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95" yWindow="65281" windowWidth="16455" windowHeight="9540" activeTab="0"/>
  </bookViews>
  <sheets>
    <sheet name="Приложение 5" sheetId="1" r:id="rId1"/>
    <sheet name="Приложение 6" sheetId="2" r:id="rId2"/>
    <sheet name="Приложение 7" sheetId="3" r:id="rId3"/>
    <sheet name="Приложение 8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3">'Приложение 8'!$A$1:$L$66</definedName>
  </definedNames>
  <calcPr fullCalcOnLoad="1"/>
</workbook>
</file>

<file path=xl/sharedStrings.xml><?xml version="1.0" encoding="utf-8"?>
<sst xmlns="http://schemas.openxmlformats.org/spreadsheetml/2006/main" count="231" uniqueCount="150">
  <si>
    <t xml:space="preserve">Приложение 5 </t>
  </si>
  <si>
    <t>к Порядку</t>
  </si>
  <si>
    <t xml:space="preserve">  № </t>
  </si>
  <si>
    <t xml:space="preserve">Код счета   бухгалтерского учета     </t>
  </si>
  <si>
    <t>ВСЕГО</t>
  </si>
  <si>
    <t xml:space="preserve">По бюджетной смете    главного   распорядителя  бюджетных  средств   </t>
  </si>
  <si>
    <t>По    бюджетной   смете   казенного учреждения</t>
  </si>
  <si>
    <t>Бюджетные учреждения</t>
  </si>
  <si>
    <t>ИТОГО</t>
  </si>
  <si>
    <t xml:space="preserve">в т.ч. по   
 видам     
 финансового  
 обеспечения  
</t>
  </si>
  <si>
    <t xml:space="preserve">1. </t>
  </si>
  <si>
    <t>Расчеты     по доходам</t>
  </si>
  <si>
    <t>Расчеты с плательщиками от оказания платных услуг</t>
  </si>
  <si>
    <t>Расчеты с плательщиками прочих доходов</t>
  </si>
  <si>
    <t xml:space="preserve">2. </t>
  </si>
  <si>
    <t>Расчеты     по выданным авансам</t>
  </si>
  <si>
    <t>Расчеты по авансовым безвоз.перечислений</t>
  </si>
  <si>
    <t xml:space="preserve">3. </t>
  </si>
  <si>
    <t>Расчеты      с подотчетными лицами</t>
  </si>
  <si>
    <t>Расчеты по прочим выплатам</t>
  </si>
  <si>
    <t>Расчеты по оплате услуг связи</t>
  </si>
  <si>
    <t>Расчеты по оплате транспортных услуг</t>
  </si>
  <si>
    <t>Расчеты по работам услугам по содержанию имущества</t>
  </si>
  <si>
    <t>Расчеты по оплате прочих работ,услуг</t>
  </si>
  <si>
    <t>Расчеты по приобретению основных средств</t>
  </si>
  <si>
    <t>Расчеты по приобретению материальных запасов</t>
  </si>
  <si>
    <t>Расчеты по оплате прочих расходов</t>
  </si>
  <si>
    <t xml:space="preserve">4. </t>
  </si>
  <si>
    <t>Расчеты     по ущербу имуществу</t>
  </si>
  <si>
    <t>5.</t>
  </si>
  <si>
    <t xml:space="preserve">Расчеты      с
кредиторами по
долговым      
обязательствам
</t>
  </si>
  <si>
    <t xml:space="preserve">6. </t>
  </si>
  <si>
    <t>Расчеты     по принятым обязательствам</t>
  </si>
  <si>
    <t>Расчеты по заработной плате</t>
  </si>
  <si>
    <t>Расчеты по начислениям на выплаты по оплате труда</t>
  </si>
  <si>
    <t>Расчеты по услугам связи</t>
  </si>
  <si>
    <t>Расчеты по транспортным услугам</t>
  </si>
  <si>
    <t>Расчеты по коммунальным услугам</t>
  </si>
  <si>
    <t>Расчеты по арендной плате за польз.имуществом</t>
  </si>
  <si>
    <t>Расчеты по работам, услугам по содержанию имущества</t>
  </si>
  <si>
    <t>РаРасчеты по прочим раработам, услугам</t>
  </si>
  <si>
    <t>Расчеты по безвозмезд.перечислениям</t>
  </si>
  <si>
    <t>Расчеты по  пособиям соц.обесп.</t>
  </si>
  <si>
    <t>Расчеты по прочим расходам</t>
  </si>
  <si>
    <t xml:space="preserve">7. </t>
  </si>
  <si>
    <t>Расчеты     по платежам в бюджеты</t>
  </si>
  <si>
    <t>Расчеты по НДФЛ</t>
  </si>
  <si>
    <t>Расчеты по страховым взносам на обяз.соц.стр. на случай врем.нетруд.</t>
  </si>
  <si>
    <t>Расчеты по по прочим платежам в бюджет</t>
  </si>
  <si>
    <t>Расчеты по страховым взносам от несчастных случаев на произв.</t>
  </si>
  <si>
    <t>Расчеты по страховым взносам на обязат мед страхов. В федер.ФОМС</t>
  </si>
  <si>
    <t>Расчеты по страховым взносам на обяз.медиц.страх.в территор.ФОМС</t>
  </si>
  <si>
    <t>Расчеты по страховым взносам на выплату страховой части труд.пенсии</t>
  </si>
  <si>
    <t>Расчеты по страховым взносам на выплату накопит.части труд.пенсии</t>
  </si>
  <si>
    <t xml:space="preserve">ИТОГО             </t>
  </si>
  <si>
    <t xml:space="preserve">    Примечание:  сведения  предоставляются  в  разрезе аналитических счетов</t>
  </si>
  <si>
    <t>бухгалтерского учета.</t>
  </si>
  <si>
    <t xml:space="preserve">    Руководитель учреждения __________________ ____________________________</t>
  </si>
  <si>
    <t xml:space="preserve">                                 (подпись)         (расшифровка подписи)</t>
  </si>
  <si>
    <t xml:space="preserve">    Главный бухгалтер       __________________ ____________________________</t>
  </si>
  <si>
    <t xml:space="preserve">    "___" ____________ 20__ г.</t>
  </si>
  <si>
    <t>Приложение 6</t>
  </si>
  <si>
    <t>Группа расходов</t>
  </si>
  <si>
    <t xml:space="preserve">Код счета  бухгалтерского учета     </t>
  </si>
  <si>
    <t xml:space="preserve">По бюджетной смете главного  распорядителя   бюджетных  средств   </t>
  </si>
  <si>
    <t xml:space="preserve">в т.ч. по видам
 финансового  
 обеспечения  
</t>
  </si>
  <si>
    <t>1.</t>
  </si>
  <si>
    <t>Расчеты по доходам</t>
  </si>
  <si>
    <t xml:space="preserve">Расчеты     по
ущербу        
имуществу     
</t>
  </si>
  <si>
    <t>Расчеты по арендной плате за пользование имуществом</t>
  </si>
  <si>
    <t>Расчеты     по платежам в бюджеты всего</t>
  </si>
  <si>
    <t xml:space="preserve">    "___" ____________ 20__</t>
  </si>
  <si>
    <t>Приложение №7</t>
  </si>
  <si>
    <t xml:space="preserve">  №  </t>
  </si>
  <si>
    <t xml:space="preserve"> Наименование показателя  </t>
  </si>
  <si>
    <t xml:space="preserve">            В том числе            </t>
  </si>
  <si>
    <t>Казенные   учреждения, главные   распорядители   средств</t>
  </si>
  <si>
    <t>бюджетные учреждения</t>
  </si>
  <si>
    <t>автономные учреждения</t>
  </si>
  <si>
    <t xml:space="preserve">Количество     учреждений, допустивших        наличие просроченной  кредиторской задолженности,    в    том числе: 
</t>
  </si>
  <si>
    <t>1.1.</t>
  </si>
  <si>
    <t xml:space="preserve">имеющих  неурегулированную (по состоянию на 1  января отчетного  года) просроченную  кредиторскую задолженность </t>
  </si>
  <si>
    <t>1.2.</t>
  </si>
  <si>
    <t>имеющих       просроченную кредиторскую  задолженность, сложившуюся по вине учредителя в связи с    нарушением     сроков перечисления субсидий</t>
  </si>
  <si>
    <t>Общая  сумма  просроченной кредиторской задолженности (руб.), в том числе:</t>
  </si>
  <si>
    <t>2.1.</t>
  </si>
  <si>
    <t xml:space="preserve">сумма         просроченной кредиторской задолженности, сложившейся по состоянию на  1  января отчетного  года (неурегулированной) (руб.) </t>
  </si>
  <si>
    <t>2.2.</t>
  </si>
  <si>
    <t>сумма         просроченной кредиторской задолженности, сложившейся по вине учредителя в связи с    нарушением     сроков перечисления      субсидий (руб.)</t>
  </si>
  <si>
    <t xml:space="preserve">Количество     учреждений, допустивших     превышение предельно       допустимых значений      просроченной кредиторской задолженности, из них: </t>
  </si>
  <si>
    <t>3.1.</t>
  </si>
  <si>
    <t>по начисленным выплатам по оплате   труда   и    иным выплатам   персоналу   (за исключением депонированных сумм)</t>
  </si>
  <si>
    <t>3.2.</t>
  </si>
  <si>
    <t xml:space="preserve">по   налоговым   и    иным платежам   в   бюджет    и внебюджетные  фонды,  срок неуплаты которых превышает 2  (два)  месяца  с  даты, когда платежи должны  были быть осуществлены </t>
  </si>
  <si>
    <t>3.3.</t>
  </si>
  <si>
    <t xml:space="preserve">перед    поставщиками    и подрядчиками,         срок неуплаты которой превышает 2  (два)  месяца  с  даты, когда платежи должны  были быть осуществлены </t>
  </si>
  <si>
    <t>3.4.</t>
  </si>
  <si>
    <t>наличие         превышения просроченной  кредиторской задолженности над активами баланса  (за   исключением балансовой стоимости особо ценного  движимого имущества, недвижимого имущества,     а таккже имущества,    находящегося под    обременением     (в залоге),   в   течение   2 (двух) календарных месяцев подряд)</t>
  </si>
  <si>
    <t xml:space="preserve">Общая   сумма   превышения предельно       допустимых значений      просроченной кредиторской задолженности (руб.), в том числе:      </t>
  </si>
  <si>
    <t>4.1.</t>
  </si>
  <si>
    <t xml:space="preserve">по начисленным выплатам по оплате   труда   и    иным выплатам   персоналу   (за исключением депонированных сумм)  предельно       допустимых значений      просроченной кредиторской  задолженности (руб.), в том числе:      </t>
  </si>
  <si>
    <t>4.2.</t>
  </si>
  <si>
    <t>4.3.</t>
  </si>
  <si>
    <t>перед    поставщиками    и подрядчиками,         срок неуплаты которой превышает 2  (два)  месяца  с  даты, когда платежи должны  были быть осуществлены</t>
  </si>
  <si>
    <t>Руководитель            __________________ ____________________________</t>
  </si>
  <si>
    <t>Приложение № 8</t>
  </si>
  <si>
    <t>в рублях</t>
  </si>
  <si>
    <t>По бюджетной   смете   казенного учреждения</t>
  </si>
  <si>
    <t xml:space="preserve">  в т.ч. по   </t>
  </si>
  <si>
    <t xml:space="preserve">    видам     </t>
  </si>
  <si>
    <t xml:space="preserve"> финансового  </t>
  </si>
  <si>
    <t xml:space="preserve"> обеспечения  </t>
  </si>
  <si>
    <t>Расчеты с плательщиками  прочих доходов</t>
  </si>
  <si>
    <t>Расчеты     по выданным авнсам</t>
  </si>
  <si>
    <t>Расчеты по авансам по услугам связи</t>
  </si>
  <si>
    <t>Расчеты по авансам по транспортным услугам</t>
  </si>
  <si>
    <t>Расчеты по авансам по коммунальным услугам</t>
  </si>
  <si>
    <t>Расчеты по авансам по прочим работам,  услугам</t>
  </si>
  <si>
    <t>Расчеты по авансам по приобретению основных средств</t>
  </si>
  <si>
    <t>Расчеты по авансам по приобретению материальных запасов</t>
  </si>
  <si>
    <t>Расчеты по авансовым безвозмездным перечислениям</t>
  </si>
  <si>
    <t>Расчеты по авансам по пособиям</t>
  </si>
  <si>
    <t>Расчеты с под.лицами по оплате услуг связи</t>
  </si>
  <si>
    <t>Расчеты с под.лицам по прочим работам,  услугам</t>
  </si>
  <si>
    <t>Расчеты с под.лиц. по  приобретению основных средств</t>
  </si>
  <si>
    <t>Расчеты с под.лицами по оплате прочих расходов</t>
  </si>
  <si>
    <t>Расчеты по ущербу материальных запасов</t>
  </si>
  <si>
    <t xml:space="preserve">5. </t>
  </si>
  <si>
    <t>Расчет с плательщиками сумм принудительного изъятия</t>
  </si>
  <si>
    <t>Расчеты по доходам от операций с непроизведенными активами</t>
  </si>
  <si>
    <t>Расчеты по поступлениям от других бюджетов бюджетной системы Российской Федерации</t>
  </si>
  <si>
    <t>Расчеты по пенсиям, пособиям выплачиваемым организациям сектора государственного управления</t>
  </si>
  <si>
    <t>Расчеты с плательщиками по доходам от собственности</t>
  </si>
  <si>
    <t>Расчеты с подотчетными лицами по оплате пособий по социальной помощи населению</t>
  </si>
  <si>
    <t>Расчеты по страховым взносам на обязательное медицинское страхование в Федеральный ФОМС</t>
  </si>
  <si>
    <t>Расчеты по страховым взносам на обязательное пенсионное страхование на выплату накопительной части трудовой пенсии</t>
  </si>
  <si>
    <t>Прочие расчеты с кредиторами</t>
  </si>
  <si>
    <t>Расчеты по удержаниям из выплат по оплате труда</t>
  </si>
  <si>
    <t>6.</t>
  </si>
  <si>
    <t>8.</t>
  </si>
  <si>
    <t>Группа    расходов</t>
  </si>
  <si>
    <t>Расчеты с плательщиками доходов от собственности</t>
  </si>
  <si>
    <t>Расчеты по поступлениям от других бюджетов бюджетной системы РФ</t>
  </si>
  <si>
    <t>Расчет по авансам по работам, услугам по содержанию имущества</t>
  </si>
  <si>
    <t>Расчеты по авансовым перечислениям другим бюджетам бюджетной системы РФ</t>
  </si>
  <si>
    <t xml:space="preserve">Расчеты по страховым взносам на обязательное пенсионное страхование на выплату страховой части трудовой пенсии
</t>
  </si>
  <si>
    <r>
      <rPr>
        <sz val="14"/>
        <color indexed="8"/>
        <rFont val="Calibri"/>
        <family val="2"/>
      </rPr>
      <t xml:space="preserve">Справочная информация
 о состоянии просроченной кредиторской задолженности
</t>
    </r>
    <r>
      <rPr>
        <u val="single"/>
        <sz val="14"/>
        <color indexed="8"/>
        <rFont val="Calibri"/>
        <family val="2"/>
      </rPr>
      <t xml:space="preserve"> бюджета муниципального района «Ижемский»</t>
    </r>
    <r>
      <rPr>
        <sz val="14"/>
        <color indexed="8"/>
        <rFont val="Calibri"/>
        <family val="2"/>
      </rPr>
      <t xml:space="preserve">
</t>
    </r>
    <r>
      <rPr>
        <sz val="6"/>
        <color indexed="8"/>
        <rFont val="Calibri"/>
        <family val="2"/>
      </rPr>
      <t xml:space="preserve">  (наименование главного распорядителя средств бюджета муниципального района  «Ижемский»)</t>
    </r>
    <r>
      <rPr>
        <sz val="14"/>
        <color indexed="8"/>
        <rFont val="Calibri"/>
        <family val="2"/>
      </rPr>
      <t xml:space="preserve">
на 31 декабря 2013 г.</t>
    </r>
    <r>
      <rPr>
        <sz val="16"/>
        <color indexed="8"/>
        <rFont val="Calibri"/>
        <family val="2"/>
      </rPr>
      <t xml:space="preserve">
</t>
    </r>
  </si>
  <si>
    <r>
      <t xml:space="preserve">  </t>
    </r>
    <r>
      <rPr>
        <sz val="14"/>
        <color indexed="8"/>
        <rFont val="Calibri"/>
        <family val="2"/>
      </rPr>
      <t xml:space="preserve"> Сводные сведения о состоянии просроченной кредиторской задолженности
</t>
    </r>
    <r>
      <rPr>
        <u val="single"/>
        <sz val="14"/>
        <color indexed="8"/>
        <rFont val="Calibri"/>
        <family val="2"/>
      </rPr>
      <t>бюджета муниципального района "Ижемский"</t>
    </r>
    <r>
      <rPr>
        <sz val="14"/>
        <color indexed="8"/>
        <rFont val="Calibri"/>
        <family val="2"/>
      </rPr>
      <t xml:space="preserve">
  (наименование главного распорядителя средств бюджета муниципального района  «Ижемский»)</t>
    </r>
    <r>
      <rPr>
        <sz val="12"/>
        <color indexed="8"/>
        <rFont val="Calibri"/>
        <family val="2"/>
      </rPr>
      <t xml:space="preserve">
     на 31 декабря 2013 года
</t>
    </r>
  </si>
  <si>
    <t xml:space="preserve">Сводные сведения о состоянии кредиторской задолженности
  бюджета муниципального района "Ижемский
  (наименование главного распорядителя средств бюджета муниципального района  «Ижемский»)
  на 31 декабря  2013 года
</t>
  </si>
  <si>
    <r>
      <t xml:space="preserve">Сводные сведения о состоянии дебиторской задолженности
бюджета муниципального района "Ижемский"
  </t>
    </r>
    <r>
      <rPr>
        <sz val="8"/>
        <color indexed="8"/>
        <rFont val="Calibri"/>
        <family val="2"/>
      </rPr>
      <t>(наименование главного распорядителя средств бюджета муниципального района  «Ижемский»)</t>
    </r>
    <r>
      <rPr>
        <sz val="14"/>
        <color indexed="8"/>
        <rFont val="Calibri"/>
        <family val="2"/>
      </rPr>
      <t xml:space="preserve">
 на 31 декабря 2013 года
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</si>
</sst>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"/>
    <numFmt numFmtId="170" formatCode="#,##0.00_ ;\-#,##0.0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ourier New"/>
      <family val="3"/>
    </font>
    <font>
      <b/>
      <sz val="12"/>
      <color indexed="8"/>
      <name val="Courier New"/>
      <family val="3"/>
    </font>
    <font>
      <sz val="10"/>
      <color indexed="8"/>
      <name val="Courier New"/>
      <family val="3"/>
    </font>
    <font>
      <sz val="10"/>
      <color indexed="8"/>
      <name val="Times New Roman"/>
      <family val="1"/>
    </font>
    <font>
      <b/>
      <sz val="10"/>
      <color indexed="8"/>
      <name val="Courier New"/>
      <family val="3"/>
    </font>
    <font>
      <sz val="8"/>
      <color indexed="8"/>
      <name val="Calibri"/>
      <family val="2"/>
    </font>
    <font>
      <sz val="6"/>
      <color indexed="8"/>
      <name val="Calibri"/>
      <family val="2"/>
    </font>
    <font>
      <sz val="14"/>
      <color indexed="8"/>
      <name val="Courier New"/>
      <family val="3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u val="single"/>
      <sz val="14"/>
      <color indexed="8"/>
      <name val="Calibri"/>
      <family val="2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2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vertical="top" wrapText="1"/>
    </xf>
    <xf numFmtId="0" fontId="6" fillId="2" borderId="10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4" fillId="2" borderId="1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10" xfId="0" applyFont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  <xf numFmtId="0" fontId="2" fillId="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3" fontId="4" fillId="2" borderId="10" xfId="58" applyFont="1" applyFill="1" applyBorder="1" applyAlignment="1">
      <alignment horizontal="center" vertical="center" wrapText="1"/>
    </xf>
    <xf numFmtId="43" fontId="6" fillId="8" borderId="10" xfId="58" applyFont="1" applyFill="1" applyBorder="1" applyAlignment="1">
      <alignment horizontal="center" vertical="center" wrapText="1"/>
    </xf>
    <xf numFmtId="170" fontId="4" fillId="2" borderId="10" xfId="58" applyNumberFormat="1" applyFont="1" applyFill="1" applyBorder="1" applyAlignment="1">
      <alignment horizontal="center" vertical="center" wrapText="1"/>
    </xf>
    <xf numFmtId="170" fontId="6" fillId="2" borderId="10" xfId="58" applyNumberFormat="1" applyFont="1" applyFill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 wrapText="1"/>
    </xf>
    <xf numFmtId="4" fontId="6" fillId="2" borderId="10" xfId="0" applyNumberFormat="1" applyFont="1" applyFill="1" applyBorder="1" applyAlignment="1">
      <alignment horizontal="center" vertical="center" wrapText="1"/>
    </xf>
    <xf numFmtId="4" fontId="6" fillId="2" borderId="10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9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center" vertical="center" wrapText="1"/>
    </xf>
    <xf numFmtId="4" fontId="3" fillId="2" borderId="14" xfId="0" applyNumberFormat="1" applyFont="1" applyFill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6" fillId="0" borderId="0" xfId="0" applyFont="1" applyAlignment="1" applyProtection="1">
      <alignment horizontal="center" wrapText="1"/>
      <protection locked="0"/>
    </xf>
    <xf numFmtId="0" fontId="46" fillId="0" borderId="0" xfId="0" applyFont="1" applyAlignment="1" applyProtection="1">
      <alignment horizont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3" fillId="0" borderId="0" xfId="0" applyFont="1" applyAlignment="1" applyProtection="1">
      <alignment horizontal="center" wrapText="1"/>
      <protection locked="0"/>
    </xf>
    <xf numFmtId="0" fontId="47" fillId="0" borderId="0" xfId="0" applyFont="1" applyAlignment="1" applyProtection="1">
      <alignment horizontal="center"/>
      <protection locked="0"/>
    </xf>
    <xf numFmtId="0" fontId="47" fillId="0" borderId="21" xfId="0" applyFont="1" applyBorder="1" applyAlignment="1" applyProtection="1">
      <alignment horizontal="center"/>
      <protection locked="0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8" fillId="0" borderId="0" xfId="0" applyFont="1" applyAlignment="1" applyProtection="1">
      <alignment horizontal="center" wrapText="1"/>
      <protection locked="0"/>
    </xf>
    <xf numFmtId="0" fontId="48" fillId="0" borderId="0" xfId="0" applyFont="1" applyAlignment="1" applyProtection="1">
      <alignment horizontal="center"/>
      <protection locked="0"/>
    </xf>
    <xf numFmtId="0" fontId="48" fillId="0" borderId="21" xfId="0" applyFont="1" applyBorder="1" applyAlignment="1" applyProtection="1">
      <alignment horizontal="center"/>
      <protection locked="0"/>
    </xf>
    <xf numFmtId="0" fontId="7" fillId="0" borderId="23" xfId="0" applyFont="1" applyBorder="1" applyAlignment="1">
      <alignment horizontal="right"/>
    </xf>
    <xf numFmtId="0" fontId="6" fillId="2" borderId="22" xfId="0" applyFont="1" applyFill="1" applyBorder="1" applyAlignment="1">
      <alignment vertical="top" wrapText="1"/>
    </xf>
    <xf numFmtId="0" fontId="6" fillId="2" borderId="24" xfId="0" applyFont="1" applyFill="1" applyBorder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top" wrapText="1"/>
    </xf>
    <xf numFmtId="4" fontId="6" fillId="0" borderId="12" xfId="0" applyNumberFormat="1" applyFont="1" applyFill="1" applyBorder="1" applyAlignment="1">
      <alignment vertical="top" wrapText="1"/>
    </xf>
    <xf numFmtId="0" fontId="6" fillId="33" borderId="12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5.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6.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7.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8.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Приложение 5"/>
      <sheetName val="Пр5 Брыкаланск"/>
      <sheetName val="Пр5 Ижма"/>
      <sheetName val="Пр5 Кипиево"/>
      <sheetName val="Пр5 Кельчиюр"/>
      <sheetName val="Пр5 Краснобор"/>
      <sheetName val="Пр5 Мохча"/>
      <sheetName val="Пр5 Сизябск"/>
      <sheetName val="Пр5 Няшабож"/>
      <sheetName val="Пр5 Том"/>
      <sheetName val="Пр 5 Щельяюр"/>
      <sheetName val="Пр5 Культура"/>
      <sheetName val="Пр5 УО"/>
      <sheetName val="Пр5 ФКСиТ"/>
      <sheetName val="ПР5 Адм-ия"/>
      <sheetName val="Пр5 ФУ"/>
      <sheetName val="Пр5 КСК"/>
    </sheetNames>
    <sheetDataSet>
      <sheetData sheetId="0"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9">
          <cell r="F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Приложение 6"/>
      <sheetName val="Пр 6 Брыкаланск"/>
      <sheetName val="Пр 6 Ижма ."/>
      <sheetName val="Пр 6 Кельчиюр"/>
      <sheetName val="Пр 6 Кипиево"/>
      <sheetName val="Пр 6 Краснобор"/>
      <sheetName val="Пр 6 Мохча"/>
      <sheetName val="Пр 6 Няшабож"/>
      <sheetName val="Пр 6 Сизябск"/>
      <sheetName val="Пр 6 Том"/>
      <sheetName val="Пр 6 Щельяюр"/>
      <sheetName val="Пр 6 Культура"/>
      <sheetName val="Пр 6 УО"/>
      <sheetName val="Пр ФКСиТ"/>
      <sheetName val="ПР6 Адм-ия"/>
      <sheetName val="ПР6 ФУ"/>
      <sheetName val="Пр6КСК"/>
    </sheetNames>
    <sheetDataSet>
      <sheetData sheetId="0">
        <row r="39">
          <cell r="E3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Приложение 5"/>
      <sheetName val="Пр5 Брыкаланск"/>
      <sheetName val="Пр5 Ижма"/>
      <sheetName val="Пр5 Кипиево"/>
      <sheetName val="Пр5 Кельчиюр"/>
      <sheetName val="Пр5 Краснобор"/>
      <sheetName val="Пр5 Мохча"/>
      <sheetName val="Пр5 Няшабож"/>
      <sheetName val="Пр5 Сизябск"/>
      <sheetName val="Пр5 Том"/>
      <sheetName val="Пр5 Щельяюр"/>
      <sheetName val="Пр5 УО"/>
      <sheetName val="Пр5 Культура"/>
      <sheetName val="Пр5 Админ-ия"/>
      <sheetName val="Пр5 ФКСиТ"/>
      <sheetName val="Пр5 ФУ"/>
      <sheetName val="Пр5 КСК"/>
    </sheetNames>
    <sheetDataSet>
      <sheetData sheetId="0">
        <row r="20">
          <cell r="E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E21">
            <v>0</v>
          </cell>
          <cell r="H21">
            <v>1570177.64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E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E23">
            <v>15425577.19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E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845.66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9">
          <cell r="E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3">
          <cell r="E33">
            <v>10887.45</v>
          </cell>
          <cell r="F33">
            <v>0</v>
          </cell>
          <cell r="G33">
            <v>98097.28</v>
          </cell>
          <cell r="H33">
            <v>2200</v>
          </cell>
          <cell r="I33">
            <v>95897.28</v>
          </cell>
          <cell r="J33">
            <v>0</v>
          </cell>
          <cell r="K33">
            <v>0</v>
          </cell>
          <cell r="L33">
            <v>0</v>
          </cell>
        </row>
        <row r="34">
          <cell r="E34">
            <v>16555.03</v>
          </cell>
          <cell r="F34">
            <v>0</v>
          </cell>
          <cell r="G34">
            <v>9181.16</v>
          </cell>
          <cell r="H34">
            <v>0</v>
          </cell>
          <cell r="I34">
            <v>9181.16</v>
          </cell>
          <cell r="J34">
            <v>0</v>
          </cell>
          <cell r="K34">
            <v>0</v>
          </cell>
          <cell r="L34">
            <v>0</v>
          </cell>
        </row>
        <row r="35">
          <cell r="E35">
            <v>12690.199999999999</v>
          </cell>
          <cell r="F35">
            <v>0</v>
          </cell>
          <cell r="G35">
            <v>33867.02</v>
          </cell>
          <cell r="H35">
            <v>0</v>
          </cell>
          <cell r="I35">
            <v>33867.02</v>
          </cell>
          <cell r="J35">
            <v>0</v>
          </cell>
          <cell r="K35">
            <v>0</v>
          </cell>
          <cell r="L35">
            <v>0</v>
          </cell>
        </row>
        <row r="36">
          <cell r="E36">
            <v>2400</v>
          </cell>
          <cell r="F36">
            <v>0</v>
          </cell>
          <cell r="G36">
            <v>400</v>
          </cell>
          <cell r="H36">
            <v>0</v>
          </cell>
          <cell r="I36">
            <v>400</v>
          </cell>
          <cell r="J36">
            <v>0</v>
          </cell>
          <cell r="K36">
            <v>0</v>
          </cell>
          <cell r="L36">
            <v>0</v>
          </cell>
        </row>
        <row r="37">
          <cell r="E37">
            <v>2601.3399999999997</v>
          </cell>
          <cell r="F37">
            <v>0</v>
          </cell>
          <cell r="G37">
            <v>4296.23</v>
          </cell>
          <cell r="H37">
            <v>2150.41</v>
          </cell>
          <cell r="I37">
            <v>2145.82</v>
          </cell>
          <cell r="J37">
            <v>0</v>
          </cell>
          <cell r="K37">
            <v>0</v>
          </cell>
          <cell r="L37">
            <v>0</v>
          </cell>
        </row>
        <row r="38">
          <cell r="E38">
            <v>400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E39">
            <v>633.1</v>
          </cell>
          <cell r="F39">
            <v>0</v>
          </cell>
          <cell r="G39">
            <v>76150.5</v>
          </cell>
          <cell r="H39">
            <v>0</v>
          </cell>
          <cell r="I39">
            <v>76150.5</v>
          </cell>
          <cell r="J39">
            <v>0</v>
          </cell>
          <cell r="K39">
            <v>0</v>
          </cell>
          <cell r="L39">
            <v>0</v>
          </cell>
        </row>
        <row r="40">
          <cell r="E40">
            <v>387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6">
          <cell r="E46">
            <v>0</v>
          </cell>
          <cell r="F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E47">
            <v>0</v>
          </cell>
          <cell r="F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E48">
            <v>24303.97</v>
          </cell>
          <cell r="F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E49">
            <v>59655.58</v>
          </cell>
          <cell r="F49">
            <v>0</v>
          </cell>
          <cell r="H49">
            <v>2816.1800000000003</v>
          </cell>
          <cell r="I49">
            <v>154016.87999999998</v>
          </cell>
          <cell r="J49">
            <v>0</v>
          </cell>
          <cell r="K49">
            <v>0</v>
          </cell>
          <cell r="L49">
            <v>0</v>
          </cell>
        </row>
        <row r="50">
          <cell r="E50">
            <v>145251.88</v>
          </cell>
          <cell r="F50">
            <v>0</v>
          </cell>
          <cell r="H50">
            <v>0</v>
          </cell>
          <cell r="I50">
            <v>7285.69</v>
          </cell>
          <cell r="J50">
            <v>0</v>
          </cell>
          <cell r="K50">
            <v>0</v>
          </cell>
          <cell r="L50">
            <v>0</v>
          </cell>
        </row>
        <row r="51">
          <cell r="E51">
            <v>610984.68</v>
          </cell>
          <cell r="F51">
            <v>0</v>
          </cell>
          <cell r="H51">
            <v>0</v>
          </cell>
          <cell r="I51">
            <v>4740350.79</v>
          </cell>
          <cell r="J51">
            <v>0</v>
          </cell>
          <cell r="K51">
            <v>0</v>
          </cell>
          <cell r="L51">
            <v>0</v>
          </cell>
        </row>
        <row r="52">
          <cell r="E52">
            <v>0</v>
          </cell>
          <cell r="F52">
            <v>0</v>
          </cell>
          <cell r="H52">
            <v>0</v>
          </cell>
          <cell r="I52">
            <v>24000</v>
          </cell>
          <cell r="J52">
            <v>0</v>
          </cell>
          <cell r="K52">
            <v>0</v>
          </cell>
          <cell r="L52">
            <v>0</v>
          </cell>
        </row>
        <row r="53">
          <cell r="E53">
            <v>434915.02</v>
          </cell>
          <cell r="F53">
            <v>0</v>
          </cell>
          <cell r="H53">
            <v>670800.16</v>
          </cell>
          <cell r="I53">
            <v>63020.65</v>
          </cell>
          <cell r="J53">
            <v>0</v>
          </cell>
          <cell r="K53">
            <v>0</v>
          </cell>
          <cell r="L53">
            <v>0</v>
          </cell>
        </row>
        <row r="54">
          <cell r="E54">
            <v>252363.3</v>
          </cell>
          <cell r="F54">
            <v>0</v>
          </cell>
          <cell r="H54">
            <v>0</v>
          </cell>
          <cell r="I54">
            <v>271822.68</v>
          </cell>
          <cell r="J54">
            <v>0</v>
          </cell>
          <cell r="K54">
            <v>0</v>
          </cell>
          <cell r="L54">
            <v>0</v>
          </cell>
        </row>
        <row r="55">
          <cell r="E55">
            <v>111583.46999999999</v>
          </cell>
          <cell r="F55">
            <v>0</v>
          </cell>
          <cell r="H55">
            <v>2039.48</v>
          </cell>
          <cell r="I55">
            <v>51069.98</v>
          </cell>
          <cell r="J55">
            <v>0</v>
          </cell>
          <cell r="K55">
            <v>0</v>
          </cell>
          <cell r="L55">
            <v>0</v>
          </cell>
        </row>
        <row r="56">
          <cell r="E56">
            <v>222675.61000000004</v>
          </cell>
          <cell r="F56">
            <v>0</v>
          </cell>
          <cell r="H56">
            <v>2078604.51</v>
          </cell>
          <cell r="I56">
            <v>516249.09</v>
          </cell>
          <cell r="J56">
            <v>0</v>
          </cell>
          <cell r="K56">
            <v>0</v>
          </cell>
          <cell r="L56">
            <v>0</v>
          </cell>
        </row>
        <row r="57">
          <cell r="E57">
            <v>0</v>
          </cell>
          <cell r="F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E58">
            <v>15447.47</v>
          </cell>
          <cell r="F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E59">
            <v>0</v>
          </cell>
          <cell r="F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E60">
            <v>15268.800000000001</v>
          </cell>
          <cell r="F60">
            <v>0</v>
          </cell>
          <cell r="H60">
            <v>1600</v>
          </cell>
          <cell r="I60">
            <v>3174.96</v>
          </cell>
          <cell r="J60">
            <v>0</v>
          </cell>
          <cell r="K60">
            <v>0</v>
          </cell>
          <cell r="L60">
            <v>0</v>
          </cell>
        </row>
        <row r="64">
          <cell r="E64">
            <v>11801.819999999998</v>
          </cell>
          <cell r="F64">
            <v>0</v>
          </cell>
          <cell r="G64">
            <v>34944.75</v>
          </cell>
          <cell r="H64">
            <v>0</v>
          </cell>
          <cell r="I64">
            <v>34944.75</v>
          </cell>
          <cell r="J64">
            <v>0</v>
          </cell>
          <cell r="K64">
            <v>0</v>
          </cell>
          <cell r="L64">
            <v>0</v>
          </cell>
        </row>
        <row r="65">
          <cell r="E65">
            <v>38695.170000000006</v>
          </cell>
          <cell r="F65">
            <v>0</v>
          </cell>
          <cell r="G65">
            <v>-846.82</v>
          </cell>
          <cell r="H65">
            <v>0</v>
          </cell>
          <cell r="I65">
            <v>-846.82</v>
          </cell>
          <cell r="J65">
            <v>0</v>
          </cell>
          <cell r="K65">
            <v>0</v>
          </cell>
          <cell r="L65">
            <v>0</v>
          </cell>
        </row>
        <row r="66">
          <cell r="E66">
            <v>2239.33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E67">
            <v>398.31</v>
          </cell>
          <cell r="F67">
            <v>0</v>
          </cell>
          <cell r="G67">
            <v>2414.9100000000003</v>
          </cell>
          <cell r="H67">
            <v>-277.85</v>
          </cell>
          <cell r="I67">
            <v>2692.76</v>
          </cell>
          <cell r="J67">
            <v>0</v>
          </cell>
          <cell r="K67">
            <v>0</v>
          </cell>
          <cell r="L67">
            <v>0</v>
          </cell>
        </row>
        <row r="68">
          <cell r="E68">
            <v>13827.010000000002</v>
          </cell>
          <cell r="F68">
            <v>0</v>
          </cell>
          <cell r="G68">
            <v>-82.08</v>
          </cell>
          <cell r="H68">
            <v>-82.08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E69">
            <v>0.3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E70">
            <v>131010.75</v>
          </cell>
          <cell r="F70">
            <v>0</v>
          </cell>
          <cell r="G70">
            <v>31582.7</v>
          </cell>
          <cell r="H70">
            <v>-970.46</v>
          </cell>
          <cell r="I70">
            <v>32553.16</v>
          </cell>
          <cell r="J70">
            <v>0</v>
          </cell>
          <cell r="K70">
            <v>0</v>
          </cell>
          <cell r="L70">
            <v>0</v>
          </cell>
        </row>
        <row r="71">
          <cell r="E71">
            <v>26588.98</v>
          </cell>
          <cell r="F71">
            <v>0</v>
          </cell>
          <cell r="G71">
            <v>1071.09</v>
          </cell>
          <cell r="H71">
            <v>-975</v>
          </cell>
          <cell r="I71">
            <v>2046.09</v>
          </cell>
          <cell r="J71">
            <v>0</v>
          </cell>
          <cell r="K71">
            <v>0</v>
          </cell>
          <cell r="L71">
            <v>0</v>
          </cell>
        </row>
        <row r="73">
          <cell r="E73">
            <v>0</v>
          </cell>
          <cell r="F73">
            <v>0</v>
          </cell>
          <cell r="H73">
            <v>0</v>
          </cell>
          <cell r="I73">
            <v>-406.35</v>
          </cell>
          <cell r="J73">
            <v>0</v>
          </cell>
          <cell r="K73">
            <v>0</v>
          </cell>
          <cell r="L73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Приложение 6"/>
      <sheetName val="Пр 6 Брыкаланск"/>
      <sheetName val="Пр 6 Ижма"/>
      <sheetName val="Пр 6 Кипиево"/>
      <sheetName val="Пр 6 Кельчиюр"/>
      <sheetName val="Пр 6 Краснобор"/>
      <sheetName val="Пр 6 Мохча"/>
      <sheetName val="Пр 6 Няшабож"/>
      <sheetName val="Пр 6 Сизябск"/>
      <sheetName val="Пр 6 Том"/>
      <sheetName val="Пр 6 Щельяюр"/>
      <sheetName val="Пр 6 УО"/>
      <sheetName val="Пр 6 Культура"/>
      <sheetName val="Пр 6 Админ-ия"/>
      <sheetName val="Пр 6 ФКСиТ"/>
      <sheetName val="Пр 6 ФУ"/>
      <sheetName val="Пр 6 КСК"/>
    </sheetNames>
    <sheetDataSet>
      <sheetData sheetId="0">
        <row r="18">
          <cell r="E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1">
          <cell r="E21">
            <v>0</v>
          </cell>
          <cell r="G21">
            <v>2200</v>
          </cell>
          <cell r="H21">
            <v>95897.28</v>
          </cell>
          <cell r="I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G22">
            <v>0</v>
          </cell>
          <cell r="H22">
            <v>9181.16</v>
          </cell>
          <cell r="I22">
            <v>0</v>
          </cell>
          <cell r="J22">
            <v>0</v>
          </cell>
          <cell r="K22">
            <v>0</v>
          </cell>
        </row>
        <row r="23">
          <cell r="E23">
            <v>0</v>
          </cell>
          <cell r="G23">
            <v>0</v>
          </cell>
          <cell r="H23">
            <v>33867.02</v>
          </cell>
          <cell r="I23">
            <v>0</v>
          </cell>
          <cell r="J23">
            <v>0</v>
          </cell>
          <cell r="K23">
            <v>0</v>
          </cell>
        </row>
        <row r="24">
          <cell r="E24">
            <v>0</v>
          </cell>
          <cell r="G24">
            <v>0</v>
          </cell>
          <cell r="H24">
            <v>400</v>
          </cell>
          <cell r="I24">
            <v>0</v>
          </cell>
          <cell r="J24">
            <v>0</v>
          </cell>
          <cell r="K24">
            <v>0</v>
          </cell>
        </row>
        <row r="25">
          <cell r="E25">
            <v>0</v>
          </cell>
          <cell r="G25">
            <v>2150.41</v>
          </cell>
          <cell r="H25">
            <v>2145.82</v>
          </cell>
          <cell r="I25">
            <v>0</v>
          </cell>
          <cell r="J25">
            <v>0</v>
          </cell>
          <cell r="K25">
            <v>0</v>
          </cell>
        </row>
        <row r="26">
          <cell r="E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E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1">
          <cell r="E31">
            <v>0</v>
          </cell>
          <cell r="G31">
            <v>0</v>
          </cell>
          <cell r="H31">
            <v>7285.69</v>
          </cell>
          <cell r="I31">
            <v>0</v>
          </cell>
          <cell r="J31">
            <v>0</v>
          </cell>
          <cell r="K31">
            <v>0</v>
          </cell>
        </row>
        <row r="32">
          <cell r="E32">
            <v>1.84</v>
          </cell>
          <cell r="G32">
            <v>0</v>
          </cell>
          <cell r="H32">
            <v>406792.5</v>
          </cell>
          <cell r="I32">
            <v>0</v>
          </cell>
          <cell r="J32">
            <v>0</v>
          </cell>
          <cell r="K32">
            <v>0</v>
          </cell>
        </row>
        <row r="33">
          <cell r="E33">
            <v>0</v>
          </cell>
          <cell r="G33">
            <v>0</v>
          </cell>
          <cell r="H33">
            <v>24000</v>
          </cell>
          <cell r="I33">
            <v>0</v>
          </cell>
          <cell r="J33">
            <v>0</v>
          </cell>
          <cell r="K33">
            <v>0</v>
          </cell>
        </row>
        <row r="34">
          <cell r="E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E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E36">
            <v>0</v>
          </cell>
          <cell r="G36">
            <v>2039.48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E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E38">
            <v>0</v>
          </cell>
          <cell r="G38">
            <v>0</v>
          </cell>
          <cell r="H38">
            <v>3174.96</v>
          </cell>
          <cell r="I38">
            <v>0</v>
          </cell>
          <cell r="J38">
            <v>0</v>
          </cell>
          <cell r="K38">
            <v>0</v>
          </cell>
        </row>
        <row r="39"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Приложение 7"/>
      <sheetName val="Пр7 Брыкаланск"/>
      <sheetName val="Пр7 Ижма"/>
      <sheetName val="Пр7 Кельчиюр"/>
      <sheetName val="Пр7 Кипиево"/>
      <sheetName val="Пр7 Краснобор"/>
      <sheetName val="Пр7 Мохча"/>
      <sheetName val="Пр7 Няшабож"/>
      <sheetName val="Пр7 Сизябск"/>
      <sheetName val="Пр7 Том"/>
      <sheetName val="Пр7 Щельяюр"/>
      <sheetName val="Пр7 УО"/>
      <sheetName val="Пр7 Культура"/>
      <sheetName val="Пр7 Админ-ия"/>
      <sheetName val="Пр7 ФКСиТ"/>
      <sheetName val="Пр7 ФУ"/>
      <sheetName val="Пр7 КСК"/>
    </sheetNames>
    <sheetDataSet>
      <sheetData sheetId="0">
        <row r="15">
          <cell r="D15">
            <v>1</v>
          </cell>
          <cell r="E15">
            <v>42</v>
          </cell>
          <cell r="F15">
            <v>0</v>
          </cell>
        </row>
        <row r="16">
          <cell r="D16">
            <v>1</v>
          </cell>
          <cell r="E16">
            <v>42</v>
          </cell>
          <cell r="F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</row>
        <row r="18">
          <cell r="D18">
            <v>1.84</v>
          </cell>
          <cell r="E18">
            <v>589134.32</v>
          </cell>
          <cell r="F18">
            <v>0</v>
          </cell>
        </row>
        <row r="19">
          <cell r="D19">
            <v>1.84</v>
          </cell>
          <cell r="E19">
            <v>589134.32</v>
          </cell>
          <cell r="F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</row>
        <row r="21">
          <cell r="D21">
            <v>1</v>
          </cell>
          <cell r="E21">
            <v>42</v>
          </cell>
          <cell r="F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</row>
        <row r="24">
          <cell r="D24">
            <v>1</v>
          </cell>
          <cell r="E24">
            <v>42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</row>
        <row r="26">
          <cell r="D26">
            <v>1.84</v>
          </cell>
          <cell r="E26">
            <v>589134.32</v>
          </cell>
          <cell r="F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</row>
        <row r="29">
          <cell r="D29">
            <v>1.84</v>
          </cell>
          <cell r="E29">
            <v>589134.32</v>
          </cell>
          <cell r="F29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Приложение 8"/>
      <sheetName val="Пр8 Брыкаланск"/>
      <sheetName val="Пр8 Ижма"/>
      <sheetName val="Пр 8 Кельчиюр"/>
      <sheetName val="Пр 8 Кипиево"/>
      <sheetName val="Пр 8 Краснобор"/>
      <sheetName val="Пр8 Мохча"/>
      <sheetName val="Пр8 Няшабож"/>
      <sheetName val="Пр8 Сизябск"/>
      <sheetName val="Пр8 Том"/>
      <sheetName val="Пр8 Щельяюр"/>
      <sheetName val="Пр8 Культура"/>
      <sheetName val="Пр8 УО"/>
      <sheetName val="Пр8 ФКСиТ"/>
      <sheetName val="Пр8 Админ-ия"/>
      <sheetName val="Пр8 ФУ"/>
      <sheetName val="Пр8 КСК"/>
    </sheetNames>
    <sheetDataSet>
      <sheetData sheetId="0">
        <row r="20">
          <cell r="E20">
            <v>618934.04</v>
          </cell>
          <cell r="F20">
            <v>0</v>
          </cell>
          <cell r="H20">
            <v>717541.59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E21">
            <v>0</v>
          </cell>
          <cell r="F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E22">
            <v>132499.7</v>
          </cell>
          <cell r="F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E23">
            <v>0</v>
          </cell>
          <cell r="F23">
            <v>0</v>
          </cell>
          <cell r="H23">
            <v>490954.25</v>
          </cell>
          <cell r="I23">
            <v>0</v>
          </cell>
          <cell r="J23">
            <v>3915694.2800000003</v>
          </cell>
          <cell r="K23">
            <v>0</v>
          </cell>
          <cell r="L23">
            <v>0</v>
          </cell>
        </row>
        <row r="25">
          <cell r="E25">
            <v>18701.94</v>
          </cell>
          <cell r="F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E26">
            <v>47768.76</v>
          </cell>
          <cell r="F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13367.35</v>
          </cell>
          <cell r="F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16500</v>
          </cell>
          <cell r="F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E29">
            <v>73708.88</v>
          </cell>
          <cell r="F29">
            <v>0</v>
          </cell>
          <cell r="H29">
            <v>0</v>
          </cell>
          <cell r="I29">
            <v>2054.73</v>
          </cell>
          <cell r="J29">
            <v>0</v>
          </cell>
          <cell r="K29">
            <v>0</v>
          </cell>
          <cell r="L29">
            <v>0</v>
          </cell>
        </row>
        <row r="30">
          <cell r="E30">
            <v>27950000</v>
          </cell>
          <cell r="F30">
            <v>0</v>
          </cell>
          <cell r="H30">
            <v>127375.2</v>
          </cell>
          <cell r="I30">
            <v>8856.8</v>
          </cell>
          <cell r="J30">
            <v>0</v>
          </cell>
          <cell r="K30">
            <v>0</v>
          </cell>
          <cell r="L30">
            <v>0</v>
          </cell>
        </row>
        <row r="31">
          <cell r="E31">
            <v>912</v>
          </cell>
          <cell r="F31">
            <v>0</v>
          </cell>
          <cell r="H31">
            <v>870.16</v>
          </cell>
          <cell r="I31">
            <v>0</v>
          </cell>
          <cell r="J31">
            <v>112302</v>
          </cell>
          <cell r="K31">
            <v>0</v>
          </cell>
          <cell r="L31">
            <v>0</v>
          </cell>
        </row>
        <row r="32">
          <cell r="E32">
            <v>19366433.68</v>
          </cell>
          <cell r="F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E33">
            <v>135605.61</v>
          </cell>
          <cell r="F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E34">
            <v>2463.12</v>
          </cell>
          <cell r="F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E36">
            <v>0</v>
          </cell>
          <cell r="F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E37">
            <v>6587.2</v>
          </cell>
          <cell r="F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E38">
            <v>76242.18000000001</v>
          </cell>
          <cell r="F38">
            <v>0</v>
          </cell>
          <cell r="H38">
            <v>4634.1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E39">
            <v>76728.86</v>
          </cell>
          <cell r="F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E40">
            <v>11747</v>
          </cell>
          <cell r="F40">
            <v>0</v>
          </cell>
          <cell r="H40">
            <v>0</v>
          </cell>
          <cell r="I40">
            <v>19999.47</v>
          </cell>
          <cell r="J40">
            <v>0</v>
          </cell>
          <cell r="K40">
            <v>0</v>
          </cell>
          <cell r="L40">
            <v>0</v>
          </cell>
        </row>
        <row r="41">
          <cell r="E41">
            <v>93043.32999999999</v>
          </cell>
          <cell r="F41">
            <v>0</v>
          </cell>
          <cell r="H41">
            <v>13628.9</v>
          </cell>
          <cell r="I41">
            <v>136.57</v>
          </cell>
          <cell r="J41">
            <v>0</v>
          </cell>
          <cell r="K41">
            <v>0</v>
          </cell>
          <cell r="L41">
            <v>0</v>
          </cell>
        </row>
        <row r="42">
          <cell r="E42">
            <v>10066.81</v>
          </cell>
          <cell r="F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E43">
            <v>9210.49</v>
          </cell>
          <cell r="F43">
            <v>0</v>
          </cell>
          <cell r="H43">
            <v>23418.7</v>
          </cell>
          <cell r="I43">
            <v>38159.72</v>
          </cell>
          <cell r="J43">
            <v>0</v>
          </cell>
          <cell r="K43">
            <v>0</v>
          </cell>
          <cell r="L43">
            <v>0</v>
          </cell>
        </row>
        <row r="45">
          <cell r="E45">
            <v>851.2</v>
          </cell>
          <cell r="F45">
            <v>0</v>
          </cell>
          <cell r="H45">
            <v>0</v>
          </cell>
          <cell r="I45">
            <v>5488.4</v>
          </cell>
          <cell r="J45">
            <v>0</v>
          </cell>
          <cell r="K45">
            <v>0</v>
          </cell>
          <cell r="L45">
            <v>0</v>
          </cell>
        </row>
        <row r="47">
          <cell r="E47">
            <v>2593.9</v>
          </cell>
          <cell r="F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E48">
            <v>14316</v>
          </cell>
          <cell r="F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E49">
            <v>4260.42</v>
          </cell>
          <cell r="F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E50">
            <v>2560.28</v>
          </cell>
          <cell r="F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E51">
            <v>503.33</v>
          </cell>
          <cell r="F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E52">
            <v>0.01</v>
          </cell>
          <cell r="F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E53">
            <v>0.01</v>
          </cell>
          <cell r="F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5">
          <cell r="E55">
            <v>0</v>
          </cell>
          <cell r="F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zoomScale="85" zoomScaleNormal="85" zoomScaleSheetLayoutView="100" workbookViewId="0" topLeftCell="A1">
      <selection activeCell="A3" sqref="A3:L6"/>
    </sheetView>
  </sheetViews>
  <sheetFormatPr defaultColWidth="9.140625" defaultRowHeight="15"/>
  <cols>
    <col min="1" max="1" width="9.140625" style="1" customWidth="1"/>
    <col min="2" max="2" width="21.8515625" style="1" customWidth="1"/>
    <col min="3" max="3" width="14.8515625" style="1" customWidth="1"/>
    <col min="4" max="4" width="23.28125" style="1" customWidth="1"/>
    <col min="5" max="5" width="20.00390625" style="1" customWidth="1"/>
    <col min="6" max="6" width="9.140625" style="1" customWidth="1"/>
    <col min="7" max="7" width="22.140625" style="1" customWidth="1"/>
    <col min="8" max="8" width="21.421875" style="1" customWidth="1"/>
    <col min="9" max="9" width="21.8515625" style="1" customWidth="1"/>
    <col min="10" max="10" width="18.28125" style="1" customWidth="1"/>
    <col min="11" max="16384" width="9.140625" style="1" customWidth="1"/>
  </cols>
  <sheetData>
    <row r="1" spans="11:12" ht="15.75">
      <c r="K1" s="67" t="s">
        <v>0</v>
      </c>
      <c r="L1" s="67"/>
    </row>
    <row r="2" spans="11:12" ht="15.75">
      <c r="K2" s="67" t="s">
        <v>1</v>
      </c>
      <c r="L2" s="67"/>
    </row>
    <row r="3" spans="1:12" ht="15.75">
      <c r="A3" s="68" t="s">
        <v>148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ht="33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32.25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7" ht="16.5" thickBot="1"/>
    <row r="8" spans="1:12" ht="54" customHeight="1" thickBot="1">
      <c r="A8" s="70" t="s">
        <v>2</v>
      </c>
      <c r="B8" s="70" t="s">
        <v>140</v>
      </c>
      <c r="C8" s="70" t="s">
        <v>3</v>
      </c>
      <c r="D8" s="70" t="s">
        <v>4</v>
      </c>
      <c r="E8" s="70" t="s">
        <v>5</v>
      </c>
      <c r="F8" s="70" t="s">
        <v>6</v>
      </c>
      <c r="G8" s="70" t="s">
        <v>7</v>
      </c>
      <c r="H8" s="70"/>
      <c r="I8" s="70"/>
      <c r="J8" s="70"/>
      <c r="K8" s="70"/>
      <c r="L8" s="70"/>
    </row>
    <row r="9" spans="1:12" ht="16.5" thickBot="1">
      <c r="A9" s="70"/>
      <c r="B9" s="70"/>
      <c r="C9" s="71"/>
      <c r="D9" s="70"/>
      <c r="E9" s="70"/>
      <c r="F9" s="70"/>
      <c r="G9" s="70"/>
      <c r="H9" s="70"/>
      <c r="I9" s="70"/>
      <c r="J9" s="70"/>
      <c r="K9" s="70"/>
      <c r="L9" s="70"/>
    </row>
    <row r="10" spans="1:12" ht="16.5" thickBot="1">
      <c r="A10" s="70"/>
      <c r="B10" s="70"/>
      <c r="C10" s="71"/>
      <c r="D10" s="70"/>
      <c r="E10" s="70"/>
      <c r="F10" s="70"/>
      <c r="G10" s="70"/>
      <c r="H10" s="70"/>
      <c r="I10" s="70"/>
      <c r="J10" s="70"/>
      <c r="K10" s="70"/>
      <c r="L10" s="70"/>
    </row>
    <row r="11" spans="1:12" ht="16.5" thickBot="1">
      <c r="A11" s="70"/>
      <c r="B11" s="70"/>
      <c r="C11" s="71"/>
      <c r="D11" s="70"/>
      <c r="E11" s="70"/>
      <c r="F11" s="70"/>
      <c r="G11" s="70"/>
      <c r="H11" s="70"/>
      <c r="I11" s="70"/>
      <c r="J11" s="70"/>
      <c r="K11" s="70"/>
      <c r="L11" s="70"/>
    </row>
    <row r="12" spans="1:12" ht="15" customHeight="1" thickBot="1">
      <c r="A12" s="70"/>
      <c r="B12" s="70"/>
      <c r="C12" s="71"/>
      <c r="D12" s="70"/>
      <c r="E12" s="70"/>
      <c r="F12" s="70"/>
      <c r="G12" s="70" t="s">
        <v>8</v>
      </c>
      <c r="H12" s="70" t="s">
        <v>9</v>
      </c>
      <c r="I12" s="70"/>
      <c r="J12" s="70"/>
      <c r="K12" s="70"/>
      <c r="L12" s="70"/>
    </row>
    <row r="13" spans="1:12" ht="15" customHeight="1" thickBot="1">
      <c r="A13" s="70"/>
      <c r="B13" s="70"/>
      <c r="C13" s="71"/>
      <c r="D13" s="70"/>
      <c r="E13" s="70"/>
      <c r="F13" s="70"/>
      <c r="G13" s="70"/>
      <c r="H13" s="70"/>
      <c r="I13" s="70"/>
      <c r="J13" s="70"/>
      <c r="K13" s="70"/>
      <c r="L13" s="70"/>
    </row>
    <row r="14" spans="1:12" ht="15" customHeight="1" thickBot="1">
      <c r="A14" s="70"/>
      <c r="B14" s="70"/>
      <c r="C14" s="71"/>
      <c r="D14" s="70"/>
      <c r="E14" s="70"/>
      <c r="F14" s="70"/>
      <c r="G14" s="70"/>
      <c r="H14" s="70"/>
      <c r="I14" s="70"/>
      <c r="J14" s="70"/>
      <c r="K14" s="70"/>
      <c r="L14" s="70"/>
    </row>
    <row r="15" spans="1:12" ht="20.25" customHeight="1" thickBot="1">
      <c r="A15" s="70"/>
      <c r="B15" s="70"/>
      <c r="C15" s="71"/>
      <c r="D15" s="70"/>
      <c r="E15" s="70"/>
      <c r="F15" s="70"/>
      <c r="G15" s="70"/>
      <c r="H15" s="70"/>
      <c r="I15" s="70"/>
      <c r="J15" s="70"/>
      <c r="K15" s="70"/>
      <c r="L15" s="70"/>
    </row>
    <row r="16" spans="1:12" ht="16.5" thickBot="1">
      <c r="A16" s="70"/>
      <c r="B16" s="70"/>
      <c r="C16" s="71"/>
      <c r="D16" s="70"/>
      <c r="E16" s="70"/>
      <c r="F16" s="70"/>
      <c r="G16" s="70"/>
      <c r="H16" s="2">
        <v>2</v>
      </c>
      <c r="I16" s="2">
        <v>4</v>
      </c>
      <c r="J16" s="2">
        <v>5</v>
      </c>
      <c r="K16" s="2">
        <v>6</v>
      </c>
      <c r="L16" s="2">
        <v>7</v>
      </c>
    </row>
    <row r="17" spans="1:12" ht="16.5" thickBot="1">
      <c r="A17" s="2">
        <v>1</v>
      </c>
      <c r="B17" s="2">
        <v>2</v>
      </c>
      <c r="C17" s="2">
        <v>3</v>
      </c>
      <c r="D17" s="2">
        <v>4</v>
      </c>
      <c r="E17" s="2">
        <v>5</v>
      </c>
      <c r="F17" s="2">
        <v>6</v>
      </c>
      <c r="G17" s="2">
        <v>7</v>
      </c>
      <c r="H17" s="2">
        <v>8</v>
      </c>
      <c r="I17" s="2">
        <v>9</v>
      </c>
      <c r="J17" s="2">
        <v>10</v>
      </c>
      <c r="K17" s="2">
        <v>11</v>
      </c>
      <c r="L17" s="2">
        <v>12</v>
      </c>
    </row>
    <row r="18" spans="1:13" s="4" customFormat="1" ht="16.5" customHeight="1" thickBot="1">
      <c r="A18" s="72" t="s">
        <v>10</v>
      </c>
      <c r="B18" s="73" t="s">
        <v>11</v>
      </c>
      <c r="C18" s="72">
        <v>20500000</v>
      </c>
      <c r="D18" s="74">
        <f>E18+G18</f>
        <v>16996600.49</v>
      </c>
      <c r="E18" s="74">
        <f>SUM(E20:E25)</f>
        <v>15426422.85</v>
      </c>
      <c r="F18" s="74">
        <f aca="true" t="shared" si="0" ref="F18:L18">SUM(F20:F25)</f>
        <v>0</v>
      </c>
      <c r="G18" s="74">
        <f>H18+I18+J18+K18+L18</f>
        <v>1570177.64</v>
      </c>
      <c r="H18" s="74">
        <f t="shared" si="0"/>
        <v>1570177.64</v>
      </c>
      <c r="I18" s="74">
        <f>SUM(I20:I25)</f>
        <v>0</v>
      </c>
      <c r="J18" s="74">
        <f t="shared" si="0"/>
        <v>0</v>
      </c>
      <c r="K18" s="74">
        <f t="shared" si="0"/>
        <v>0</v>
      </c>
      <c r="L18" s="74">
        <f t="shared" si="0"/>
        <v>0</v>
      </c>
      <c r="M18" s="3"/>
    </row>
    <row r="19" spans="1:12" s="4" customFormat="1" ht="16.5" customHeight="1" thickBot="1">
      <c r="A19" s="72"/>
      <c r="B19" s="73"/>
      <c r="C19" s="72"/>
      <c r="D19" s="74"/>
      <c r="E19" s="74"/>
      <c r="F19" s="74"/>
      <c r="G19" s="74"/>
      <c r="H19" s="74"/>
      <c r="I19" s="74"/>
      <c r="J19" s="74"/>
      <c r="K19" s="74"/>
      <c r="L19" s="74"/>
    </row>
    <row r="20" spans="1:12" s="4" customFormat="1" ht="63.75" thickBot="1">
      <c r="A20" s="23"/>
      <c r="B20" s="39" t="s">
        <v>132</v>
      </c>
      <c r="C20" s="40">
        <v>20521000</v>
      </c>
      <c r="D20" s="54">
        <f aca="true" t="shared" si="1" ref="D20:D26">E20+G20</f>
        <v>0</v>
      </c>
      <c r="E20" s="55">
        <f>'[3]СВОД Приложение 5'!E20</f>
        <v>0</v>
      </c>
      <c r="F20" s="55">
        <f>'[1]СВОД Приложение 5'!F20</f>
        <v>0</v>
      </c>
      <c r="G20" s="56">
        <f aca="true" t="shared" si="2" ref="G20:G26">H20+I20+J20+K20+L20</f>
        <v>0</v>
      </c>
      <c r="H20" s="55">
        <f>'[3]СВОД Приложение 5'!H20</f>
        <v>0</v>
      </c>
      <c r="I20" s="55">
        <f>'[3]СВОД Приложение 5'!I20</f>
        <v>0</v>
      </c>
      <c r="J20" s="55">
        <f>'[3]СВОД Приложение 5'!J20</f>
        <v>0</v>
      </c>
      <c r="K20" s="55">
        <f>'[3]СВОД Приложение 5'!K20</f>
        <v>0</v>
      </c>
      <c r="L20" s="55">
        <f>'[3]СВОД Приложение 5'!L20</f>
        <v>0</v>
      </c>
    </row>
    <row r="21" spans="1:12" s="4" customFormat="1" ht="63.75" thickBot="1">
      <c r="A21" s="2"/>
      <c r="B21" s="5" t="s">
        <v>12</v>
      </c>
      <c r="C21" s="2">
        <v>20531000</v>
      </c>
      <c r="D21" s="54">
        <f t="shared" si="1"/>
        <v>1570177.64</v>
      </c>
      <c r="E21" s="55">
        <f>'[3]СВОД Приложение 5'!E21</f>
        <v>0</v>
      </c>
      <c r="F21" s="55">
        <f>'[1]СВОД Приложение 5'!F21</f>
        <v>0</v>
      </c>
      <c r="G21" s="56">
        <f t="shared" si="2"/>
        <v>1570177.64</v>
      </c>
      <c r="H21" s="55">
        <f>'[3]СВОД Приложение 5'!H21</f>
        <v>1570177.64</v>
      </c>
      <c r="I21" s="55">
        <f>'[3]СВОД Приложение 5'!I21</f>
        <v>0</v>
      </c>
      <c r="J21" s="55">
        <f>'[3]СВОД Приложение 5'!J21</f>
        <v>0</v>
      </c>
      <c r="K21" s="55">
        <f>'[3]СВОД Приложение 5'!K21</f>
        <v>0</v>
      </c>
      <c r="L21" s="55">
        <f>'[3]СВОД Приложение 5'!L21</f>
        <v>0</v>
      </c>
    </row>
    <row r="22" spans="1:12" s="4" customFormat="1" ht="79.5" thickBot="1">
      <c r="A22" s="2"/>
      <c r="B22" s="5" t="s">
        <v>128</v>
      </c>
      <c r="C22" s="2">
        <v>20541000</v>
      </c>
      <c r="D22" s="54">
        <f t="shared" si="1"/>
        <v>0</v>
      </c>
      <c r="E22" s="55">
        <f>'[3]СВОД Приложение 5'!E22</f>
        <v>0</v>
      </c>
      <c r="F22" s="55">
        <f>'[1]СВОД Приложение 5'!F22</f>
        <v>0</v>
      </c>
      <c r="G22" s="56">
        <f t="shared" si="2"/>
        <v>0</v>
      </c>
      <c r="H22" s="55">
        <f>'[3]СВОД Приложение 5'!H22</f>
        <v>0</v>
      </c>
      <c r="I22" s="55">
        <f>'[3]СВОД Приложение 5'!I22</f>
        <v>0</v>
      </c>
      <c r="J22" s="55">
        <f>'[3]СВОД Приложение 5'!J22</f>
        <v>0</v>
      </c>
      <c r="K22" s="55">
        <f>'[3]СВОД Приложение 5'!K22</f>
        <v>0</v>
      </c>
      <c r="L22" s="55">
        <f>'[3]СВОД Приложение 5'!L22</f>
        <v>0</v>
      </c>
    </row>
    <row r="23" spans="1:12" s="4" customFormat="1" ht="126.75" thickBot="1">
      <c r="A23" s="2"/>
      <c r="B23" s="5" t="s">
        <v>130</v>
      </c>
      <c r="C23" s="2">
        <v>20551000</v>
      </c>
      <c r="D23" s="54">
        <f t="shared" si="1"/>
        <v>15425577.19</v>
      </c>
      <c r="E23" s="55">
        <f>'[3]СВОД Приложение 5'!E23</f>
        <v>15425577.19</v>
      </c>
      <c r="F23" s="55">
        <f>'[1]СВОД Приложение 5'!F23</f>
        <v>0</v>
      </c>
      <c r="G23" s="56">
        <f t="shared" si="2"/>
        <v>0</v>
      </c>
      <c r="H23" s="55">
        <f>'[3]СВОД Приложение 5'!H23</f>
        <v>0</v>
      </c>
      <c r="I23" s="55">
        <f>'[3]СВОД Приложение 5'!I23</f>
        <v>0</v>
      </c>
      <c r="J23" s="55">
        <f>'[3]СВОД Приложение 5'!J23</f>
        <v>0</v>
      </c>
      <c r="K23" s="55">
        <f>'[3]СВОД Приложение 5'!K23</f>
        <v>0</v>
      </c>
      <c r="L23" s="55">
        <f>'[3]СВОД Приложение 5'!L23</f>
        <v>0</v>
      </c>
    </row>
    <row r="24" spans="1:12" s="4" customFormat="1" ht="79.5" thickBot="1">
      <c r="A24" s="2"/>
      <c r="B24" s="5" t="s">
        <v>129</v>
      </c>
      <c r="C24" s="2">
        <v>20573000</v>
      </c>
      <c r="D24" s="54">
        <f t="shared" si="1"/>
        <v>0</v>
      </c>
      <c r="E24" s="55">
        <f>'[3]СВОД Приложение 5'!E24</f>
        <v>0</v>
      </c>
      <c r="F24" s="55">
        <f>'[1]СВОД Приложение 5'!F24</f>
        <v>0</v>
      </c>
      <c r="G24" s="56">
        <f t="shared" si="2"/>
        <v>0</v>
      </c>
      <c r="H24" s="55">
        <f>'[3]СВОД Приложение 5'!H24</f>
        <v>0</v>
      </c>
      <c r="I24" s="55">
        <f>'[3]СВОД Приложение 5'!I24</f>
        <v>0</v>
      </c>
      <c r="J24" s="55">
        <f>'[3]СВОД Приложение 5'!J24</f>
        <v>0</v>
      </c>
      <c r="K24" s="55">
        <f>'[3]СВОД Приложение 5'!K24</f>
        <v>0</v>
      </c>
      <c r="L24" s="55">
        <f>'[3]СВОД Приложение 5'!L24</f>
        <v>0</v>
      </c>
    </row>
    <row r="25" spans="1:12" s="4" customFormat="1" ht="47.25" customHeight="1" thickBot="1">
      <c r="A25" s="2"/>
      <c r="B25" s="5" t="s">
        <v>13</v>
      </c>
      <c r="C25" s="2">
        <v>20581000</v>
      </c>
      <c r="D25" s="54">
        <f t="shared" si="1"/>
        <v>845.66</v>
      </c>
      <c r="E25" s="55">
        <f>'[3]СВОД Приложение 5'!E25</f>
        <v>845.66</v>
      </c>
      <c r="F25" s="55">
        <f>'[1]СВОД Приложение 5'!F25</f>
        <v>0</v>
      </c>
      <c r="G25" s="56">
        <f t="shared" si="2"/>
        <v>0</v>
      </c>
      <c r="H25" s="55">
        <f>'[3]СВОД Приложение 5'!H25</f>
        <v>0</v>
      </c>
      <c r="I25" s="55">
        <f>'[3]СВОД Приложение 5'!I25</f>
        <v>0</v>
      </c>
      <c r="J25" s="55">
        <f>'[3]СВОД Приложение 5'!J25</f>
        <v>0</v>
      </c>
      <c r="K25" s="55">
        <f>'[3]СВОД Приложение 5'!K25</f>
        <v>0</v>
      </c>
      <c r="L25" s="55">
        <f>'[3]СВОД Приложение 5'!L25</f>
        <v>0</v>
      </c>
    </row>
    <row r="26" spans="1:12" s="4" customFormat="1" ht="27" customHeight="1" thickBot="1">
      <c r="A26" s="72" t="s">
        <v>14</v>
      </c>
      <c r="B26" s="73" t="s">
        <v>15</v>
      </c>
      <c r="C26" s="72">
        <v>20600000</v>
      </c>
      <c r="D26" s="75">
        <f t="shared" si="1"/>
        <v>0</v>
      </c>
      <c r="E26" s="74">
        <f>E29</f>
        <v>0</v>
      </c>
      <c r="F26" s="74">
        <f>F29</f>
        <v>0</v>
      </c>
      <c r="G26" s="74">
        <f t="shared" si="2"/>
        <v>0</v>
      </c>
      <c r="H26" s="74">
        <f>H29</f>
        <v>0</v>
      </c>
      <c r="I26" s="74">
        <f>I29</f>
        <v>0</v>
      </c>
      <c r="J26" s="74">
        <f>J29</f>
        <v>0</v>
      </c>
      <c r="K26" s="74">
        <f>K29</f>
        <v>0</v>
      </c>
      <c r="L26" s="78">
        <f>L29</f>
        <v>0</v>
      </c>
    </row>
    <row r="27" spans="1:12" s="4" customFormat="1" ht="9.75" customHeight="1" thickBot="1">
      <c r="A27" s="72"/>
      <c r="B27" s="73"/>
      <c r="C27" s="72"/>
      <c r="D27" s="76"/>
      <c r="E27" s="74"/>
      <c r="F27" s="74"/>
      <c r="G27" s="74"/>
      <c r="H27" s="74"/>
      <c r="I27" s="74"/>
      <c r="J27" s="74"/>
      <c r="K27" s="74"/>
      <c r="L27" s="78"/>
    </row>
    <row r="28" spans="1:12" s="4" customFormat="1" ht="16.5" customHeight="1" hidden="1" thickBot="1">
      <c r="A28" s="72"/>
      <c r="B28" s="73"/>
      <c r="C28" s="72"/>
      <c r="D28" s="77"/>
      <c r="E28" s="74"/>
      <c r="F28" s="74"/>
      <c r="G28" s="74"/>
      <c r="H28" s="74"/>
      <c r="I28" s="74"/>
      <c r="J28" s="74"/>
      <c r="K28" s="74"/>
      <c r="L28" s="78"/>
    </row>
    <row r="29" spans="1:12" s="4" customFormat="1" ht="63.75" thickBot="1">
      <c r="A29" s="2"/>
      <c r="B29" s="5" t="s">
        <v>16</v>
      </c>
      <c r="C29" s="2">
        <v>20641000</v>
      </c>
      <c r="D29" s="54">
        <f>E29+G29</f>
        <v>0</v>
      </c>
      <c r="E29" s="55">
        <f>'[3]СВОД Приложение 5'!E29</f>
        <v>0</v>
      </c>
      <c r="F29" s="55">
        <f>'[1]СВОД Приложение 5'!F29</f>
        <v>0</v>
      </c>
      <c r="G29" s="56">
        <f>H29+I29+J29+K29+L29</f>
        <v>0</v>
      </c>
      <c r="H29" s="55">
        <f>'[3]СВОД Приложение 5'!H29</f>
        <v>0</v>
      </c>
      <c r="I29" s="55">
        <f>'[3]СВОД Приложение 5'!I29</f>
        <v>0</v>
      </c>
      <c r="J29" s="55">
        <f>'[3]СВОД Приложение 5'!J29</f>
        <v>0</v>
      </c>
      <c r="K29" s="55">
        <f>'[3]СВОД Приложение 5'!K29</f>
        <v>0</v>
      </c>
      <c r="L29" s="55">
        <f>'[3]СВОД Приложение 5'!L29</f>
        <v>0</v>
      </c>
    </row>
    <row r="30" spans="1:12" s="4" customFormat="1" ht="16.5" thickBot="1">
      <c r="A30" s="72" t="s">
        <v>17</v>
      </c>
      <c r="B30" s="79" t="s">
        <v>18</v>
      </c>
      <c r="C30" s="72">
        <v>20800000</v>
      </c>
      <c r="D30" s="74">
        <f>E30+G30</f>
        <v>268546.31</v>
      </c>
      <c r="E30" s="74">
        <f>E33+E34+E35+E36+E37+E38+E39+E40</f>
        <v>46554.119999999995</v>
      </c>
      <c r="F30" s="74">
        <f aca="true" t="shared" si="3" ref="F30:L30">F33+F34+F35+F36+F37+F38+F39+F40</f>
        <v>0</v>
      </c>
      <c r="G30" s="74">
        <f t="shared" si="3"/>
        <v>221992.19</v>
      </c>
      <c r="H30" s="74">
        <f>H33+H34+H35+H36+H37+H38+H39+H40</f>
        <v>4350.41</v>
      </c>
      <c r="I30" s="74">
        <f>I33+I34+I35+I36+I37+I38+I39+I40</f>
        <v>217641.78</v>
      </c>
      <c r="J30" s="74">
        <f t="shared" si="3"/>
        <v>0</v>
      </c>
      <c r="K30" s="74">
        <f t="shared" si="3"/>
        <v>0</v>
      </c>
      <c r="L30" s="74">
        <f t="shared" si="3"/>
        <v>0</v>
      </c>
    </row>
    <row r="31" spans="1:12" s="4" customFormat="1" ht="16.5" thickBot="1">
      <c r="A31" s="72"/>
      <c r="B31" s="80"/>
      <c r="C31" s="72"/>
      <c r="D31" s="74"/>
      <c r="E31" s="74"/>
      <c r="F31" s="74"/>
      <c r="G31" s="74"/>
      <c r="H31" s="74"/>
      <c r="I31" s="74"/>
      <c r="J31" s="74"/>
      <c r="K31" s="74"/>
      <c r="L31" s="74"/>
    </row>
    <row r="32" spans="1:12" s="4" customFormat="1" ht="16.5" thickBot="1">
      <c r="A32" s="72"/>
      <c r="B32" s="81"/>
      <c r="C32" s="72"/>
      <c r="D32" s="74"/>
      <c r="E32" s="74"/>
      <c r="F32" s="74"/>
      <c r="G32" s="74"/>
      <c r="H32" s="74"/>
      <c r="I32" s="74"/>
      <c r="J32" s="74"/>
      <c r="K32" s="74"/>
      <c r="L32" s="74"/>
    </row>
    <row r="33" spans="1:12" s="4" customFormat="1" ht="48" thickBot="1">
      <c r="A33" s="2"/>
      <c r="B33" s="5" t="s">
        <v>19</v>
      </c>
      <c r="C33" s="2">
        <v>20812000</v>
      </c>
      <c r="D33" s="54">
        <f>E33+G33</f>
        <v>108984.73</v>
      </c>
      <c r="E33" s="55">
        <f>'[3]СВОД Приложение 5'!E33</f>
        <v>10887.45</v>
      </c>
      <c r="F33" s="55">
        <f>'[3]СВОД Приложение 5'!F33</f>
        <v>0</v>
      </c>
      <c r="G33" s="55">
        <f>'[3]СВОД Приложение 5'!G33</f>
        <v>98097.28</v>
      </c>
      <c r="H33" s="55">
        <f>'[3]СВОД Приложение 5'!H33</f>
        <v>2200</v>
      </c>
      <c r="I33" s="55">
        <f>'[3]СВОД Приложение 5'!I33</f>
        <v>95897.28</v>
      </c>
      <c r="J33" s="55">
        <f>'[3]СВОД Приложение 5'!J33</f>
        <v>0</v>
      </c>
      <c r="K33" s="55">
        <f>'[3]СВОД Приложение 5'!K33</f>
        <v>0</v>
      </c>
      <c r="L33" s="55">
        <f>'[3]СВОД Приложение 5'!L33</f>
        <v>0</v>
      </c>
    </row>
    <row r="34" spans="1:12" s="4" customFormat="1" ht="48" thickBot="1">
      <c r="A34" s="2"/>
      <c r="B34" s="5" t="s">
        <v>20</v>
      </c>
      <c r="C34" s="2">
        <v>20821000</v>
      </c>
      <c r="D34" s="54">
        <f aca="true" t="shared" si="4" ref="D34:D42">E34+G34</f>
        <v>25736.19</v>
      </c>
      <c r="E34" s="55">
        <f>'[3]СВОД Приложение 5'!E34</f>
        <v>16555.03</v>
      </c>
      <c r="F34" s="55">
        <f>'[3]СВОД Приложение 5'!F34</f>
        <v>0</v>
      </c>
      <c r="G34" s="55">
        <f>'[3]СВОД Приложение 5'!G34</f>
        <v>9181.16</v>
      </c>
      <c r="H34" s="55">
        <f>'[3]СВОД Приложение 5'!H34</f>
        <v>0</v>
      </c>
      <c r="I34" s="55">
        <f>'[3]СВОД Приложение 5'!I34</f>
        <v>9181.16</v>
      </c>
      <c r="J34" s="55">
        <f>'[3]СВОД Приложение 5'!J34</f>
        <v>0</v>
      </c>
      <c r="K34" s="55">
        <f>'[3]СВОД Приложение 5'!K34</f>
        <v>0</v>
      </c>
      <c r="L34" s="55">
        <f>'[3]СВОД Приложение 5'!L34</f>
        <v>0</v>
      </c>
    </row>
    <row r="35" spans="1:12" s="4" customFormat="1" ht="63.75" thickBot="1">
      <c r="A35" s="2"/>
      <c r="B35" s="5" t="s">
        <v>21</v>
      </c>
      <c r="C35" s="2">
        <v>20822000</v>
      </c>
      <c r="D35" s="54">
        <f t="shared" si="4"/>
        <v>46557.219999999994</v>
      </c>
      <c r="E35" s="55">
        <f>'[3]СВОД Приложение 5'!E35</f>
        <v>12690.199999999999</v>
      </c>
      <c r="F35" s="55">
        <f>'[3]СВОД Приложение 5'!F35</f>
        <v>0</v>
      </c>
      <c r="G35" s="55">
        <f>'[3]СВОД Приложение 5'!G35</f>
        <v>33867.02</v>
      </c>
      <c r="H35" s="55">
        <f>'[3]СВОД Приложение 5'!H35</f>
        <v>0</v>
      </c>
      <c r="I35" s="55">
        <f>'[3]СВОД Приложение 5'!I35</f>
        <v>33867.02</v>
      </c>
      <c r="J35" s="55">
        <f>'[3]СВОД Приложение 5'!J35</f>
        <v>0</v>
      </c>
      <c r="K35" s="55">
        <f>'[3]СВОД Приложение 5'!K35</f>
        <v>0</v>
      </c>
      <c r="L35" s="55">
        <f>'[3]СВОД Приложение 5'!L35</f>
        <v>0</v>
      </c>
    </row>
    <row r="36" spans="1:12" s="4" customFormat="1" ht="79.5" thickBot="1">
      <c r="A36" s="2"/>
      <c r="B36" s="5" t="s">
        <v>22</v>
      </c>
      <c r="C36" s="2">
        <v>20825000</v>
      </c>
      <c r="D36" s="54">
        <f t="shared" si="4"/>
        <v>2800</v>
      </c>
      <c r="E36" s="55">
        <f>'[3]СВОД Приложение 5'!E36</f>
        <v>2400</v>
      </c>
      <c r="F36" s="55">
        <f>'[3]СВОД Приложение 5'!F36</f>
        <v>0</v>
      </c>
      <c r="G36" s="55">
        <f>'[3]СВОД Приложение 5'!G36</f>
        <v>400</v>
      </c>
      <c r="H36" s="55">
        <f>'[3]СВОД Приложение 5'!H36</f>
        <v>0</v>
      </c>
      <c r="I36" s="55">
        <f>'[3]СВОД Приложение 5'!I36</f>
        <v>400</v>
      </c>
      <c r="J36" s="55">
        <f>'[3]СВОД Приложение 5'!J36</f>
        <v>0</v>
      </c>
      <c r="K36" s="55">
        <f>'[3]СВОД Приложение 5'!K36</f>
        <v>0</v>
      </c>
      <c r="L36" s="55">
        <f>'[3]СВОД Приложение 5'!L36</f>
        <v>0</v>
      </c>
    </row>
    <row r="37" spans="1:12" s="4" customFormat="1" ht="48" thickBot="1">
      <c r="A37" s="2"/>
      <c r="B37" s="5" t="s">
        <v>23</v>
      </c>
      <c r="C37" s="2">
        <v>20826000</v>
      </c>
      <c r="D37" s="54">
        <f t="shared" si="4"/>
        <v>6897.57</v>
      </c>
      <c r="E37" s="55">
        <f>'[3]СВОД Приложение 5'!E37</f>
        <v>2601.3399999999997</v>
      </c>
      <c r="F37" s="55">
        <f>'[3]СВОД Приложение 5'!F37</f>
        <v>0</v>
      </c>
      <c r="G37" s="55">
        <f>'[3]СВОД Приложение 5'!G37</f>
        <v>4296.23</v>
      </c>
      <c r="H37" s="55">
        <f>'[3]СВОД Приложение 5'!H37</f>
        <v>2150.41</v>
      </c>
      <c r="I37" s="55">
        <f>'[3]СВОД Приложение 5'!I37</f>
        <v>2145.82</v>
      </c>
      <c r="J37" s="55">
        <f>'[3]СВОД Приложение 5'!J37</f>
        <v>0</v>
      </c>
      <c r="K37" s="55">
        <f>'[3]СВОД Приложение 5'!K37</f>
        <v>0</v>
      </c>
      <c r="L37" s="55">
        <f>'[3]СВОД Приложение 5'!L37</f>
        <v>0</v>
      </c>
    </row>
    <row r="38" spans="1:12" s="4" customFormat="1" ht="63.75" thickBot="1">
      <c r="A38" s="2"/>
      <c r="B38" s="5" t="s">
        <v>24</v>
      </c>
      <c r="C38" s="2">
        <v>20831000</v>
      </c>
      <c r="D38" s="54">
        <f t="shared" si="4"/>
        <v>400</v>
      </c>
      <c r="E38" s="55">
        <f>'[3]СВОД Приложение 5'!E38</f>
        <v>400</v>
      </c>
      <c r="F38" s="55">
        <f>'[3]СВОД Приложение 5'!F38</f>
        <v>0</v>
      </c>
      <c r="G38" s="55">
        <f>'[3]СВОД Приложение 5'!G38</f>
        <v>0</v>
      </c>
      <c r="H38" s="55">
        <f>'[3]СВОД Приложение 5'!H38</f>
        <v>0</v>
      </c>
      <c r="I38" s="55">
        <f>'[3]СВОД Приложение 5'!I38</f>
        <v>0</v>
      </c>
      <c r="J38" s="55">
        <f>'[3]СВОД Приложение 5'!J38</f>
        <v>0</v>
      </c>
      <c r="K38" s="55">
        <f>'[3]СВОД Приложение 5'!K38</f>
        <v>0</v>
      </c>
      <c r="L38" s="55">
        <f>'[3]СВОД Приложение 5'!L38</f>
        <v>0</v>
      </c>
    </row>
    <row r="39" spans="1:12" s="4" customFormat="1" ht="63.75" thickBot="1">
      <c r="A39" s="2"/>
      <c r="B39" s="5" t="s">
        <v>25</v>
      </c>
      <c r="C39" s="2">
        <v>20834000</v>
      </c>
      <c r="D39" s="54">
        <f t="shared" si="4"/>
        <v>76783.6</v>
      </c>
      <c r="E39" s="55">
        <f>'[3]СВОД Приложение 5'!E39</f>
        <v>633.1</v>
      </c>
      <c r="F39" s="55">
        <f>'[3]СВОД Приложение 5'!F39</f>
        <v>0</v>
      </c>
      <c r="G39" s="55">
        <f>'[3]СВОД Приложение 5'!G39</f>
        <v>76150.5</v>
      </c>
      <c r="H39" s="55">
        <f>'[3]СВОД Приложение 5'!H39</f>
        <v>0</v>
      </c>
      <c r="I39" s="55">
        <f>'[3]СВОД Приложение 5'!I39</f>
        <v>76150.5</v>
      </c>
      <c r="J39" s="55">
        <f>'[3]СВОД Приложение 5'!J39</f>
        <v>0</v>
      </c>
      <c r="K39" s="55">
        <f>'[3]СВОД Приложение 5'!K39</f>
        <v>0</v>
      </c>
      <c r="L39" s="55">
        <f>'[3]СВОД Приложение 5'!L39</f>
        <v>0</v>
      </c>
    </row>
    <row r="40" spans="1:12" s="4" customFormat="1" ht="48" thickBot="1">
      <c r="A40" s="2"/>
      <c r="B40" s="5" t="s">
        <v>26</v>
      </c>
      <c r="C40" s="2">
        <v>20891000</v>
      </c>
      <c r="D40" s="54">
        <f t="shared" si="4"/>
        <v>387</v>
      </c>
      <c r="E40" s="55">
        <f>'[3]СВОД Приложение 5'!E40</f>
        <v>387</v>
      </c>
      <c r="F40" s="55">
        <f>'[3]СВОД Приложение 5'!F40</f>
        <v>0</v>
      </c>
      <c r="G40" s="55">
        <f>'[3]СВОД Приложение 5'!G40</f>
        <v>0</v>
      </c>
      <c r="H40" s="55">
        <f>'[3]СВОД Приложение 5'!H40</f>
        <v>0</v>
      </c>
      <c r="I40" s="55">
        <f>'[3]СВОД Приложение 5'!I40</f>
        <v>0</v>
      </c>
      <c r="J40" s="55">
        <f>'[3]СВОД Приложение 5'!J40</f>
        <v>0</v>
      </c>
      <c r="K40" s="55">
        <f>'[3]СВОД Приложение 5'!K40</f>
        <v>0</v>
      </c>
      <c r="L40" s="55">
        <f>'[3]СВОД Приложение 5'!L40</f>
        <v>0</v>
      </c>
    </row>
    <row r="41" spans="1:12" s="4" customFormat="1" ht="42.75" customHeight="1" thickBot="1">
      <c r="A41" s="24" t="s">
        <v>27</v>
      </c>
      <c r="B41" s="25" t="s">
        <v>28</v>
      </c>
      <c r="C41" s="24">
        <v>20900000</v>
      </c>
      <c r="D41" s="54">
        <f t="shared" si="4"/>
        <v>0</v>
      </c>
      <c r="E41" s="55">
        <f>'[3]СВОД Приложение 5'!E41</f>
        <v>0</v>
      </c>
      <c r="F41" s="55">
        <f>'[3]СВОД Приложение 5'!F41</f>
        <v>0</v>
      </c>
      <c r="G41" s="57">
        <f>'[3]СВОД Приложение 5'!G41</f>
        <v>0</v>
      </c>
      <c r="H41" s="55">
        <f>'[3]СВОД Приложение 5'!H41</f>
        <v>0</v>
      </c>
      <c r="I41" s="55">
        <f>'[3]СВОД Приложение 5'!I41</f>
        <v>0</v>
      </c>
      <c r="J41" s="55">
        <f>'[3]СВОД Приложение 5'!J41</f>
        <v>0</v>
      </c>
      <c r="K41" s="55">
        <f>'[3]СВОД Приложение 5'!K41</f>
        <v>0</v>
      </c>
      <c r="L41" s="55">
        <f>'[3]СВОД Приложение 5'!L41</f>
        <v>0</v>
      </c>
    </row>
    <row r="42" spans="1:12" s="4" customFormat="1" ht="83.25" thickBot="1">
      <c r="A42" s="24" t="s">
        <v>29</v>
      </c>
      <c r="B42" s="25" t="s">
        <v>30</v>
      </c>
      <c r="C42" s="24">
        <v>30100000</v>
      </c>
      <c r="D42" s="54">
        <f t="shared" si="4"/>
        <v>0</v>
      </c>
      <c r="E42" s="55">
        <f>'[3]СВОД Приложение 5'!E42</f>
        <v>0</v>
      </c>
      <c r="F42" s="55">
        <f>'[3]СВОД Приложение 5'!F42</f>
        <v>0</v>
      </c>
      <c r="G42" s="57">
        <f>'[3]СВОД Приложение 5'!G42</f>
        <v>0</v>
      </c>
      <c r="H42" s="55">
        <f>'[3]СВОД Приложение 5'!H42</f>
        <v>0</v>
      </c>
      <c r="I42" s="55">
        <f>'[3]СВОД Приложение 5'!I42</f>
        <v>0</v>
      </c>
      <c r="J42" s="55">
        <f>'[3]СВОД Приложение 5'!J42</f>
        <v>0</v>
      </c>
      <c r="K42" s="55">
        <f>'[3]СВОД Приложение 5'!K42</f>
        <v>0</v>
      </c>
      <c r="L42" s="55">
        <f>'[3]СВОД Приложение 5'!L42</f>
        <v>0</v>
      </c>
    </row>
    <row r="43" spans="1:12" s="4" customFormat="1" ht="16.5" customHeight="1" thickBot="1">
      <c r="A43" s="72" t="s">
        <v>31</v>
      </c>
      <c r="B43" s="73" t="s">
        <v>32</v>
      </c>
      <c r="C43" s="72">
        <v>30200000</v>
      </c>
      <c r="D43" s="74">
        <f>E43+G43</f>
        <v>10479300.830000002</v>
      </c>
      <c r="E43" s="74">
        <f>SUM(E46:E60)</f>
        <v>1892449.7800000003</v>
      </c>
      <c r="F43" s="74">
        <f aca="true" t="shared" si="5" ref="F43:L43">SUM(F46:F60)</f>
        <v>0</v>
      </c>
      <c r="G43" s="74">
        <f t="shared" si="5"/>
        <v>8586851.05</v>
      </c>
      <c r="H43" s="74">
        <f>SUM(H46:H60)</f>
        <v>2755860.33</v>
      </c>
      <c r="I43" s="74">
        <f t="shared" si="5"/>
        <v>5830990.720000001</v>
      </c>
      <c r="J43" s="74">
        <f t="shared" si="5"/>
        <v>0</v>
      </c>
      <c r="K43" s="74">
        <f t="shared" si="5"/>
        <v>0</v>
      </c>
      <c r="L43" s="74">
        <f t="shared" si="5"/>
        <v>0</v>
      </c>
    </row>
    <row r="44" spans="1:12" s="4" customFormat="1" ht="16.5" customHeight="1" thickBot="1">
      <c r="A44" s="72"/>
      <c r="B44" s="73"/>
      <c r="C44" s="72"/>
      <c r="D44" s="74"/>
      <c r="E44" s="74"/>
      <c r="F44" s="74"/>
      <c r="G44" s="74"/>
      <c r="H44" s="74"/>
      <c r="I44" s="74"/>
      <c r="J44" s="74"/>
      <c r="K44" s="74"/>
      <c r="L44" s="74"/>
    </row>
    <row r="45" spans="1:12" s="4" customFormat="1" ht="16.5" customHeight="1" thickBot="1">
      <c r="A45" s="72"/>
      <c r="B45" s="73"/>
      <c r="C45" s="72"/>
      <c r="D45" s="74"/>
      <c r="E45" s="74"/>
      <c r="F45" s="74"/>
      <c r="G45" s="74"/>
      <c r="H45" s="74"/>
      <c r="I45" s="74"/>
      <c r="J45" s="74"/>
      <c r="K45" s="74"/>
      <c r="L45" s="74"/>
    </row>
    <row r="46" spans="1:12" s="4" customFormat="1" ht="48" thickBot="1">
      <c r="A46" s="6"/>
      <c r="B46" s="5" t="s">
        <v>33</v>
      </c>
      <c r="C46" s="2">
        <v>30211000</v>
      </c>
      <c r="D46" s="54">
        <f>E46+G46</f>
        <v>0</v>
      </c>
      <c r="E46" s="55">
        <f>'[3]СВОД Приложение 5'!E46</f>
        <v>0</v>
      </c>
      <c r="F46" s="55">
        <f>'[3]СВОД Приложение 5'!F46</f>
        <v>0</v>
      </c>
      <c r="G46" s="58">
        <f>H46+I46+J46+K46+L46</f>
        <v>0</v>
      </c>
      <c r="H46" s="55">
        <f>'[3]СВОД Приложение 5'!H46</f>
        <v>0</v>
      </c>
      <c r="I46" s="55">
        <f>'[3]СВОД Приложение 5'!I46</f>
        <v>0</v>
      </c>
      <c r="J46" s="55">
        <f>'[3]СВОД Приложение 5'!J46</f>
        <v>0</v>
      </c>
      <c r="K46" s="55">
        <f>'[3]СВОД Приложение 5'!K46</f>
        <v>0</v>
      </c>
      <c r="L46" s="55">
        <f>'[3]СВОД Приложение 5'!L46</f>
        <v>0</v>
      </c>
    </row>
    <row r="47" spans="1:12" s="4" customFormat="1" ht="48" thickBot="1">
      <c r="A47" s="6"/>
      <c r="B47" s="5" t="s">
        <v>19</v>
      </c>
      <c r="C47" s="2">
        <v>30212000</v>
      </c>
      <c r="D47" s="54">
        <f aca="true" t="shared" si="6" ref="D47:D60">E47+G47</f>
        <v>0</v>
      </c>
      <c r="E47" s="55">
        <f>'[3]СВОД Приложение 5'!E47</f>
        <v>0</v>
      </c>
      <c r="F47" s="55">
        <f>'[3]СВОД Приложение 5'!F47</f>
        <v>0</v>
      </c>
      <c r="G47" s="58">
        <f aca="true" t="shared" si="7" ref="G47:G60">H47+I47+J47+K47+L47</f>
        <v>0</v>
      </c>
      <c r="H47" s="55">
        <f>'[3]СВОД Приложение 5'!H47</f>
        <v>0</v>
      </c>
      <c r="I47" s="55">
        <f>'[3]СВОД Приложение 5'!I47</f>
        <v>0</v>
      </c>
      <c r="J47" s="55">
        <f>'[3]СВОД Приложение 5'!J47</f>
        <v>0</v>
      </c>
      <c r="K47" s="55">
        <f>'[3]СВОД Приложение 5'!K47</f>
        <v>0</v>
      </c>
      <c r="L47" s="55">
        <f>'[3]СВОД Приложение 5'!L47</f>
        <v>0</v>
      </c>
    </row>
    <row r="48" spans="1:12" s="4" customFormat="1" ht="63.75" thickBot="1">
      <c r="A48" s="6"/>
      <c r="B48" s="5" t="s">
        <v>34</v>
      </c>
      <c r="C48" s="2">
        <v>30213000</v>
      </c>
      <c r="D48" s="54">
        <f t="shared" si="6"/>
        <v>24303.97</v>
      </c>
      <c r="E48" s="55">
        <f>'[3]СВОД Приложение 5'!E48</f>
        <v>24303.97</v>
      </c>
      <c r="F48" s="55">
        <f>'[3]СВОД Приложение 5'!F48</f>
        <v>0</v>
      </c>
      <c r="G48" s="58">
        <f t="shared" si="7"/>
        <v>0</v>
      </c>
      <c r="H48" s="55">
        <f>'[3]СВОД Приложение 5'!H48</f>
        <v>0</v>
      </c>
      <c r="I48" s="55">
        <f>'[3]СВОД Приложение 5'!I48</f>
        <v>0</v>
      </c>
      <c r="J48" s="55">
        <f>'[3]СВОД Приложение 5'!J48</f>
        <v>0</v>
      </c>
      <c r="K48" s="55">
        <f>'[3]СВОД Приложение 5'!K48</f>
        <v>0</v>
      </c>
      <c r="L48" s="55">
        <f>'[3]СВОД Приложение 5'!L48</f>
        <v>0</v>
      </c>
    </row>
    <row r="49" spans="1:12" s="4" customFormat="1" ht="32.25" thickBot="1">
      <c r="A49" s="6"/>
      <c r="B49" s="5" t="s">
        <v>35</v>
      </c>
      <c r="C49" s="2">
        <v>30221000</v>
      </c>
      <c r="D49" s="54">
        <f t="shared" si="6"/>
        <v>216488.63999999996</v>
      </c>
      <c r="E49" s="55">
        <f>'[3]СВОД Приложение 5'!E49</f>
        <v>59655.58</v>
      </c>
      <c r="F49" s="55">
        <f>'[3]СВОД Приложение 5'!F49</f>
        <v>0</v>
      </c>
      <c r="G49" s="58">
        <f t="shared" si="7"/>
        <v>156833.05999999997</v>
      </c>
      <c r="H49" s="55">
        <f>'[3]СВОД Приложение 5'!H49</f>
        <v>2816.1800000000003</v>
      </c>
      <c r="I49" s="55">
        <f>'[3]СВОД Приложение 5'!I49</f>
        <v>154016.87999999998</v>
      </c>
      <c r="J49" s="55">
        <f>'[3]СВОД Приложение 5'!J49</f>
        <v>0</v>
      </c>
      <c r="K49" s="55">
        <f>'[3]СВОД Приложение 5'!K49</f>
        <v>0</v>
      </c>
      <c r="L49" s="55">
        <f>'[3]СВОД Приложение 5'!L49</f>
        <v>0</v>
      </c>
    </row>
    <row r="50" spans="1:12" s="4" customFormat="1" ht="48" thickBot="1">
      <c r="A50" s="6"/>
      <c r="B50" s="5" t="s">
        <v>36</v>
      </c>
      <c r="C50" s="2">
        <v>30222000</v>
      </c>
      <c r="D50" s="54">
        <f t="shared" si="6"/>
        <v>152537.57</v>
      </c>
      <c r="E50" s="55">
        <f>'[3]СВОД Приложение 5'!E50</f>
        <v>145251.88</v>
      </c>
      <c r="F50" s="55">
        <f>'[3]СВОД Приложение 5'!F50</f>
        <v>0</v>
      </c>
      <c r="G50" s="58">
        <f t="shared" si="7"/>
        <v>7285.69</v>
      </c>
      <c r="H50" s="55">
        <f>'[3]СВОД Приложение 5'!H50</f>
        <v>0</v>
      </c>
      <c r="I50" s="55">
        <f>'[3]СВОД Приложение 5'!I50</f>
        <v>7285.69</v>
      </c>
      <c r="J50" s="55">
        <f>'[3]СВОД Приложение 5'!J50</f>
        <v>0</v>
      </c>
      <c r="K50" s="55">
        <f>'[3]СВОД Приложение 5'!K50</f>
        <v>0</v>
      </c>
      <c r="L50" s="55">
        <f>'[3]СВОД Приложение 5'!L50</f>
        <v>0</v>
      </c>
    </row>
    <row r="51" spans="1:12" s="4" customFormat="1" ht="48" thickBot="1">
      <c r="A51" s="6"/>
      <c r="B51" s="5" t="s">
        <v>37</v>
      </c>
      <c r="C51" s="2">
        <v>30223000</v>
      </c>
      <c r="D51" s="54">
        <f t="shared" si="6"/>
        <v>5351335.47</v>
      </c>
      <c r="E51" s="55">
        <f>'[3]СВОД Приложение 5'!E51</f>
        <v>610984.68</v>
      </c>
      <c r="F51" s="55">
        <f>'[3]СВОД Приложение 5'!F51</f>
        <v>0</v>
      </c>
      <c r="G51" s="58">
        <f t="shared" si="7"/>
        <v>4740350.79</v>
      </c>
      <c r="H51" s="55">
        <f>'[3]СВОД Приложение 5'!H51</f>
        <v>0</v>
      </c>
      <c r="I51" s="55">
        <f>'[3]СВОД Приложение 5'!I51</f>
        <v>4740350.79</v>
      </c>
      <c r="J51" s="55">
        <f>'[3]СВОД Приложение 5'!J51</f>
        <v>0</v>
      </c>
      <c r="K51" s="55">
        <f>'[3]СВОД Приложение 5'!K51</f>
        <v>0</v>
      </c>
      <c r="L51" s="55">
        <f>'[3]СВОД Приложение 5'!L51</f>
        <v>0</v>
      </c>
    </row>
    <row r="52" spans="1:12" s="4" customFormat="1" ht="79.5" thickBot="1">
      <c r="A52" s="6"/>
      <c r="B52" s="5" t="s">
        <v>38</v>
      </c>
      <c r="C52" s="2">
        <v>30224000</v>
      </c>
      <c r="D52" s="54">
        <f t="shared" si="6"/>
        <v>24000</v>
      </c>
      <c r="E52" s="55">
        <f>'[3]СВОД Приложение 5'!E52</f>
        <v>0</v>
      </c>
      <c r="F52" s="55">
        <f>'[3]СВОД Приложение 5'!F52</f>
        <v>0</v>
      </c>
      <c r="G52" s="58">
        <f t="shared" si="7"/>
        <v>24000</v>
      </c>
      <c r="H52" s="55">
        <f>'[3]СВОД Приложение 5'!H52</f>
        <v>0</v>
      </c>
      <c r="I52" s="55">
        <f>'[3]СВОД Приложение 5'!I52</f>
        <v>24000</v>
      </c>
      <c r="J52" s="55">
        <f>'[3]СВОД Приложение 5'!J52</f>
        <v>0</v>
      </c>
      <c r="K52" s="55">
        <f>'[3]СВОД Приложение 5'!K52</f>
        <v>0</v>
      </c>
      <c r="L52" s="55">
        <f>'[3]СВОД Приложение 5'!L52</f>
        <v>0</v>
      </c>
    </row>
    <row r="53" spans="1:12" s="4" customFormat="1" ht="79.5" thickBot="1">
      <c r="A53" s="6"/>
      <c r="B53" s="5" t="s">
        <v>39</v>
      </c>
      <c r="C53" s="2">
        <v>30225000</v>
      </c>
      <c r="D53" s="54">
        <f t="shared" si="6"/>
        <v>1168735.83</v>
      </c>
      <c r="E53" s="55">
        <f>'[3]СВОД Приложение 5'!E53</f>
        <v>434915.02</v>
      </c>
      <c r="F53" s="55">
        <f>'[3]СВОД Приложение 5'!F53</f>
        <v>0</v>
      </c>
      <c r="G53" s="58">
        <f t="shared" si="7"/>
        <v>733820.81</v>
      </c>
      <c r="H53" s="55">
        <f>'[3]СВОД Приложение 5'!H53</f>
        <v>670800.16</v>
      </c>
      <c r="I53" s="55">
        <f>'[3]СВОД Приложение 5'!I53</f>
        <v>63020.65</v>
      </c>
      <c r="J53" s="55">
        <f>'[3]СВОД Приложение 5'!J53</f>
        <v>0</v>
      </c>
      <c r="K53" s="55">
        <f>'[3]СВОД Приложение 5'!K53</f>
        <v>0</v>
      </c>
      <c r="L53" s="55">
        <f>'[3]СВОД Приложение 5'!L53</f>
        <v>0</v>
      </c>
    </row>
    <row r="54" spans="1:12" s="4" customFormat="1" ht="63.75" thickBot="1">
      <c r="A54" s="6"/>
      <c r="B54" s="5" t="s">
        <v>40</v>
      </c>
      <c r="C54" s="2">
        <v>30226000</v>
      </c>
      <c r="D54" s="54">
        <f t="shared" si="6"/>
        <v>524185.98</v>
      </c>
      <c r="E54" s="55">
        <f>'[3]СВОД Приложение 5'!E54</f>
        <v>252363.3</v>
      </c>
      <c r="F54" s="55">
        <f>'[3]СВОД Приложение 5'!F54</f>
        <v>0</v>
      </c>
      <c r="G54" s="58">
        <f t="shared" si="7"/>
        <v>271822.68</v>
      </c>
      <c r="H54" s="55">
        <f>'[3]СВОД Приложение 5'!H54</f>
        <v>0</v>
      </c>
      <c r="I54" s="55">
        <f>'[3]СВОД Приложение 5'!I54</f>
        <v>271822.68</v>
      </c>
      <c r="J54" s="55">
        <f>'[3]СВОД Приложение 5'!J54</f>
        <v>0</v>
      </c>
      <c r="K54" s="55">
        <f>'[3]СВОД Приложение 5'!K54</f>
        <v>0</v>
      </c>
      <c r="L54" s="55">
        <f>'[3]СВОД Приложение 5'!L54</f>
        <v>0</v>
      </c>
    </row>
    <row r="55" spans="1:12" s="4" customFormat="1" ht="63.75" thickBot="1">
      <c r="A55" s="6"/>
      <c r="B55" s="5" t="s">
        <v>24</v>
      </c>
      <c r="C55" s="2">
        <v>30231000</v>
      </c>
      <c r="D55" s="54">
        <f t="shared" si="6"/>
        <v>164692.93</v>
      </c>
      <c r="E55" s="55">
        <f>'[3]СВОД Приложение 5'!E55</f>
        <v>111583.46999999999</v>
      </c>
      <c r="F55" s="55">
        <f>'[3]СВОД Приложение 5'!F55</f>
        <v>0</v>
      </c>
      <c r="G55" s="58">
        <f t="shared" si="7"/>
        <v>53109.46000000001</v>
      </c>
      <c r="H55" s="55">
        <f>'[3]СВОД Приложение 5'!H55</f>
        <v>2039.48</v>
      </c>
      <c r="I55" s="55">
        <f>'[3]СВОД Приложение 5'!I55</f>
        <v>51069.98</v>
      </c>
      <c r="J55" s="55">
        <f>'[3]СВОД Приложение 5'!J55</f>
        <v>0</v>
      </c>
      <c r="K55" s="55">
        <f>'[3]СВОД Приложение 5'!K55</f>
        <v>0</v>
      </c>
      <c r="L55" s="55">
        <f>'[3]СВОД Приложение 5'!L55</f>
        <v>0</v>
      </c>
    </row>
    <row r="56" spans="1:12" s="4" customFormat="1" ht="63.75" thickBot="1">
      <c r="A56" s="6"/>
      <c r="B56" s="5" t="s">
        <v>25</v>
      </c>
      <c r="C56" s="2">
        <v>30234000</v>
      </c>
      <c r="D56" s="54">
        <f t="shared" si="6"/>
        <v>2817529.21</v>
      </c>
      <c r="E56" s="55">
        <f>'[3]СВОД Приложение 5'!E56</f>
        <v>222675.61000000004</v>
      </c>
      <c r="F56" s="55">
        <f>'[3]СВОД Приложение 5'!F56</f>
        <v>0</v>
      </c>
      <c r="G56" s="58">
        <f t="shared" si="7"/>
        <v>2594853.6</v>
      </c>
      <c r="H56" s="55">
        <f>'[3]СВОД Приложение 5'!H56</f>
        <v>2078604.51</v>
      </c>
      <c r="I56" s="55">
        <f>'[3]СВОД Приложение 5'!I56</f>
        <v>516249.09</v>
      </c>
      <c r="J56" s="55">
        <f>'[3]СВОД Приложение 5'!J56</f>
        <v>0</v>
      </c>
      <c r="K56" s="55">
        <f>'[3]СВОД Приложение 5'!K56</f>
        <v>0</v>
      </c>
      <c r="L56" s="55">
        <f>'[3]СВОД Приложение 5'!L56</f>
        <v>0</v>
      </c>
    </row>
    <row r="57" spans="1:12" s="4" customFormat="1" ht="48" thickBot="1">
      <c r="A57" s="6"/>
      <c r="B57" s="5" t="s">
        <v>41</v>
      </c>
      <c r="C57" s="2">
        <v>30242000</v>
      </c>
      <c r="D57" s="54">
        <f t="shared" si="6"/>
        <v>0</v>
      </c>
      <c r="E57" s="55">
        <f>'[3]СВОД Приложение 5'!E57</f>
        <v>0</v>
      </c>
      <c r="F57" s="55">
        <f>'[3]СВОД Приложение 5'!F57</f>
        <v>0</v>
      </c>
      <c r="G57" s="58">
        <f t="shared" si="7"/>
        <v>0</v>
      </c>
      <c r="H57" s="55">
        <f>'[3]СВОД Приложение 5'!H57</f>
        <v>0</v>
      </c>
      <c r="I57" s="55">
        <f>'[3]СВОД Приложение 5'!I57</f>
        <v>0</v>
      </c>
      <c r="J57" s="55">
        <f>'[3]СВОД Приложение 5'!J57</f>
        <v>0</v>
      </c>
      <c r="K57" s="55">
        <f>'[3]СВОД Приложение 5'!K57</f>
        <v>0</v>
      </c>
      <c r="L57" s="55">
        <f>'[3]СВОД Приложение 5'!L57</f>
        <v>0</v>
      </c>
    </row>
    <row r="58" spans="1:12" s="4" customFormat="1" ht="48" thickBot="1">
      <c r="A58" s="6"/>
      <c r="B58" s="5" t="s">
        <v>42</v>
      </c>
      <c r="C58" s="2">
        <v>30262000</v>
      </c>
      <c r="D58" s="54">
        <f t="shared" si="6"/>
        <v>15447.47</v>
      </c>
      <c r="E58" s="55">
        <f>'[3]СВОД Приложение 5'!E58</f>
        <v>15447.47</v>
      </c>
      <c r="F58" s="55">
        <f>'[3]СВОД Приложение 5'!F58</f>
        <v>0</v>
      </c>
      <c r="G58" s="58">
        <f t="shared" si="7"/>
        <v>0</v>
      </c>
      <c r="H58" s="55">
        <f>'[3]СВОД Приложение 5'!H58</f>
        <v>0</v>
      </c>
      <c r="I58" s="55">
        <f>'[3]СВОД Приложение 5'!I58</f>
        <v>0</v>
      </c>
      <c r="J58" s="55">
        <f>'[3]СВОД Приложение 5'!J58</f>
        <v>0</v>
      </c>
      <c r="K58" s="55">
        <f>'[3]СВОД Приложение 5'!K58</f>
        <v>0</v>
      </c>
      <c r="L58" s="55">
        <f>'[3]СВОД Приложение 5'!L58</f>
        <v>0</v>
      </c>
    </row>
    <row r="59" spans="1:12" s="4" customFormat="1" ht="126.75" thickBot="1">
      <c r="A59" s="6"/>
      <c r="B59" s="5" t="s">
        <v>131</v>
      </c>
      <c r="C59" s="2">
        <v>30263000</v>
      </c>
      <c r="D59" s="54">
        <f t="shared" si="6"/>
        <v>0</v>
      </c>
      <c r="E59" s="55">
        <f>'[3]СВОД Приложение 5'!E59</f>
        <v>0</v>
      </c>
      <c r="F59" s="55">
        <f>'[3]СВОД Приложение 5'!F59</f>
        <v>0</v>
      </c>
      <c r="G59" s="58">
        <f t="shared" si="7"/>
        <v>0</v>
      </c>
      <c r="H59" s="55">
        <f>'[3]СВОД Приложение 5'!H59</f>
        <v>0</v>
      </c>
      <c r="I59" s="55">
        <f>'[3]СВОД Приложение 5'!I59</f>
        <v>0</v>
      </c>
      <c r="J59" s="55">
        <f>'[3]СВОД Приложение 5'!J59</f>
        <v>0</v>
      </c>
      <c r="K59" s="55">
        <f>'[3]СВОД Приложение 5'!K59</f>
        <v>0</v>
      </c>
      <c r="L59" s="55">
        <f>'[3]СВОД Приложение 5'!L59</f>
        <v>0</v>
      </c>
    </row>
    <row r="60" spans="1:12" s="4" customFormat="1" ht="48" thickBot="1">
      <c r="A60" s="6"/>
      <c r="B60" s="5" t="s">
        <v>43</v>
      </c>
      <c r="C60" s="2">
        <v>30291000</v>
      </c>
      <c r="D60" s="54">
        <f t="shared" si="6"/>
        <v>20043.760000000002</v>
      </c>
      <c r="E60" s="55">
        <f>'[3]СВОД Приложение 5'!E60</f>
        <v>15268.800000000001</v>
      </c>
      <c r="F60" s="55">
        <f>'[3]СВОД Приложение 5'!F60</f>
        <v>0</v>
      </c>
      <c r="G60" s="58">
        <f t="shared" si="7"/>
        <v>4774.96</v>
      </c>
      <c r="H60" s="55">
        <f>'[3]СВОД Приложение 5'!H60</f>
        <v>1600</v>
      </c>
      <c r="I60" s="55">
        <f>'[3]СВОД Приложение 5'!I60</f>
        <v>3174.96</v>
      </c>
      <c r="J60" s="55">
        <f>'[3]СВОД Приложение 5'!J60</f>
        <v>0</v>
      </c>
      <c r="K60" s="55">
        <f>'[3]СВОД Приложение 5'!K60</f>
        <v>0</v>
      </c>
      <c r="L60" s="55">
        <f>'[3]СВОД Приложение 5'!L60</f>
        <v>0</v>
      </c>
    </row>
    <row r="61" spans="1:12" s="4" customFormat="1" ht="15.75" customHeight="1" thickBot="1">
      <c r="A61" s="72" t="s">
        <v>44</v>
      </c>
      <c r="B61" s="79" t="s">
        <v>45</v>
      </c>
      <c r="C61" s="72">
        <v>30300000</v>
      </c>
      <c r="D61" s="74">
        <f>E61+G61</f>
        <v>293646.22000000003</v>
      </c>
      <c r="E61" s="74">
        <f>SUM(E64:E71)</f>
        <v>224561.67</v>
      </c>
      <c r="F61" s="74">
        <f>SUM(F64:F71)</f>
        <v>0</v>
      </c>
      <c r="G61" s="74">
        <f>H61+J61+I61+K61+L61</f>
        <v>69084.55</v>
      </c>
      <c r="H61" s="74">
        <f>SUM(H64:H71)</f>
        <v>-2305.3900000000003</v>
      </c>
      <c r="I61" s="74">
        <f>SUM(I64:I71)</f>
        <v>71389.94</v>
      </c>
      <c r="J61" s="74">
        <f>SUM(J64:J71)</f>
        <v>0</v>
      </c>
      <c r="K61" s="74">
        <f>SUM(K64:K71)</f>
        <v>0</v>
      </c>
      <c r="L61" s="74">
        <f>SUM(L64:L71)</f>
        <v>0</v>
      </c>
    </row>
    <row r="62" spans="1:12" s="4" customFormat="1" ht="16.5" thickBot="1">
      <c r="A62" s="72"/>
      <c r="B62" s="80"/>
      <c r="C62" s="72"/>
      <c r="D62" s="74"/>
      <c r="E62" s="74"/>
      <c r="F62" s="74"/>
      <c r="G62" s="74"/>
      <c r="H62" s="74"/>
      <c r="I62" s="74"/>
      <c r="J62" s="74"/>
      <c r="K62" s="74"/>
      <c r="L62" s="74"/>
    </row>
    <row r="63" spans="1:12" s="4" customFormat="1" ht="16.5" thickBot="1">
      <c r="A63" s="72"/>
      <c r="B63" s="81"/>
      <c r="C63" s="72"/>
      <c r="D63" s="74"/>
      <c r="E63" s="74"/>
      <c r="F63" s="74"/>
      <c r="G63" s="74"/>
      <c r="H63" s="74"/>
      <c r="I63" s="74"/>
      <c r="J63" s="74"/>
      <c r="K63" s="74"/>
      <c r="L63" s="74"/>
    </row>
    <row r="64" spans="1:12" s="4" customFormat="1" ht="32.25" thickBot="1">
      <c r="A64" s="6"/>
      <c r="B64" s="5" t="s">
        <v>46</v>
      </c>
      <c r="C64" s="2">
        <v>30301000</v>
      </c>
      <c r="D64" s="54">
        <f>E64+G64</f>
        <v>46746.57</v>
      </c>
      <c r="E64" s="55">
        <f>'[3]СВОД Приложение 5'!E64</f>
        <v>11801.819999999998</v>
      </c>
      <c r="F64" s="55">
        <f>'[3]СВОД Приложение 5'!F64</f>
        <v>0</v>
      </c>
      <c r="G64" s="55">
        <f>'[3]СВОД Приложение 5'!G64</f>
        <v>34944.75</v>
      </c>
      <c r="H64" s="55">
        <f>'[3]СВОД Приложение 5'!H64</f>
        <v>0</v>
      </c>
      <c r="I64" s="55">
        <f>'[3]СВОД Приложение 5'!I64</f>
        <v>34944.75</v>
      </c>
      <c r="J64" s="55">
        <f>'[3]СВОД Приложение 5'!J64</f>
        <v>0</v>
      </c>
      <c r="K64" s="55">
        <f>'[3]СВОД Приложение 5'!K64</f>
        <v>0</v>
      </c>
      <c r="L64" s="55">
        <f>'[3]СВОД Приложение 5'!L64</f>
        <v>0</v>
      </c>
    </row>
    <row r="65" spans="1:12" s="4" customFormat="1" ht="95.25" thickBot="1">
      <c r="A65" s="6"/>
      <c r="B65" s="5" t="s">
        <v>47</v>
      </c>
      <c r="C65" s="2">
        <v>30302000</v>
      </c>
      <c r="D65" s="54">
        <f aca="true" t="shared" si="8" ref="D65:D73">E65+G65</f>
        <v>37848.350000000006</v>
      </c>
      <c r="E65" s="55">
        <f>'[3]СВОД Приложение 5'!E65</f>
        <v>38695.170000000006</v>
      </c>
      <c r="F65" s="55">
        <f>'[3]СВОД Приложение 5'!F65</f>
        <v>0</v>
      </c>
      <c r="G65" s="55">
        <f>'[3]СВОД Приложение 5'!G65</f>
        <v>-846.82</v>
      </c>
      <c r="H65" s="55">
        <f>'[3]СВОД Приложение 5'!H65</f>
        <v>0</v>
      </c>
      <c r="I65" s="55">
        <f>'[3]СВОД Приложение 5'!I65</f>
        <v>-846.82</v>
      </c>
      <c r="J65" s="55">
        <f>'[3]СВОД Приложение 5'!J65</f>
        <v>0</v>
      </c>
      <c r="K65" s="55">
        <f>'[3]СВОД Приложение 5'!K65</f>
        <v>0</v>
      </c>
      <c r="L65" s="55">
        <f>'[3]СВОД Приложение 5'!L65</f>
        <v>0</v>
      </c>
    </row>
    <row r="66" spans="1:12" s="4" customFormat="1" ht="63.75" thickBot="1">
      <c r="A66" s="6"/>
      <c r="B66" s="5" t="s">
        <v>48</v>
      </c>
      <c r="C66" s="2">
        <v>30305000</v>
      </c>
      <c r="D66" s="54">
        <f t="shared" si="8"/>
        <v>2239.33</v>
      </c>
      <c r="E66" s="55">
        <f>'[3]СВОД Приложение 5'!E66</f>
        <v>2239.33</v>
      </c>
      <c r="F66" s="55">
        <f>'[3]СВОД Приложение 5'!F66</f>
        <v>0</v>
      </c>
      <c r="G66" s="55">
        <f>'[3]СВОД Приложение 5'!G66</f>
        <v>0</v>
      </c>
      <c r="H66" s="55">
        <f>'[3]СВОД Приложение 5'!H66</f>
        <v>0</v>
      </c>
      <c r="I66" s="55">
        <f>'[3]СВОД Приложение 5'!I66</f>
        <v>0</v>
      </c>
      <c r="J66" s="55">
        <f>'[3]СВОД Приложение 5'!J66</f>
        <v>0</v>
      </c>
      <c r="K66" s="55">
        <f>'[3]СВОД Приложение 5'!K66</f>
        <v>0</v>
      </c>
      <c r="L66" s="55">
        <f>'[3]СВОД Приложение 5'!L66</f>
        <v>0</v>
      </c>
    </row>
    <row r="67" spans="1:12" s="4" customFormat="1" ht="95.25" thickBot="1">
      <c r="A67" s="6"/>
      <c r="B67" s="5" t="s">
        <v>49</v>
      </c>
      <c r="C67" s="2">
        <v>30306000</v>
      </c>
      <c r="D67" s="54">
        <f t="shared" si="8"/>
        <v>2813.2200000000003</v>
      </c>
      <c r="E67" s="55">
        <f>'[3]СВОД Приложение 5'!E67</f>
        <v>398.31</v>
      </c>
      <c r="F67" s="55">
        <f>'[3]СВОД Приложение 5'!F67</f>
        <v>0</v>
      </c>
      <c r="G67" s="55">
        <f>'[3]СВОД Приложение 5'!G67</f>
        <v>2414.9100000000003</v>
      </c>
      <c r="H67" s="55">
        <f>'[3]СВОД Приложение 5'!H67</f>
        <v>-277.85</v>
      </c>
      <c r="I67" s="55">
        <f>'[3]СВОД Приложение 5'!I67</f>
        <v>2692.76</v>
      </c>
      <c r="J67" s="55">
        <f>'[3]СВОД Приложение 5'!J67</f>
        <v>0</v>
      </c>
      <c r="K67" s="55">
        <f>'[3]СВОД Приложение 5'!K67</f>
        <v>0</v>
      </c>
      <c r="L67" s="55">
        <f>'[3]СВОД Приложение 5'!L67</f>
        <v>0</v>
      </c>
    </row>
    <row r="68" spans="1:12" s="4" customFormat="1" ht="95.25" thickBot="1">
      <c r="A68" s="6"/>
      <c r="B68" s="5" t="s">
        <v>50</v>
      </c>
      <c r="C68" s="2">
        <v>30307000</v>
      </c>
      <c r="D68" s="54">
        <f t="shared" si="8"/>
        <v>13744.930000000002</v>
      </c>
      <c r="E68" s="55">
        <f>'[3]СВОД Приложение 5'!E68</f>
        <v>13827.010000000002</v>
      </c>
      <c r="F68" s="55">
        <f>'[3]СВОД Приложение 5'!F68</f>
        <v>0</v>
      </c>
      <c r="G68" s="55">
        <f>'[3]СВОД Приложение 5'!G68</f>
        <v>-82.08</v>
      </c>
      <c r="H68" s="55">
        <f>'[3]СВОД Приложение 5'!H68</f>
        <v>-82.08</v>
      </c>
      <c r="I68" s="55">
        <f>'[3]СВОД Приложение 5'!I68</f>
        <v>0</v>
      </c>
      <c r="J68" s="55">
        <f>'[3]СВОД Приложение 5'!J68</f>
        <v>0</v>
      </c>
      <c r="K68" s="55">
        <f>'[3]СВОД Приложение 5'!K68</f>
        <v>0</v>
      </c>
      <c r="L68" s="55">
        <f>'[3]СВОД Приложение 5'!L68</f>
        <v>0</v>
      </c>
    </row>
    <row r="69" spans="1:12" s="4" customFormat="1" ht="95.25" thickBot="1">
      <c r="A69" s="6"/>
      <c r="B69" s="5" t="s">
        <v>51</v>
      </c>
      <c r="C69" s="2">
        <v>30308000</v>
      </c>
      <c r="D69" s="54">
        <f t="shared" si="8"/>
        <v>0.3</v>
      </c>
      <c r="E69" s="55">
        <f>'[3]СВОД Приложение 5'!E69</f>
        <v>0.3</v>
      </c>
      <c r="F69" s="55">
        <f>'[3]СВОД Приложение 5'!F69</f>
        <v>0</v>
      </c>
      <c r="G69" s="55">
        <f>'[3]СВОД Приложение 5'!G69</f>
        <v>0</v>
      </c>
      <c r="H69" s="55">
        <f>'[3]СВОД Приложение 5'!H69</f>
        <v>0</v>
      </c>
      <c r="I69" s="55">
        <f>'[3]СВОД Приложение 5'!I69</f>
        <v>0</v>
      </c>
      <c r="J69" s="55">
        <f>'[3]СВОД Приложение 5'!J69</f>
        <v>0</v>
      </c>
      <c r="K69" s="55">
        <f>'[3]СВОД Приложение 5'!K69</f>
        <v>0</v>
      </c>
      <c r="L69" s="55">
        <f>'[3]СВОД Приложение 5'!L69</f>
        <v>0</v>
      </c>
    </row>
    <row r="70" spans="1:12" s="4" customFormat="1" ht="111" thickBot="1">
      <c r="A70" s="6"/>
      <c r="B70" s="5" t="s">
        <v>52</v>
      </c>
      <c r="C70" s="2">
        <v>30310000</v>
      </c>
      <c r="D70" s="54">
        <f t="shared" si="8"/>
        <v>162593.45</v>
      </c>
      <c r="E70" s="55">
        <f>'[3]СВОД Приложение 5'!E70</f>
        <v>131010.75</v>
      </c>
      <c r="F70" s="55">
        <f>'[3]СВОД Приложение 5'!F70</f>
        <v>0</v>
      </c>
      <c r="G70" s="55">
        <f>'[3]СВОД Приложение 5'!G70</f>
        <v>31582.7</v>
      </c>
      <c r="H70" s="55">
        <f>'[3]СВОД Приложение 5'!H70</f>
        <v>-970.46</v>
      </c>
      <c r="I70" s="55">
        <f>'[3]СВОД Приложение 5'!I70</f>
        <v>32553.16</v>
      </c>
      <c r="J70" s="55">
        <f>'[3]СВОД Приложение 5'!J70</f>
        <v>0</v>
      </c>
      <c r="K70" s="55">
        <f>'[3]СВОД Приложение 5'!K70</f>
        <v>0</v>
      </c>
      <c r="L70" s="55">
        <f>'[3]СВОД Приложение 5'!L70</f>
        <v>0</v>
      </c>
    </row>
    <row r="71" spans="1:12" s="4" customFormat="1" ht="95.25" thickBot="1">
      <c r="A71" s="6"/>
      <c r="B71" s="5" t="s">
        <v>53</v>
      </c>
      <c r="C71" s="2">
        <v>30311000</v>
      </c>
      <c r="D71" s="54">
        <f t="shared" si="8"/>
        <v>27660.07</v>
      </c>
      <c r="E71" s="55">
        <f>'[3]СВОД Приложение 5'!E71</f>
        <v>26588.98</v>
      </c>
      <c r="F71" s="55">
        <f>'[3]СВОД Приложение 5'!F71</f>
        <v>0</v>
      </c>
      <c r="G71" s="55">
        <f>'[3]СВОД Приложение 5'!G71</f>
        <v>1071.09</v>
      </c>
      <c r="H71" s="55">
        <f>'[3]СВОД Приложение 5'!H71</f>
        <v>-975</v>
      </c>
      <c r="I71" s="55">
        <f>'[3]СВОД Приложение 5'!I71</f>
        <v>2046.09</v>
      </c>
      <c r="J71" s="55">
        <f>'[3]СВОД Приложение 5'!J71</f>
        <v>0</v>
      </c>
      <c r="K71" s="55">
        <f>'[3]СВОД Приложение 5'!K71</f>
        <v>0</v>
      </c>
      <c r="L71" s="55">
        <f>'[3]СВОД Приложение 5'!L71</f>
        <v>0</v>
      </c>
    </row>
    <row r="72" spans="1:12" s="4" customFormat="1" ht="32.25" thickBot="1">
      <c r="A72" s="41" t="s">
        <v>139</v>
      </c>
      <c r="B72" s="51" t="s">
        <v>136</v>
      </c>
      <c r="C72" s="52">
        <v>30400000</v>
      </c>
      <c r="D72" s="54">
        <f t="shared" si="8"/>
        <v>0</v>
      </c>
      <c r="E72" s="54">
        <f aca="true" t="shared" si="9" ref="E72:L72">E73</f>
        <v>0</v>
      </c>
      <c r="F72" s="54">
        <f t="shared" si="9"/>
        <v>0</v>
      </c>
      <c r="G72" s="54">
        <f t="shared" si="9"/>
        <v>0</v>
      </c>
      <c r="H72" s="54">
        <f t="shared" si="9"/>
        <v>0</v>
      </c>
      <c r="I72" s="54">
        <f t="shared" si="9"/>
        <v>-406.35</v>
      </c>
      <c r="J72" s="54">
        <f t="shared" si="9"/>
        <v>0</v>
      </c>
      <c r="K72" s="54">
        <f t="shared" si="9"/>
        <v>0</v>
      </c>
      <c r="L72" s="54">
        <f t="shared" si="9"/>
        <v>0</v>
      </c>
    </row>
    <row r="73" spans="1:12" s="4" customFormat="1" ht="63.75" thickBot="1">
      <c r="A73" s="6"/>
      <c r="B73" s="50" t="s">
        <v>137</v>
      </c>
      <c r="C73" s="2">
        <v>30403000</v>
      </c>
      <c r="D73" s="54">
        <f t="shared" si="8"/>
        <v>0</v>
      </c>
      <c r="E73" s="55">
        <f>'[3]СВОД Приложение 5'!E73</f>
        <v>0</v>
      </c>
      <c r="F73" s="55">
        <f>'[3]СВОД Приложение 5'!F73</f>
        <v>0</v>
      </c>
      <c r="G73" s="58">
        <f>H73</f>
        <v>0</v>
      </c>
      <c r="H73" s="55">
        <f>'[3]СВОД Приложение 5'!H73</f>
        <v>0</v>
      </c>
      <c r="I73" s="55">
        <f>'[3]СВОД Приложение 5'!I73</f>
        <v>-406.35</v>
      </c>
      <c r="J73" s="55">
        <f>'[3]СВОД Приложение 5'!J73</f>
        <v>0</v>
      </c>
      <c r="K73" s="55">
        <f>'[3]СВОД Приложение 5'!K73</f>
        <v>0</v>
      </c>
      <c r="L73" s="55">
        <f>'[3]СВОД Приложение 5'!L73</f>
        <v>0</v>
      </c>
    </row>
    <row r="74" spans="1:12" s="4" customFormat="1" ht="17.25" thickBot="1">
      <c r="A74" s="73" t="s">
        <v>54</v>
      </c>
      <c r="B74" s="73"/>
      <c r="C74" s="24"/>
      <c r="D74" s="54">
        <f>E74+G74</f>
        <v>28038093.85</v>
      </c>
      <c r="E74" s="54">
        <f aca="true" t="shared" si="10" ref="E74:L74">E18+E30+E26+E41+E42+E43+E61+E72</f>
        <v>17589988.42</v>
      </c>
      <c r="F74" s="54">
        <f t="shared" si="10"/>
        <v>0</v>
      </c>
      <c r="G74" s="54">
        <f t="shared" si="10"/>
        <v>10448105.430000002</v>
      </c>
      <c r="H74" s="54">
        <f t="shared" si="10"/>
        <v>4328082.99</v>
      </c>
      <c r="I74" s="54">
        <f t="shared" si="10"/>
        <v>6119616.090000002</v>
      </c>
      <c r="J74" s="54">
        <f t="shared" si="10"/>
        <v>0</v>
      </c>
      <c r="K74" s="54">
        <f t="shared" si="10"/>
        <v>0</v>
      </c>
      <c r="L74" s="54">
        <f t="shared" si="10"/>
        <v>0</v>
      </c>
    </row>
    <row r="76" ht="15.75">
      <c r="A76" s="7" t="s">
        <v>55</v>
      </c>
    </row>
    <row r="77" ht="15.75">
      <c r="A77" s="7" t="s">
        <v>56</v>
      </c>
    </row>
    <row r="78" ht="15.75">
      <c r="A78" s="7"/>
    </row>
    <row r="79" ht="15.75">
      <c r="A79" s="7" t="s">
        <v>57</v>
      </c>
    </row>
    <row r="80" ht="15.75">
      <c r="A80" s="7" t="s">
        <v>58</v>
      </c>
    </row>
    <row r="81" ht="15.75">
      <c r="A81" s="7" t="s">
        <v>59</v>
      </c>
    </row>
    <row r="82" ht="15.75">
      <c r="A82" s="7" t="s">
        <v>58</v>
      </c>
    </row>
    <row r="83" ht="15.75">
      <c r="A83" s="7"/>
    </row>
    <row r="84" ht="15.75">
      <c r="A84" s="7" t="s">
        <v>60</v>
      </c>
    </row>
    <row r="85" ht="15.75">
      <c r="A85" s="8"/>
    </row>
  </sheetData>
  <sheetProtection password="C541" sheet="1"/>
  <mergeCells count="73">
    <mergeCell ref="K43:K45"/>
    <mergeCell ref="F61:F63"/>
    <mergeCell ref="A74:B74"/>
    <mergeCell ref="G61:G63"/>
    <mergeCell ref="H61:H63"/>
    <mergeCell ref="I61:I63"/>
    <mergeCell ref="I43:I45"/>
    <mergeCell ref="J61:J63"/>
    <mergeCell ref="K61:K63"/>
    <mergeCell ref="L61:L63"/>
    <mergeCell ref="A61:A63"/>
    <mergeCell ref="B61:B63"/>
    <mergeCell ref="C61:C63"/>
    <mergeCell ref="D61:D63"/>
    <mergeCell ref="E61:E63"/>
    <mergeCell ref="L43:L45"/>
    <mergeCell ref="A43:A45"/>
    <mergeCell ref="B43:B45"/>
    <mergeCell ref="C43:C45"/>
    <mergeCell ref="D43:D45"/>
    <mergeCell ref="E43:E45"/>
    <mergeCell ref="F43:F45"/>
    <mergeCell ref="G43:G45"/>
    <mergeCell ref="H43:H45"/>
    <mergeCell ref="J43:J45"/>
    <mergeCell ref="A30:A32"/>
    <mergeCell ref="B30:B32"/>
    <mergeCell ref="C30:C32"/>
    <mergeCell ref="D30:D32"/>
    <mergeCell ref="E30:E32"/>
    <mergeCell ref="F30:F32"/>
    <mergeCell ref="G26:G28"/>
    <mergeCell ref="H26:H28"/>
    <mergeCell ref="I26:I28"/>
    <mergeCell ref="J26:J28"/>
    <mergeCell ref="K30:K32"/>
    <mergeCell ref="L30:L32"/>
    <mergeCell ref="G30:G32"/>
    <mergeCell ref="H30:H32"/>
    <mergeCell ref="I30:I32"/>
    <mergeCell ref="J30:J32"/>
    <mergeCell ref="K26:K28"/>
    <mergeCell ref="L26:L28"/>
    <mergeCell ref="I18:I19"/>
    <mergeCell ref="J18:J19"/>
    <mergeCell ref="K18:K19"/>
    <mergeCell ref="L18:L19"/>
    <mergeCell ref="G12:G16"/>
    <mergeCell ref="H12:L15"/>
    <mergeCell ref="E18:E19"/>
    <mergeCell ref="F18:F19"/>
    <mergeCell ref="G18:G19"/>
    <mergeCell ref="H18:H19"/>
    <mergeCell ref="A18:A19"/>
    <mergeCell ref="B18:B19"/>
    <mergeCell ref="C18:C19"/>
    <mergeCell ref="D18:D19"/>
    <mergeCell ref="E26:E28"/>
    <mergeCell ref="F26:F28"/>
    <mergeCell ref="A26:A28"/>
    <mergeCell ref="B26:B28"/>
    <mergeCell ref="C26:C28"/>
    <mergeCell ref="D26:D28"/>
    <mergeCell ref="K1:L1"/>
    <mergeCell ref="K2:L2"/>
    <mergeCell ref="A3:L6"/>
    <mergeCell ref="A8:A16"/>
    <mergeCell ref="B8:B16"/>
    <mergeCell ref="C8:C16"/>
    <mergeCell ref="D8:D16"/>
    <mergeCell ref="E8:E16"/>
    <mergeCell ref="F8:F16"/>
    <mergeCell ref="G8:L11"/>
  </mergeCells>
  <printOptions/>
  <pageMargins left="0.5905511811023623" right="0.3937007874015748" top="0.1968503937007874" bottom="0.1968503937007874" header="0.31496062992125984" footer="0.31496062992125984"/>
  <pageSetup horizontalDpi="600" verticalDpi="600" orientation="portrait" paperSize="9" scale="46" r:id="rId1"/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A3" sqref="A3:K6"/>
    </sheetView>
  </sheetViews>
  <sheetFormatPr defaultColWidth="9.140625" defaultRowHeight="15"/>
  <cols>
    <col min="2" max="2" width="15.7109375" style="0" customWidth="1"/>
    <col min="3" max="3" width="16.28125" style="0" customWidth="1"/>
    <col min="4" max="4" width="20.7109375" style="0" customWidth="1"/>
    <col min="5" max="5" width="17.28125" style="0" customWidth="1"/>
    <col min="6" max="6" width="21.8515625" style="0" customWidth="1"/>
    <col min="7" max="7" width="18.00390625" style="0" customWidth="1"/>
    <col min="8" max="8" width="21.421875" style="0" customWidth="1"/>
    <col min="9" max="9" width="15.140625" style="0" customWidth="1"/>
  </cols>
  <sheetData>
    <row r="1" spans="10:11" ht="15">
      <c r="J1" s="104" t="s">
        <v>61</v>
      </c>
      <c r="K1" s="104"/>
    </row>
    <row r="2" spans="10:11" ht="15">
      <c r="J2" s="104" t="s">
        <v>1</v>
      </c>
      <c r="K2" s="104"/>
    </row>
    <row r="3" spans="1:11" ht="15">
      <c r="A3" s="105" t="s">
        <v>147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 ht="15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</row>
    <row r="5" spans="1:11" ht="15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</row>
    <row r="6" spans="1:11" ht="37.5" customHeight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</row>
    <row r="7" ht="15.75" thickBot="1"/>
    <row r="8" spans="1:11" ht="40.5" customHeight="1">
      <c r="A8" s="91" t="s">
        <v>2</v>
      </c>
      <c r="B8" s="107" t="s">
        <v>62</v>
      </c>
      <c r="C8" s="107" t="s">
        <v>63</v>
      </c>
      <c r="D8" s="91" t="s">
        <v>4</v>
      </c>
      <c r="E8" s="107" t="s">
        <v>64</v>
      </c>
      <c r="F8" s="82" t="s">
        <v>7</v>
      </c>
      <c r="G8" s="83"/>
      <c r="H8" s="83"/>
      <c r="I8" s="83"/>
      <c r="J8" s="83"/>
      <c r="K8" s="84"/>
    </row>
    <row r="9" spans="1:11" ht="15">
      <c r="A9" s="92"/>
      <c r="B9" s="108"/>
      <c r="C9" s="108"/>
      <c r="D9" s="92"/>
      <c r="E9" s="108"/>
      <c r="F9" s="85"/>
      <c r="G9" s="86"/>
      <c r="H9" s="86"/>
      <c r="I9" s="86"/>
      <c r="J9" s="86"/>
      <c r="K9" s="87"/>
    </row>
    <row r="10" spans="1:11" ht="15">
      <c r="A10" s="92"/>
      <c r="B10" s="108"/>
      <c r="C10" s="108"/>
      <c r="D10" s="92"/>
      <c r="E10" s="108"/>
      <c r="F10" s="85"/>
      <c r="G10" s="86"/>
      <c r="H10" s="86"/>
      <c r="I10" s="86"/>
      <c r="J10" s="86"/>
      <c r="K10" s="87"/>
    </row>
    <row r="11" spans="1:11" ht="15.75" thickBot="1">
      <c r="A11" s="92"/>
      <c r="B11" s="108"/>
      <c r="C11" s="108"/>
      <c r="D11" s="92"/>
      <c r="E11" s="108"/>
      <c r="F11" s="88"/>
      <c r="G11" s="89"/>
      <c r="H11" s="89"/>
      <c r="I11" s="89"/>
      <c r="J11" s="89"/>
      <c r="K11" s="90"/>
    </row>
    <row r="12" spans="1:11" ht="15" customHeight="1">
      <c r="A12" s="92"/>
      <c r="B12" s="108"/>
      <c r="C12" s="108"/>
      <c r="D12" s="92"/>
      <c r="E12" s="108"/>
      <c r="F12" s="91" t="s">
        <v>8</v>
      </c>
      <c r="G12" s="94" t="s">
        <v>65</v>
      </c>
      <c r="H12" s="95"/>
      <c r="I12" s="95"/>
      <c r="J12" s="95"/>
      <c r="K12" s="96"/>
    </row>
    <row r="13" spans="1:11" ht="15" customHeight="1">
      <c r="A13" s="92"/>
      <c r="B13" s="108"/>
      <c r="C13" s="108"/>
      <c r="D13" s="92"/>
      <c r="E13" s="108"/>
      <c r="F13" s="92"/>
      <c r="G13" s="97"/>
      <c r="H13" s="98"/>
      <c r="I13" s="98"/>
      <c r="J13" s="98"/>
      <c r="K13" s="99"/>
    </row>
    <row r="14" spans="1:11" ht="9.75" customHeight="1" thickBot="1">
      <c r="A14" s="92"/>
      <c r="B14" s="108"/>
      <c r="C14" s="108"/>
      <c r="D14" s="92"/>
      <c r="E14" s="108"/>
      <c r="F14" s="92"/>
      <c r="G14" s="97"/>
      <c r="H14" s="98"/>
      <c r="I14" s="98"/>
      <c r="J14" s="98"/>
      <c r="K14" s="99"/>
    </row>
    <row r="15" spans="1:11" ht="15.75" customHeight="1" hidden="1" thickBot="1">
      <c r="A15" s="92"/>
      <c r="B15" s="108"/>
      <c r="C15" s="108"/>
      <c r="D15" s="92"/>
      <c r="E15" s="108"/>
      <c r="F15" s="92"/>
      <c r="G15" s="100"/>
      <c r="H15" s="101"/>
      <c r="I15" s="101"/>
      <c r="J15" s="101"/>
      <c r="K15" s="102"/>
    </row>
    <row r="16" spans="1:11" ht="15.75" thickBot="1">
      <c r="A16" s="93"/>
      <c r="B16" s="109"/>
      <c r="C16" s="109"/>
      <c r="D16" s="93"/>
      <c r="E16" s="109"/>
      <c r="F16" s="93"/>
      <c r="G16" s="53">
        <v>2</v>
      </c>
      <c r="H16" s="53">
        <v>4</v>
      </c>
      <c r="I16" s="53">
        <v>5</v>
      </c>
      <c r="J16" s="53">
        <v>6</v>
      </c>
      <c r="K16" s="53">
        <v>7</v>
      </c>
    </row>
    <row r="17" spans="1:11" ht="15.75" thickBot="1">
      <c r="A17" s="10">
        <v>1</v>
      </c>
      <c r="B17" s="11">
        <v>2</v>
      </c>
      <c r="C17" s="11">
        <v>3</v>
      </c>
      <c r="D17" s="11">
        <v>4</v>
      </c>
      <c r="E17" s="11">
        <v>5</v>
      </c>
      <c r="F17" s="11">
        <v>7</v>
      </c>
      <c r="G17" s="11">
        <v>8</v>
      </c>
      <c r="H17" s="11">
        <v>9</v>
      </c>
      <c r="I17" s="11">
        <v>10</v>
      </c>
      <c r="J17" s="11">
        <v>11</v>
      </c>
      <c r="K17" s="11">
        <v>12</v>
      </c>
    </row>
    <row r="18" spans="1:11" ht="27.75" thickBot="1">
      <c r="A18" s="29" t="s">
        <v>66</v>
      </c>
      <c r="B18" s="30" t="s">
        <v>67</v>
      </c>
      <c r="C18" s="31">
        <v>2050000</v>
      </c>
      <c r="D18" s="61">
        <f>E18+F18</f>
        <v>0</v>
      </c>
      <c r="E18" s="61">
        <f>'[4]Свод Приложение 6'!E18</f>
        <v>0</v>
      </c>
      <c r="F18" s="61">
        <f>G18+H18+I18+J18+K18</f>
        <v>0</v>
      </c>
      <c r="G18" s="61">
        <f>'[4]Свод Приложение 6'!G18</f>
        <v>0</v>
      </c>
      <c r="H18" s="61">
        <f>'[4]Свод Приложение 6'!H18</f>
        <v>0</v>
      </c>
      <c r="I18" s="61">
        <f>'[4]Свод Приложение 6'!I18</f>
        <v>0</v>
      </c>
      <c r="J18" s="61">
        <f>'[4]Свод Приложение 6'!J18</f>
        <v>0</v>
      </c>
      <c r="K18" s="61">
        <f>'[4]Свод Приложение 6'!K18</f>
        <v>0</v>
      </c>
    </row>
    <row r="19" spans="1:11" ht="40.5" customHeight="1" thickBot="1">
      <c r="A19" s="32" t="s">
        <v>14</v>
      </c>
      <c r="B19" s="33" t="s">
        <v>15</v>
      </c>
      <c r="C19" s="31">
        <v>20600000</v>
      </c>
      <c r="D19" s="61">
        <f aca="true" t="shared" si="0" ref="D19:D40">E19+F19</f>
        <v>0</v>
      </c>
      <c r="E19" s="61">
        <f>'[4]Свод Приложение 6'!E19</f>
        <v>0</v>
      </c>
      <c r="F19" s="61">
        <f>G19+H19+I19+J19+K19</f>
        <v>0</v>
      </c>
      <c r="G19" s="61">
        <f>'[4]Свод Приложение 6'!G19</f>
        <v>0</v>
      </c>
      <c r="H19" s="61">
        <f>'[4]Свод Приложение 6'!H19</f>
        <v>0</v>
      </c>
      <c r="I19" s="61">
        <f>'[4]Свод Приложение 6'!I19</f>
        <v>0</v>
      </c>
      <c r="J19" s="61">
        <f>'[4]Свод Приложение 6'!J19</f>
        <v>0</v>
      </c>
      <c r="K19" s="61">
        <f>'[4]Свод Приложение 6'!K19</f>
        <v>0</v>
      </c>
    </row>
    <row r="20" spans="1:11" ht="27" customHeight="1" thickBot="1">
      <c r="A20" s="34" t="s">
        <v>17</v>
      </c>
      <c r="B20" s="35" t="s">
        <v>18</v>
      </c>
      <c r="C20" s="34">
        <v>20800000</v>
      </c>
      <c r="D20" s="61">
        <f t="shared" si="0"/>
        <v>145841.69</v>
      </c>
      <c r="E20" s="61">
        <f>SUM(E21:E27)</f>
        <v>0</v>
      </c>
      <c r="F20" s="62">
        <f>G20+H20+I20+J20+K20</f>
        <v>145841.69</v>
      </c>
      <c r="G20" s="61">
        <f>SUM(G21:G27)</f>
        <v>4350.41</v>
      </c>
      <c r="H20" s="61">
        <f>SUM(H21:H27)</f>
        <v>141491.28</v>
      </c>
      <c r="I20" s="61">
        <f>SUM(I21:I27)</f>
        <v>0</v>
      </c>
      <c r="J20" s="61">
        <f>SUM(J21:J27)</f>
        <v>0</v>
      </c>
      <c r="K20" s="61">
        <f>SUM(K21:K27)</f>
        <v>0</v>
      </c>
    </row>
    <row r="21" spans="1:11" ht="41.25" thickBot="1">
      <c r="A21" s="12"/>
      <c r="B21" s="13" t="s">
        <v>19</v>
      </c>
      <c r="C21" s="18">
        <v>20812000</v>
      </c>
      <c r="D21" s="61">
        <f t="shared" si="0"/>
        <v>98097.28</v>
      </c>
      <c r="E21" s="61">
        <f>'[4]Свод Приложение 6'!E21</f>
        <v>0</v>
      </c>
      <c r="F21" s="61">
        <f>G21+H21+I21+J21+K21</f>
        <v>98097.28</v>
      </c>
      <c r="G21" s="61">
        <f>'[4]Свод Приложение 6'!G21</f>
        <v>2200</v>
      </c>
      <c r="H21" s="61">
        <f>'[4]Свод Приложение 6'!H21</f>
        <v>95897.28</v>
      </c>
      <c r="I21" s="61">
        <f>'[4]Свод Приложение 6'!I21</f>
        <v>0</v>
      </c>
      <c r="J21" s="61">
        <f>'[4]Свод Приложение 6'!J21</f>
        <v>0</v>
      </c>
      <c r="K21" s="61">
        <f>'[4]Свод Приложение 6'!K21</f>
        <v>0</v>
      </c>
    </row>
    <row r="22" spans="1:11" ht="41.25" thickBot="1">
      <c r="A22" s="12"/>
      <c r="B22" s="13" t="s">
        <v>20</v>
      </c>
      <c r="C22" s="18">
        <v>20821000</v>
      </c>
      <c r="D22" s="61">
        <f t="shared" si="0"/>
        <v>9181.16</v>
      </c>
      <c r="E22" s="61">
        <f>'[4]Свод Приложение 6'!E22</f>
        <v>0</v>
      </c>
      <c r="F22" s="61">
        <f aca="true" t="shared" si="1" ref="F22:F27">G22+H22+I22+J22+K22</f>
        <v>9181.16</v>
      </c>
      <c r="G22" s="61">
        <f>'[4]Свод Приложение 6'!G22</f>
        <v>0</v>
      </c>
      <c r="H22" s="61">
        <f>'[4]Свод Приложение 6'!H22</f>
        <v>9181.16</v>
      </c>
      <c r="I22" s="61">
        <f>'[4]Свод Приложение 6'!I22</f>
        <v>0</v>
      </c>
      <c r="J22" s="61">
        <f>'[4]Свод Приложение 6'!J22</f>
        <v>0</v>
      </c>
      <c r="K22" s="61">
        <f>'[4]Свод Приложение 6'!K22</f>
        <v>0</v>
      </c>
    </row>
    <row r="23" spans="1:11" ht="54.75" thickBot="1">
      <c r="A23" s="12"/>
      <c r="B23" s="13" t="s">
        <v>21</v>
      </c>
      <c r="C23" s="18">
        <v>20822000</v>
      </c>
      <c r="D23" s="61">
        <f t="shared" si="0"/>
        <v>33867.02</v>
      </c>
      <c r="E23" s="61">
        <f>'[4]Свод Приложение 6'!E23</f>
        <v>0</v>
      </c>
      <c r="F23" s="61">
        <f t="shared" si="1"/>
        <v>33867.02</v>
      </c>
      <c r="G23" s="61">
        <f>'[4]Свод Приложение 6'!G23</f>
        <v>0</v>
      </c>
      <c r="H23" s="61">
        <f>'[4]Свод Приложение 6'!H23</f>
        <v>33867.02</v>
      </c>
      <c r="I23" s="61">
        <f>'[4]Свод Приложение 6'!I23</f>
        <v>0</v>
      </c>
      <c r="J23" s="61">
        <f>'[4]Свод Приложение 6'!J23</f>
        <v>0</v>
      </c>
      <c r="K23" s="61">
        <f>'[4]Свод Приложение 6'!K23</f>
        <v>0</v>
      </c>
    </row>
    <row r="24" spans="1:11" ht="68.25" thickBot="1">
      <c r="A24" s="12"/>
      <c r="B24" s="13" t="s">
        <v>22</v>
      </c>
      <c r="C24" s="18">
        <v>20825000</v>
      </c>
      <c r="D24" s="61">
        <f t="shared" si="0"/>
        <v>400</v>
      </c>
      <c r="E24" s="61">
        <f>'[4]Свод Приложение 6'!E24</f>
        <v>0</v>
      </c>
      <c r="F24" s="61">
        <f t="shared" si="1"/>
        <v>400</v>
      </c>
      <c r="G24" s="61">
        <f>'[4]Свод Приложение 6'!G24</f>
        <v>0</v>
      </c>
      <c r="H24" s="61">
        <f>'[4]Свод Приложение 6'!H24</f>
        <v>400</v>
      </c>
      <c r="I24" s="61">
        <f>'[4]Свод Приложение 6'!I24</f>
        <v>0</v>
      </c>
      <c r="J24" s="61">
        <f>'[4]Свод Приложение 6'!J24</f>
        <v>0</v>
      </c>
      <c r="K24" s="61">
        <f>'[4]Свод Приложение 6'!K24</f>
        <v>0</v>
      </c>
    </row>
    <row r="25" spans="1:11" ht="54.75" thickBot="1">
      <c r="A25" s="12"/>
      <c r="B25" s="13" t="s">
        <v>23</v>
      </c>
      <c r="C25" s="18">
        <v>20826000</v>
      </c>
      <c r="D25" s="61">
        <f t="shared" si="0"/>
        <v>4296.23</v>
      </c>
      <c r="E25" s="61">
        <f>'[4]Свод Приложение 6'!E25</f>
        <v>0</v>
      </c>
      <c r="F25" s="61">
        <f t="shared" si="1"/>
        <v>4296.23</v>
      </c>
      <c r="G25" s="61">
        <f>'[4]Свод Приложение 6'!G25</f>
        <v>2150.41</v>
      </c>
      <c r="H25" s="61">
        <f>'[4]Свод Приложение 6'!H25</f>
        <v>2145.82</v>
      </c>
      <c r="I25" s="61">
        <f>'[4]Свод Приложение 6'!I25</f>
        <v>0</v>
      </c>
      <c r="J25" s="61">
        <f>'[4]Свод Приложение 6'!J25</f>
        <v>0</v>
      </c>
      <c r="K25" s="61">
        <f>'[4]Свод Приложение 6'!K25</f>
        <v>0</v>
      </c>
    </row>
    <row r="26" spans="1:11" ht="54.75" thickBot="1">
      <c r="A26" s="12"/>
      <c r="B26" s="13" t="s">
        <v>24</v>
      </c>
      <c r="C26" s="18">
        <v>20831000</v>
      </c>
      <c r="D26" s="61">
        <f t="shared" si="0"/>
        <v>0</v>
      </c>
      <c r="E26" s="61">
        <f>'[4]Свод Приложение 6'!E26</f>
        <v>0</v>
      </c>
      <c r="F26" s="61">
        <f t="shared" si="1"/>
        <v>0</v>
      </c>
      <c r="G26" s="61">
        <f>'[4]Свод Приложение 6'!G26</f>
        <v>0</v>
      </c>
      <c r="H26" s="61">
        <f>'[4]Свод Приложение 6'!H26</f>
        <v>0</v>
      </c>
      <c r="I26" s="61">
        <f>'[4]Свод Приложение 6'!I26</f>
        <v>0</v>
      </c>
      <c r="J26" s="61">
        <f>'[4]Свод Приложение 6'!J26</f>
        <v>0</v>
      </c>
      <c r="K26" s="61">
        <f>'[4]Свод Приложение 6'!K26</f>
        <v>0</v>
      </c>
    </row>
    <row r="27" spans="1:11" ht="54.75" thickBot="1">
      <c r="A27" s="12"/>
      <c r="B27" s="13" t="s">
        <v>26</v>
      </c>
      <c r="C27" s="18">
        <v>20891000</v>
      </c>
      <c r="D27" s="61">
        <f t="shared" si="0"/>
        <v>0</v>
      </c>
      <c r="E27" s="61">
        <f>'[4]Свод Приложение 6'!E27</f>
        <v>0</v>
      </c>
      <c r="F27" s="61">
        <f t="shared" si="1"/>
        <v>0</v>
      </c>
      <c r="G27" s="61">
        <f>'[4]Свод Приложение 6'!G27</f>
        <v>0</v>
      </c>
      <c r="H27" s="61">
        <f>'[4]Свод Приложение 6'!H27</f>
        <v>0</v>
      </c>
      <c r="I27" s="61">
        <f>'[4]Свод Приложение 6'!I27</f>
        <v>0</v>
      </c>
      <c r="J27" s="61">
        <f>'[4]Свод Приложение 6'!J27</f>
        <v>0</v>
      </c>
      <c r="K27" s="61">
        <f>'[4]Свод Приложение 6'!K27</f>
        <v>0</v>
      </c>
    </row>
    <row r="28" spans="1:11" ht="68.25" thickBot="1">
      <c r="A28" s="31" t="s">
        <v>27</v>
      </c>
      <c r="B28" s="36" t="s">
        <v>68</v>
      </c>
      <c r="C28" s="31">
        <v>20900000</v>
      </c>
      <c r="D28" s="61">
        <f t="shared" si="0"/>
        <v>0</v>
      </c>
      <c r="E28" s="61">
        <f>'[4]Свод Приложение 6'!E28</f>
        <v>0</v>
      </c>
      <c r="F28" s="61">
        <f>G28+H28+I28+J28+K28</f>
        <v>0</v>
      </c>
      <c r="G28" s="61">
        <f>'[4]Свод Приложение 6'!G28</f>
        <v>0</v>
      </c>
      <c r="H28" s="61">
        <f>'[4]Свод Приложение 6'!H28</f>
        <v>0</v>
      </c>
      <c r="I28" s="61">
        <f>'[4]Свод Приложение 6'!I28</f>
        <v>0</v>
      </c>
      <c r="J28" s="61">
        <f>'[4]Свод Приложение 6'!J28</f>
        <v>0</v>
      </c>
      <c r="K28" s="61">
        <f>'[4]Свод Приложение 6'!K28</f>
        <v>0</v>
      </c>
    </row>
    <row r="29" spans="1:11" ht="108.75" thickBot="1">
      <c r="A29" s="31" t="s">
        <v>29</v>
      </c>
      <c r="B29" s="36" t="s">
        <v>30</v>
      </c>
      <c r="C29" s="37">
        <v>30100000</v>
      </c>
      <c r="D29" s="61">
        <f t="shared" si="0"/>
        <v>0</v>
      </c>
      <c r="E29" s="61">
        <f>'[4]Свод Приложение 6'!E29</f>
        <v>0</v>
      </c>
      <c r="F29" s="61">
        <f>G29+H29+I29+J29+K29</f>
        <v>0</v>
      </c>
      <c r="G29" s="61">
        <f>'[4]Свод Приложение 6'!G29</f>
        <v>0</v>
      </c>
      <c r="H29" s="61">
        <f>'[4]Свод Приложение 6'!H29</f>
        <v>0</v>
      </c>
      <c r="I29" s="61">
        <f>'[4]Свод Приложение 6'!I29</f>
        <v>0</v>
      </c>
      <c r="J29" s="61">
        <f>'[4]Свод Приложение 6'!J29</f>
        <v>0</v>
      </c>
      <c r="K29" s="61">
        <f>'[4]Свод Приложение 6'!K29</f>
        <v>0</v>
      </c>
    </row>
    <row r="30" spans="1:11" ht="27" customHeight="1" thickBot="1">
      <c r="A30" s="34" t="s">
        <v>31</v>
      </c>
      <c r="B30" s="35" t="s">
        <v>32</v>
      </c>
      <c r="C30" s="34">
        <v>30200000</v>
      </c>
      <c r="D30" s="61">
        <f>E30+F30</f>
        <v>443294.47000000003</v>
      </c>
      <c r="E30" s="61">
        <f>SUM(E31:E38)</f>
        <v>1.84</v>
      </c>
      <c r="F30" s="62">
        <f>G30+H30+I30+J30+K30</f>
        <v>443292.63</v>
      </c>
      <c r="G30" s="61">
        <f>SUM(G31:G38)</f>
        <v>2039.48</v>
      </c>
      <c r="H30" s="61">
        <f>SUM(H31:H38)</f>
        <v>441253.15</v>
      </c>
      <c r="I30" s="61">
        <f>SUM(I31:I38)</f>
        <v>0</v>
      </c>
      <c r="J30" s="61">
        <f>SUM(J31:J38)</f>
        <v>0</v>
      </c>
      <c r="K30" s="61">
        <f>SUM(K31:K38)</f>
        <v>0</v>
      </c>
    </row>
    <row r="31" spans="1:11" ht="41.25" thickBot="1">
      <c r="A31" s="12"/>
      <c r="B31" s="13" t="s">
        <v>36</v>
      </c>
      <c r="C31" s="18">
        <v>30222000</v>
      </c>
      <c r="D31" s="61">
        <f t="shared" si="0"/>
        <v>7285.69</v>
      </c>
      <c r="E31" s="61">
        <f>'[4]Свод Приложение 6'!E31</f>
        <v>0</v>
      </c>
      <c r="F31" s="61">
        <f>G31+H31+I31+J31+K31</f>
        <v>7285.69</v>
      </c>
      <c r="G31" s="61">
        <f>'[4]Свод Приложение 6'!G31</f>
        <v>0</v>
      </c>
      <c r="H31" s="61">
        <f>'[4]Свод Приложение 6'!H31</f>
        <v>7285.69</v>
      </c>
      <c r="I31" s="61">
        <f>'[4]Свод Приложение 6'!I31</f>
        <v>0</v>
      </c>
      <c r="J31" s="61">
        <f>'[4]Свод Приложение 6'!J31</f>
        <v>0</v>
      </c>
      <c r="K31" s="61">
        <f>'[4]Свод Приложение 6'!K31</f>
        <v>0</v>
      </c>
    </row>
    <row r="32" spans="1:11" ht="41.25" thickBot="1">
      <c r="A32" s="12"/>
      <c r="B32" s="13" t="s">
        <v>37</v>
      </c>
      <c r="C32" s="18">
        <v>30223000</v>
      </c>
      <c r="D32" s="61">
        <f t="shared" si="0"/>
        <v>406794.34</v>
      </c>
      <c r="E32" s="61">
        <f>'[4]Свод Приложение 6'!E32</f>
        <v>1.84</v>
      </c>
      <c r="F32" s="61">
        <f aca="true" t="shared" si="2" ref="F32:F38">G32+H32+I32+J32+K32</f>
        <v>406792.5</v>
      </c>
      <c r="G32" s="61">
        <f>'[4]Свод Приложение 6'!G32</f>
        <v>0</v>
      </c>
      <c r="H32" s="61">
        <f>'[4]Свод Приложение 6'!H32</f>
        <v>406792.5</v>
      </c>
      <c r="I32" s="61">
        <f>'[4]Свод Приложение 6'!I32</f>
        <v>0</v>
      </c>
      <c r="J32" s="61">
        <f>'[4]Свод Приложение 6'!J32</f>
        <v>0</v>
      </c>
      <c r="K32" s="61">
        <f>'[4]Свод Приложение 6'!K32</f>
        <v>0</v>
      </c>
    </row>
    <row r="33" spans="1:11" ht="68.25" thickBot="1">
      <c r="A33" s="12"/>
      <c r="B33" s="13" t="s">
        <v>69</v>
      </c>
      <c r="C33" s="18">
        <v>30224000</v>
      </c>
      <c r="D33" s="61">
        <f t="shared" si="0"/>
        <v>24000</v>
      </c>
      <c r="E33" s="61">
        <f>'[4]Свод Приложение 6'!E33</f>
        <v>0</v>
      </c>
      <c r="F33" s="61">
        <f t="shared" si="2"/>
        <v>24000</v>
      </c>
      <c r="G33" s="61">
        <f>'[4]Свод Приложение 6'!G33</f>
        <v>0</v>
      </c>
      <c r="H33" s="61">
        <f>'[4]Свод Приложение 6'!H33</f>
        <v>24000</v>
      </c>
      <c r="I33" s="61">
        <f>'[4]Свод Приложение 6'!I33</f>
        <v>0</v>
      </c>
      <c r="J33" s="61">
        <f>'[4]Свод Приложение 6'!J33</f>
        <v>0</v>
      </c>
      <c r="K33" s="61">
        <f>'[4]Свод Приложение 6'!K33</f>
        <v>0</v>
      </c>
    </row>
    <row r="34" spans="1:11" ht="68.25" thickBot="1">
      <c r="A34" s="12"/>
      <c r="B34" s="13" t="s">
        <v>39</v>
      </c>
      <c r="C34" s="18">
        <v>30225000</v>
      </c>
      <c r="D34" s="61">
        <f t="shared" si="0"/>
        <v>0</v>
      </c>
      <c r="E34" s="61">
        <f>'[4]Свод Приложение 6'!E34</f>
        <v>0</v>
      </c>
      <c r="F34" s="61">
        <f t="shared" si="2"/>
        <v>0</v>
      </c>
      <c r="G34" s="61">
        <f>'[4]Свод Приложение 6'!G34</f>
        <v>0</v>
      </c>
      <c r="H34" s="61">
        <f>'[4]Свод Приложение 6'!H34</f>
        <v>0</v>
      </c>
      <c r="I34" s="61">
        <f>'[4]Свод Приложение 6'!I34</f>
        <v>0</v>
      </c>
      <c r="J34" s="61">
        <f>'[4]Свод Приложение 6'!J34</f>
        <v>0</v>
      </c>
      <c r="K34" s="61">
        <f>'[4]Свод Приложение 6'!K34</f>
        <v>0</v>
      </c>
    </row>
    <row r="35" spans="1:11" ht="54.75" thickBot="1">
      <c r="A35" s="12"/>
      <c r="B35" s="13" t="s">
        <v>40</v>
      </c>
      <c r="C35" s="18">
        <v>30226000</v>
      </c>
      <c r="D35" s="61">
        <f t="shared" si="0"/>
        <v>0</v>
      </c>
      <c r="E35" s="61">
        <f>'[4]Свод Приложение 6'!E35</f>
        <v>0</v>
      </c>
      <c r="F35" s="61">
        <f t="shared" si="2"/>
        <v>0</v>
      </c>
      <c r="G35" s="61">
        <f>'[4]Свод Приложение 6'!G35</f>
        <v>0</v>
      </c>
      <c r="H35" s="61">
        <f>'[4]Свод Приложение 6'!H35</f>
        <v>0</v>
      </c>
      <c r="I35" s="61">
        <f>'[4]Свод Приложение 6'!I35</f>
        <v>0</v>
      </c>
      <c r="J35" s="61">
        <f>'[4]Свод Приложение 6'!J35</f>
        <v>0</v>
      </c>
      <c r="K35" s="61">
        <f>'[4]Свод Приложение 6'!K35</f>
        <v>0</v>
      </c>
    </row>
    <row r="36" spans="1:11" ht="54.75" thickBot="1">
      <c r="A36" s="12"/>
      <c r="B36" s="13" t="s">
        <v>24</v>
      </c>
      <c r="C36" s="18">
        <v>30231000</v>
      </c>
      <c r="D36" s="61">
        <f t="shared" si="0"/>
        <v>2039.48</v>
      </c>
      <c r="E36" s="61">
        <f>'[4]Свод Приложение 6'!E36</f>
        <v>0</v>
      </c>
      <c r="F36" s="61">
        <f t="shared" si="2"/>
        <v>2039.48</v>
      </c>
      <c r="G36" s="61">
        <f>'[4]Свод Приложение 6'!G36</f>
        <v>2039.48</v>
      </c>
      <c r="H36" s="61">
        <f>'[4]Свод Приложение 6'!H36</f>
        <v>0</v>
      </c>
      <c r="I36" s="61">
        <f>'[4]Свод Приложение 6'!I36</f>
        <v>0</v>
      </c>
      <c r="J36" s="61">
        <f>'[4]Свод Приложение 6'!J36</f>
        <v>0</v>
      </c>
      <c r="K36" s="61">
        <f>'[4]Свод Приложение 6'!K36</f>
        <v>0</v>
      </c>
    </row>
    <row r="37" spans="1:11" ht="54.75" thickBot="1">
      <c r="A37" s="12"/>
      <c r="B37" s="13" t="s">
        <v>25</v>
      </c>
      <c r="C37" s="18">
        <v>30234000</v>
      </c>
      <c r="D37" s="61">
        <f t="shared" si="0"/>
        <v>0</v>
      </c>
      <c r="E37" s="61">
        <f>'[4]Свод Приложение 6'!E37</f>
        <v>0</v>
      </c>
      <c r="F37" s="61">
        <f t="shared" si="2"/>
        <v>0</v>
      </c>
      <c r="G37" s="61">
        <f>'[4]Свод Приложение 6'!G37</f>
        <v>0</v>
      </c>
      <c r="H37" s="61">
        <f>'[4]Свод Приложение 6'!H37</f>
        <v>0</v>
      </c>
      <c r="I37" s="61">
        <f>'[4]Свод Приложение 6'!I37</f>
        <v>0</v>
      </c>
      <c r="J37" s="61">
        <f>'[4]Свод Приложение 6'!J37</f>
        <v>0</v>
      </c>
      <c r="K37" s="61">
        <f>'[4]Свод Приложение 6'!K37</f>
        <v>0</v>
      </c>
    </row>
    <row r="38" spans="1:11" ht="54.75" thickBot="1">
      <c r="A38" s="12"/>
      <c r="B38" s="13" t="s">
        <v>26</v>
      </c>
      <c r="C38" s="18">
        <v>30291000</v>
      </c>
      <c r="D38" s="61">
        <f t="shared" si="0"/>
        <v>3174.96</v>
      </c>
      <c r="E38" s="61">
        <f>'[4]Свод Приложение 6'!E38</f>
        <v>0</v>
      </c>
      <c r="F38" s="61">
        <f t="shared" si="2"/>
        <v>3174.96</v>
      </c>
      <c r="G38" s="61">
        <f>'[4]Свод Приложение 6'!G38</f>
        <v>0</v>
      </c>
      <c r="H38" s="61">
        <f>'[4]Свод Приложение 6'!H38</f>
        <v>3174.96</v>
      </c>
      <c r="I38" s="61">
        <f>'[4]Свод Приложение 6'!I38</f>
        <v>0</v>
      </c>
      <c r="J38" s="61">
        <f>'[4]Свод Приложение 6'!J38</f>
        <v>0</v>
      </c>
      <c r="K38" s="61">
        <f>'[4]Свод Приложение 6'!K38</f>
        <v>0</v>
      </c>
    </row>
    <row r="39" spans="1:11" ht="54" customHeight="1" thickBot="1">
      <c r="A39" s="32" t="s">
        <v>44</v>
      </c>
      <c r="B39" s="33" t="s">
        <v>70</v>
      </c>
      <c r="C39" s="31">
        <v>30300000</v>
      </c>
      <c r="D39" s="61">
        <f t="shared" si="0"/>
        <v>0</v>
      </c>
      <c r="E39" s="61">
        <f>'[2]Свод Приложение 6'!E39</f>
        <v>0</v>
      </c>
      <c r="F39" s="61">
        <f>G39+H39+I39+J39+K39</f>
        <v>0</v>
      </c>
      <c r="G39" s="61">
        <f>'[4]Свод Приложение 6'!G39</f>
        <v>0</v>
      </c>
      <c r="H39" s="61">
        <f>'[4]Свод Приложение 6'!H39</f>
        <v>0</v>
      </c>
      <c r="I39" s="61">
        <f>'[4]Свод Приложение 6'!I39</f>
        <v>0</v>
      </c>
      <c r="J39" s="61">
        <f>'[4]Свод Приложение 6'!J39</f>
        <v>0</v>
      </c>
      <c r="K39" s="61">
        <f>'[4]Свод Приложение 6'!K39</f>
        <v>0</v>
      </c>
    </row>
    <row r="40" spans="1:11" ht="15.75" thickBot="1">
      <c r="A40" s="103" t="s">
        <v>54</v>
      </c>
      <c r="B40" s="103"/>
      <c r="C40" s="38"/>
      <c r="D40" s="59">
        <f t="shared" si="0"/>
        <v>589136.16</v>
      </c>
      <c r="E40" s="60">
        <f>E18+E19+E20+E28+E29+E30+E39</f>
        <v>1.84</v>
      </c>
      <c r="F40" s="60">
        <f aca="true" t="shared" si="3" ref="F40:K40">F18+F19+F20+F28+F29+F30+F39</f>
        <v>589134.3200000001</v>
      </c>
      <c r="G40" s="60">
        <f t="shared" si="3"/>
        <v>6389.889999999999</v>
      </c>
      <c r="H40" s="60">
        <f t="shared" si="3"/>
        <v>582744.43</v>
      </c>
      <c r="I40" s="60">
        <f t="shared" si="3"/>
        <v>0</v>
      </c>
      <c r="J40" s="60">
        <f t="shared" si="3"/>
        <v>0</v>
      </c>
      <c r="K40" s="60">
        <f t="shared" si="3"/>
        <v>0</v>
      </c>
    </row>
    <row r="42" ht="15">
      <c r="A42" s="7" t="s">
        <v>55</v>
      </c>
    </row>
    <row r="43" ht="15">
      <c r="A43" s="7" t="s">
        <v>56</v>
      </c>
    </row>
    <row r="44" ht="15">
      <c r="A44" s="7"/>
    </row>
    <row r="45" ht="15">
      <c r="A45" s="7" t="s">
        <v>57</v>
      </c>
    </row>
    <row r="46" ht="15">
      <c r="A46" s="7" t="s">
        <v>58</v>
      </c>
    </row>
    <row r="47" ht="15">
      <c r="A47" s="7" t="s">
        <v>59</v>
      </c>
    </row>
    <row r="48" ht="15">
      <c r="A48" s="7" t="s">
        <v>58</v>
      </c>
    </row>
    <row r="49" ht="15">
      <c r="A49" s="7"/>
    </row>
    <row r="50" ht="15">
      <c r="A50" s="7" t="s">
        <v>71</v>
      </c>
    </row>
  </sheetData>
  <sheetProtection password="C541" sheet="1"/>
  <mergeCells count="12">
    <mergeCell ref="D8:D16"/>
    <mergeCell ref="E8:E16"/>
    <mergeCell ref="F8:K11"/>
    <mergeCell ref="F12:F16"/>
    <mergeCell ref="G12:K15"/>
    <mergeCell ref="A40:B40"/>
    <mergeCell ref="J1:K1"/>
    <mergeCell ref="J2:K2"/>
    <mergeCell ref="A3:K6"/>
    <mergeCell ref="A8:A16"/>
    <mergeCell ref="B8:B16"/>
    <mergeCell ref="C8:C1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A3" sqref="A3:F7"/>
    </sheetView>
  </sheetViews>
  <sheetFormatPr defaultColWidth="9.140625" defaultRowHeight="15"/>
  <cols>
    <col min="2" max="2" width="59.28125" style="15" customWidth="1"/>
    <col min="3" max="3" width="19.140625" style="0" customWidth="1"/>
    <col min="4" max="4" width="12.140625" style="0" customWidth="1"/>
    <col min="5" max="5" width="17.00390625" style="0" customWidth="1"/>
    <col min="6" max="6" width="12.421875" style="0" customWidth="1"/>
  </cols>
  <sheetData>
    <row r="1" spans="5:6" ht="15">
      <c r="E1" s="104" t="s">
        <v>72</v>
      </c>
      <c r="F1" s="104"/>
    </row>
    <row r="2" spans="5:6" ht="15">
      <c r="E2" s="104" t="s">
        <v>1</v>
      </c>
      <c r="F2" s="104"/>
    </row>
    <row r="3" spans="1:6" ht="15">
      <c r="A3" s="110" t="s">
        <v>146</v>
      </c>
      <c r="B3" s="111"/>
      <c r="C3" s="111"/>
      <c r="D3" s="111"/>
      <c r="E3" s="111"/>
      <c r="F3" s="111"/>
    </row>
    <row r="4" spans="1:6" ht="29.25" customHeight="1">
      <c r="A4" s="111"/>
      <c r="B4" s="111"/>
      <c r="C4" s="111"/>
      <c r="D4" s="111"/>
      <c r="E4" s="111"/>
      <c r="F4" s="111"/>
    </row>
    <row r="5" spans="1:6" ht="15">
      <c r="A5" s="111"/>
      <c r="B5" s="111"/>
      <c r="C5" s="111"/>
      <c r="D5" s="111"/>
      <c r="E5" s="111"/>
      <c r="F5" s="111"/>
    </row>
    <row r="6" spans="1:6" ht="24" customHeight="1">
      <c r="A6" s="111"/>
      <c r="B6" s="111"/>
      <c r="C6" s="111"/>
      <c r="D6" s="111"/>
      <c r="E6" s="111"/>
      <c r="F6" s="111"/>
    </row>
    <row r="7" spans="1:6" ht="39" customHeight="1" thickBot="1">
      <c r="A7" s="112"/>
      <c r="B7" s="112"/>
      <c r="C7" s="112"/>
      <c r="D7" s="112"/>
      <c r="E7" s="112"/>
      <c r="F7" s="112"/>
    </row>
    <row r="8" spans="1:6" ht="15.75" thickBot="1">
      <c r="A8" s="107" t="s">
        <v>73</v>
      </c>
      <c r="B8" s="107" t="s">
        <v>74</v>
      </c>
      <c r="C8" s="107" t="s">
        <v>4</v>
      </c>
      <c r="D8" s="113" t="s">
        <v>75</v>
      </c>
      <c r="E8" s="114"/>
      <c r="F8" s="115"/>
    </row>
    <row r="9" spans="1:6" ht="40.5" customHeight="1">
      <c r="A9" s="108"/>
      <c r="B9" s="108"/>
      <c r="C9" s="108"/>
      <c r="D9" s="107" t="s">
        <v>76</v>
      </c>
      <c r="E9" s="107" t="s">
        <v>77</v>
      </c>
      <c r="F9" s="107" t="s">
        <v>78</v>
      </c>
    </row>
    <row r="10" spans="1:6" ht="15">
      <c r="A10" s="108"/>
      <c r="B10" s="108"/>
      <c r="C10" s="108"/>
      <c r="D10" s="108"/>
      <c r="E10" s="108"/>
      <c r="F10" s="108"/>
    </row>
    <row r="11" spans="1:6" ht="15">
      <c r="A11" s="108"/>
      <c r="B11" s="108"/>
      <c r="C11" s="108"/>
      <c r="D11" s="108"/>
      <c r="E11" s="108"/>
      <c r="F11" s="108"/>
    </row>
    <row r="12" spans="1:6" ht="15">
      <c r="A12" s="108"/>
      <c r="B12" s="108"/>
      <c r="C12" s="108"/>
      <c r="D12" s="108"/>
      <c r="E12" s="108"/>
      <c r="F12" s="108"/>
    </row>
    <row r="13" spans="1:6" ht="15.75" thickBot="1">
      <c r="A13" s="109"/>
      <c r="B13" s="109"/>
      <c r="C13" s="109"/>
      <c r="D13" s="109"/>
      <c r="E13" s="109"/>
      <c r="F13" s="109"/>
    </row>
    <row r="14" spans="1:6" ht="15.75" thickBot="1">
      <c r="A14" s="12">
        <v>1</v>
      </c>
      <c r="B14" s="14">
        <v>2</v>
      </c>
      <c r="C14" s="14">
        <v>3</v>
      </c>
      <c r="D14" s="14">
        <v>4</v>
      </c>
      <c r="E14" s="14">
        <v>5</v>
      </c>
      <c r="F14" s="14">
        <v>6</v>
      </c>
    </row>
    <row r="15" spans="1:6" ht="43.5" customHeight="1" thickBot="1">
      <c r="A15" s="16">
        <v>1</v>
      </c>
      <c r="B15" s="17" t="s">
        <v>79</v>
      </c>
      <c r="C15" s="64">
        <f>D15+E15+F15</f>
        <v>43</v>
      </c>
      <c r="D15" s="63">
        <f>'[5]Свод Приложение 7'!D15</f>
        <v>1</v>
      </c>
      <c r="E15" s="63">
        <f>'[5]Свод Приложение 7'!E15</f>
        <v>42</v>
      </c>
      <c r="F15" s="63">
        <f>'[5]Свод Приложение 7'!F15</f>
        <v>0</v>
      </c>
    </row>
    <row r="16" spans="1:6" ht="44.25" customHeight="1" thickBot="1">
      <c r="A16" s="16" t="s">
        <v>80</v>
      </c>
      <c r="B16" s="17" t="s">
        <v>81</v>
      </c>
      <c r="C16" s="64">
        <f aca="true" t="shared" si="0" ref="C16:C29">D16+E16+F16</f>
        <v>43</v>
      </c>
      <c r="D16" s="63">
        <f>'[5]Свод Приложение 7'!D16</f>
        <v>1</v>
      </c>
      <c r="E16" s="63">
        <f>'[5]Свод Приложение 7'!E16</f>
        <v>42</v>
      </c>
      <c r="F16" s="63">
        <f>'[5]Свод Приложение 7'!F16</f>
        <v>0</v>
      </c>
    </row>
    <row r="17" spans="1:6" ht="58.5" customHeight="1" thickBot="1">
      <c r="A17" s="16" t="s">
        <v>82</v>
      </c>
      <c r="B17" s="17" t="s">
        <v>83</v>
      </c>
      <c r="C17" s="64">
        <f t="shared" si="0"/>
        <v>0</v>
      </c>
      <c r="D17" s="63">
        <f>'[5]Свод Приложение 7'!D17</f>
        <v>0</v>
      </c>
      <c r="E17" s="63">
        <f>'[5]Свод Приложение 7'!E17</f>
        <v>0</v>
      </c>
      <c r="F17" s="63">
        <f>'[5]Свод Приложение 7'!F17</f>
        <v>0</v>
      </c>
    </row>
    <row r="18" spans="1:6" ht="27" customHeight="1" thickBot="1">
      <c r="A18" s="16">
        <v>2</v>
      </c>
      <c r="B18" s="17" t="s">
        <v>84</v>
      </c>
      <c r="C18" s="64">
        <f t="shared" si="0"/>
        <v>589136.1599999999</v>
      </c>
      <c r="D18" s="63">
        <f>'[5]Свод Приложение 7'!D18</f>
        <v>1.84</v>
      </c>
      <c r="E18" s="63">
        <f>'[5]Свод Приложение 7'!E18</f>
        <v>589134.32</v>
      </c>
      <c r="F18" s="63">
        <f>'[5]Свод Приложение 7'!F18</f>
        <v>0</v>
      </c>
    </row>
    <row r="19" spans="1:6" ht="41.25" customHeight="1" thickBot="1">
      <c r="A19" s="16" t="s">
        <v>85</v>
      </c>
      <c r="B19" s="17" t="s">
        <v>86</v>
      </c>
      <c r="C19" s="64">
        <f t="shared" si="0"/>
        <v>589136.1599999999</v>
      </c>
      <c r="D19" s="63">
        <f>'[5]Свод Приложение 7'!D19</f>
        <v>1.84</v>
      </c>
      <c r="E19" s="63">
        <f>'[5]Свод Приложение 7'!E19</f>
        <v>589134.32</v>
      </c>
      <c r="F19" s="63">
        <f>'[5]Свод Приложение 7'!F19</f>
        <v>0</v>
      </c>
    </row>
    <row r="20" spans="1:6" ht="53.25" customHeight="1" thickBot="1">
      <c r="A20" s="16" t="s">
        <v>87</v>
      </c>
      <c r="B20" s="17" t="s">
        <v>88</v>
      </c>
      <c r="C20" s="64">
        <f t="shared" si="0"/>
        <v>0</v>
      </c>
      <c r="D20" s="63">
        <f>'[5]Свод Приложение 7'!D20</f>
        <v>0</v>
      </c>
      <c r="E20" s="63">
        <f>'[5]Свод Приложение 7'!E20</f>
        <v>0</v>
      </c>
      <c r="F20" s="63">
        <f>'[5]Свод Приложение 7'!F20</f>
        <v>0</v>
      </c>
    </row>
    <row r="21" spans="1:6" ht="41.25" customHeight="1" thickBot="1">
      <c r="A21" s="16">
        <v>3</v>
      </c>
      <c r="B21" s="17" t="s">
        <v>89</v>
      </c>
      <c r="C21" s="64">
        <f t="shared" si="0"/>
        <v>43</v>
      </c>
      <c r="D21" s="63">
        <f>'[5]Свод Приложение 7'!D21</f>
        <v>1</v>
      </c>
      <c r="E21" s="63">
        <f>'[5]Свод Приложение 7'!E21</f>
        <v>42</v>
      </c>
      <c r="F21" s="63">
        <f>'[5]Свод Приложение 7'!F21</f>
        <v>0</v>
      </c>
    </row>
    <row r="22" spans="1:6" ht="41.25" customHeight="1" thickBot="1">
      <c r="A22" s="16" t="s">
        <v>90</v>
      </c>
      <c r="B22" s="17" t="s">
        <v>91</v>
      </c>
      <c r="C22" s="64">
        <f t="shared" si="0"/>
        <v>0</v>
      </c>
      <c r="D22" s="63">
        <f>'[5]Свод Приложение 7'!D22</f>
        <v>0</v>
      </c>
      <c r="E22" s="63">
        <f>'[5]Свод Приложение 7'!E22</f>
        <v>0</v>
      </c>
      <c r="F22" s="63">
        <f>'[5]Свод Приложение 7'!F22</f>
        <v>0</v>
      </c>
    </row>
    <row r="23" spans="1:6" ht="54" customHeight="1" thickBot="1">
      <c r="A23" s="16" t="s">
        <v>92</v>
      </c>
      <c r="B23" s="17" t="s">
        <v>93</v>
      </c>
      <c r="C23" s="64">
        <f t="shared" si="0"/>
        <v>0</v>
      </c>
      <c r="D23" s="63">
        <f>'[5]Свод Приложение 7'!D23</f>
        <v>0</v>
      </c>
      <c r="E23" s="63">
        <f>'[5]Свод Приложение 7'!E23</f>
        <v>0</v>
      </c>
      <c r="F23" s="63">
        <f>'[5]Свод Приложение 7'!F23</f>
        <v>0</v>
      </c>
    </row>
    <row r="24" spans="1:6" ht="40.5" customHeight="1" thickBot="1">
      <c r="A24" s="16" t="s">
        <v>94</v>
      </c>
      <c r="B24" s="17" t="s">
        <v>95</v>
      </c>
      <c r="C24" s="64">
        <f t="shared" si="0"/>
        <v>43</v>
      </c>
      <c r="D24" s="63">
        <f>'[5]Свод Приложение 7'!D24</f>
        <v>1</v>
      </c>
      <c r="E24" s="63">
        <f>'[5]Свод Приложение 7'!E24</f>
        <v>42</v>
      </c>
      <c r="F24" s="63">
        <f>'[5]Свод Приложение 7'!F24</f>
        <v>0</v>
      </c>
    </row>
    <row r="25" spans="1:6" ht="94.5" customHeight="1" thickBot="1">
      <c r="A25" s="16" t="s">
        <v>96</v>
      </c>
      <c r="B25" s="17" t="s">
        <v>97</v>
      </c>
      <c r="C25" s="64">
        <f t="shared" si="0"/>
        <v>0</v>
      </c>
      <c r="D25" s="63">
        <f>'[5]Свод Приложение 7'!D25</f>
        <v>0</v>
      </c>
      <c r="E25" s="63">
        <f>'[5]Свод Приложение 7'!E25</f>
        <v>0</v>
      </c>
      <c r="F25" s="63">
        <f>'[5]Свод Приложение 7'!F25</f>
        <v>0</v>
      </c>
    </row>
    <row r="26" spans="1:6" ht="41.25" customHeight="1" thickBot="1">
      <c r="A26" s="16">
        <v>4</v>
      </c>
      <c r="B26" s="17" t="s">
        <v>98</v>
      </c>
      <c r="C26" s="64">
        <f t="shared" si="0"/>
        <v>589136.1599999999</v>
      </c>
      <c r="D26" s="63">
        <f>'[5]Свод Приложение 7'!D26</f>
        <v>1.84</v>
      </c>
      <c r="E26" s="63">
        <f>'[5]Свод Приложение 7'!E26</f>
        <v>589134.32</v>
      </c>
      <c r="F26" s="63">
        <f>'[5]Свод Приложение 7'!F26</f>
        <v>0</v>
      </c>
    </row>
    <row r="27" spans="1:6" ht="68.25" customHeight="1" thickBot="1">
      <c r="A27" s="16" t="s">
        <v>99</v>
      </c>
      <c r="B27" s="17" t="s">
        <v>100</v>
      </c>
      <c r="C27" s="64">
        <f t="shared" si="0"/>
        <v>0</v>
      </c>
      <c r="D27" s="63">
        <f>'[5]Свод Приложение 7'!D27</f>
        <v>0</v>
      </c>
      <c r="E27" s="63">
        <f>'[5]Свод Приложение 7'!E27</f>
        <v>0</v>
      </c>
      <c r="F27" s="63">
        <f>'[5]Свод Приложение 7'!F27</f>
        <v>0</v>
      </c>
    </row>
    <row r="28" spans="1:6" ht="54.75" customHeight="1" thickBot="1">
      <c r="A28" s="16" t="s">
        <v>101</v>
      </c>
      <c r="B28" s="17" t="s">
        <v>93</v>
      </c>
      <c r="C28" s="64">
        <f t="shared" si="0"/>
        <v>0</v>
      </c>
      <c r="D28" s="63">
        <f>'[5]Свод Приложение 7'!D28</f>
        <v>0</v>
      </c>
      <c r="E28" s="63">
        <f>'[5]Свод Приложение 7'!E28</f>
        <v>0</v>
      </c>
      <c r="F28" s="63">
        <f>'[5]Свод Приложение 7'!F28</f>
        <v>0</v>
      </c>
    </row>
    <row r="29" spans="1:6" ht="42" customHeight="1" thickBot="1">
      <c r="A29" s="18" t="s">
        <v>102</v>
      </c>
      <c r="B29" s="19" t="s">
        <v>103</v>
      </c>
      <c r="C29" s="65">
        <f t="shared" si="0"/>
        <v>589136.1599999999</v>
      </c>
      <c r="D29" s="63">
        <f>'[5]Свод Приложение 7'!D29</f>
        <v>1.84</v>
      </c>
      <c r="E29" s="63">
        <f>'[5]Свод Приложение 7'!E29</f>
        <v>589134.32</v>
      </c>
      <c r="F29" s="63">
        <f>'[5]Свод Приложение 7'!F29</f>
        <v>0</v>
      </c>
    </row>
    <row r="31" ht="15">
      <c r="A31" s="7" t="s">
        <v>104</v>
      </c>
    </row>
    <row r="32" ht="15">
      <c r="A32" s="7" t="s">
        <v>58</v>
      </c>
    </row>
    <row r="33" ht="15">
      <c r="A33" s="7" t="s">
        <v>59</v>
      </c>
    </row>
    <row r="34" ht="15">
      <c r="A34" s="7" t="s">
        <v>58</v>
      </c>
    </row>
    <row r="35" ht="15">
      <c r="A35" s="7"/>
    </row>
    <row r="36" ht="15">
      <c r="A36" s="7" t="s">
        <v>60</v>
      </c>
    </row>
  </sheetData>
  <sheetProtection password="C541" sheet="1"/>
  <mergeCells count="10">
    <mergeCell ref="E1:F1"/>
    <mergeCell ref="E2:F2"/>
    <mergeCell ref="A3:F7"/>
    <mergeCell ref="A8:A13"/>
    <mergeCell ref="B8:B13"/>
    <mergeCell ref="C8:C13"/>
    <mergeCell ref="D8:F8"/>
    <mergeCell ref="D9:D13"/>
    <mergeCell ref="E9:E13"/>
    <mergeCell ref="F9:F13"/>
  </mergeCells>
  <printOptions/>
  <pageMargins left="0.31496062992125984" right="0.31496062992125984" top="0" bottom="0" header="0.31496062992125984" footer="0.31496062992125984"/>
  <pageSetup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selection activeCell="N16" sqref="N16"/>
    </sheetView>
  </sheetViews>
  <sheetFormatPr defaultColWidth="9.140625" defaultRowHeight="15"/>
  <cols>
    <col min="1" max="1" width="9.421875" style="0" bestFit="1" customWidth="1"/>
    <col min="2" max="2" width="17.00390625" style="0" customWidth="1"/>
    <col min="3" max="3" width="12.8515625" style="0" customWidth="1"/>
    <col min="4" max="4" width="19.421875" style="0" customWidth="1"/>
    <col min="5" max="5" width="16.00390625" style="0" bestFit="1" customWidth="1"/>
    <col min="6" max="6" width="9.57421875" style="0" bestFit="1" customWidth="1"/>
    <col min="7" max="7" width="16.00390625" style="0" bestFit="1" customWidth="1"/>
    <col min="8" max="8" width="17.00390625" style="0" customWidth="1"/>
    <col min="9" max="9" width="12.28125" style="0" customWidth="1"/>
    <col min="10" max="10" width="17.421875" style="0" customWidth="1"/>
    <col min="11" max="12" width="9.57421875" style="0" bestFit="1" customWidth="1"/>
    <col min="16" max="16" width="9.28125" style="0" bestFit="1" customWidth="1"/>
    <col min="17" max="17" width="9.8515625" style="0" bestFit="1" customWidth="1"/>
  </cols>
  <sheetData>
    <row r="1" spans="11:12" ht="15">
      <c r="K1" s="104" t="s">
        <v>105</v>
      </c>
      <c r="L1" s="104"/>
    </row>
    <row r="2" spans="11:12" ht="15">
      <c r="K2" s="104" t="s">
        <v>1</v>
      </c>
      <c r="L2" s="104"/>
    </row>
    <row r="3" spans="1:12" ht="15">
      <c r="A3" s="116" t="s">
        <v>149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2" ht="1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2" ht="1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2" ht="15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</row>
    <row r="7" spans="1:12" ht="15.75" thickBot="1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</row>
    <row r="8" spans="1:12" ht="15.75" thickBot="1">
      <c r="A8" s="20"/>
      <c r="B8" s="20"/>
      <c r="C8" s="20"/>
      <c r="D8" s="20"/>
      <c r="E8" s="20"/>
      <c r="F8" s="20"/>
      <c r="G8" s="20"/>
      <c r="H8" s="20"/>
      <c r="I8" s="20"/>
      <c r="J8" s="20"/>
      <c r="K8" s="119" t="s">
        <v>106</v>
      </c>
      <c r="L8" s="119"/>
    </row>
    <row r="9" spans="1:12" ht="15">
      <c r="A9" s="107" t="s">
        <v>2</v>
      </c>
      <c r="B9" s="107" t="s">
        <v>62</v>
      </c>
      <c r="C9" s="107" t="s">
        <v>63</v>
      </c>
      <c r="D9" s="107" t="s">
        <v>4</v>
      </c>
      <c r="E9" s="107" t="s">
        <v>64</v>
      </c>
      <c r="F9" s="107" t="s">
        <v>107</v>
      </c>
      <c r="G9" s="94" t="s">
        <v>7</v>
      </c>
      <c r="H9" s="95"/>
      <c r="I9" s="95"/>
      <c r="J9" s="95"/>
      <c r="K9" s="95"/>
      <c r="L9" s="96"/>
    </row>
    <row r="10" spans="1:12" ht="15">
      <c r="A10" s="108"/>
      <c r="B10" s="108"/>
      <c r="C10" s="108"/>
      <c r="D10" s="108"/>
      <c r="E10" s="108"/>
      <c r="F10" s="108"/>
      <c r="G10" s="97"/>
      <c r="H10" s="98"/>
      <c r="I10" s="98"/>
      <c r="J10" s="98"/>
      <c r="K10" s="98"/>
      <c r="L10" s="99"/>
    </row>
    <row r="11" spans="1:12" ht="15">
      <c r="A11" s="108"/>
      <c r="B11" s="108"/>
      <c r="C11" s="108"/>
      <c r="D11" s="108"/>
      <c r="E11" s="108"/>
      <c r="F11" s="108"/>
      <c r="G11" s="97"/>
      <c r="H11" s="98"/>
      <c r="I11" s="98"/>
      <c r="J11" s="98"/>
      <c r="K11" s="98"/>
      <c r="L11" s="99"/>
    </row>
    <row r="12" spans="1:12" ht="15.75" thickBot="1">
      <c r="A12" s="108"/>
      <c r="B12" s="108"/>
      <c r="C12" s="108"/>
      <c r="D12" s="108"/>
      <c r="E12" s="108"/>
      <c r="F12" s="108"/>
      <c r="G12" s="100"/>
      <c r="H12" s="101"/>
      <c r="I12" s="101"/>
      <c r="J12" s="101"/>
      <c r="K12" s="101"/>
      <c r="L12" s="102"/>
    </row>
    <row r="13" spans="1:12" ht="15">
      <c r="A13" s="108"/>
      <c r="B13" s="108"/>
      <c r="C13" s="108"/>
      <c r="D13" s="108"/>
      <c r="E13" s="108"/>
      <c r="F13" s="108"/>
      <c r="G13" s="107" t="s">
        <v>8</v>
      </c>
      <c r="H13" s="94" t="s">
        <v>108</v>
      </c>
      <c r="I13" s="95"/>
      <c r="J13" s="95"/>
      <c r="K13" s="95"/>
      <c r="L13" s="96"/>
    </row>
    <row r="14" spans="1:12" ht="15">
      <c r="A14" s="108"/>
      <c r="B14" s="108"/>
      <c r="C14" s="108"/>
      <c r="D14" s="108"/>
      <c r="E14" s="108"/>
      <c r="F14" s="108"/>
      <c r="G14" s="108"/>
      <c r="H14" s="97" t="s">
        <v>109</v>
      </c>
      <c r="I14" s="122"/>
      <c r="J14" s="122"/>
      <c r="K14" s="122"/>
      <c r="L14" s="99"/>
    </row>
    <row r="15" spans="1:12" ht="15">
      <c r="A15" s="108"/>
      <c r="B15" s="108"/>
      <c r="C15" s="108"/>
      <c r="D15" s="108"/>
      <c r="E15" s="108"/>
      <c r="F15" s="108"/>
      <c r="G15" s="108"/>
      <c r="H15" s="97" t="s">
        <v>110</v>
      </c>
      <c r="I15" s="122"/>
      <c r="J15" s="122"/>
      <c r="K15" s="122"/>
      <c r="L15" s="99"/>
    </row>
    <row r="16" spans="1:12" ht="15.75" thickBot="1">
      <c r="A16" s="108"/>
      <c r="B16" s="108"/>
      <c r="C16" s="108"/>
      <c r="D16" s="108"/>
      <c r="E16" s="108"/>
      <c r="F16" s="108"/>
      <c r="G16" s="108"/>
      <c r="H16" s="100" t="s">
        <v>111</v>
      </c>
      <c r="I16" s="101"/>
      <c r="J16" s="101"/>
      <c r="K16" s="101"/>
      <c r="L16" s="102"/>
    </row>
    <row r="17" spans="1:12" ht="15.75" thickBot="1">
      <c r="A17" s="109"/>
      <c r="B17" s="109"/>
      <c r="C17" s="109"/>
      <c r="D17" s="109"/>
      <c r="E17" s="109"/>
      <c r="F17" s="109"/>
      <c r="G17" s="109"/>
      <c r="H17" s="14">
        <v>2</v>
      </c>
      <c r="I17" s="14">
        <v>4</v>
      </c>
      <c r="J17" s="14">
        <v>5</v>
      </c>
      <c r="K17" s="14">
        <v>6</v>
      </c>
      <c r="L17" s="14">
        <v>7</v>
      </c>
    </row>
    <row r="18" spans="1:12" ht="15.75" thickBot="1">
      <c r="A18" s="10">
        <v>1</v>
      </c>
      <c r="B18" s="11">
        <v>2</v>
      </c>
      <c r="C18" s="11">
        <v>3</v>
      </c>
      <c r="D18" s="11">
        <v>4</v>
      </c>
      <c r="E18" s="11">
        <v>5</v>
      </c>
      <c r="F18" s="11">
        <v>6</v>
      </c>
      <c r="G18" s="11">
        <v>7</v>
      </c>
      <c r="H18" s="11">
        <v>8</v>
      </c>
      <c r="I18" s="11">
        <v>9</v>
      </c>
      <c r="J18" s="11">
        <v>10</v>
      </c>
      <c r="K18" s="11">
        <v>11</v>
      </c>
      <c r="L18" s="11">
        <v>12</v>
      </c>
    </row>
    <row r="19" spans="1:12" ht="27.75" thickBot="1">
      <c r="A19" s="27" t="s">
        <v>10</v>
      </c>
      <c r="B19" s="27" t="s">
        <v>11</v>
      </c>
      <c r="C19" s="28">
        <v>20500000</v>
      </c>
      <c r="D19" s="66">
        <f>SUM(D20:D23)</f>
        <v>5875623.86</v>
      </c>
      <c r="E19" s="66">
        <f aca="true" t="shared" si="0" ref="E19:L19">SUM(E20:E23)</f>
        <v>751433.74</v>
      </c>
      <c r="F19" s="66">
        <f t="shared" si="0"/>
        <v>0</v>
      </c>
      <c r="G19" s="66">
        <f t="shared" si="0"/>
        <v>5124190.12</v>
      </c>
      <c r="H19" s="66">
        <f t="shared" si="0"/>
        <v>1208495.8399999999</v>
      </c>
      <c r="I19" s="66">
        <f t="shared" si="0"/>
        <v>0</v>
      </c>
      <c r="J19" s="66">
        <f t="shared" si="0"/>
        <v>3915694.2800000003</v>
      </c>
      <c r="K19" s="66">
        <f t="shared" si="0"/>
        <v>0</v>
      </c>
      <c r="L19" s="66">
        <f t="shared" si="0"/>
        <v>0</v>
      </c>
    </row>
    <row r="20" spans="1:12" ht="54.75" thickBot="1">
      <c r="A20" s="47"/>
      <c r="B20" s="124" t="s">
        <v>141</v>
      </c>
      <c r="C20" s="48">
        <v>20521000</v>
      </c>
      <c r="D20" s="66">
        <f aca="true" t="shared" si="1" ref="D20:D56">E20+F20+G20</f>
        <v>1336475.63</v>
      </c>
      <c r="E20" s="125">
        <f>'[6]Свод Приложение 8'!E20</f>
        <v>618934.04</v>
      </c>
      <c r="F20" s="125">
        <f>'[6]Свод Приложение 8'!F20</f>
        <v>0</v>
      </c>
      <c r="G20" s="66">
        <f aca="true" t="shared" si="2" ref="G20:G56">H20+I20+J20+K20+L20</f>
        <v>717541.59</v>
      </c>
      <c r="H20" s="125">
        <f>'[6]Свод Приложение 8'!H20</f>
        <v>717541.59</v>
      </c>
      <c r="I20" s="125">
        <f>'[6]Свод Приложение 8'!I20</f>
        <v>0</v>
      </c>
      <c r="J20" s="125">
        <f>'[6]Свод Приложение 8'!J20</f>
        <v>0</v>
      </c>
      <c r="K20" s="125">
        <f>'[6]Свод Приложение 8'!K20</f>
        <v>0</v>
      </c>
      <c r="L20" s="125">
        <f>'[6]Свод Приложение 8'!L20</f>
        <v>0</v>
      </c>
    </row>
    <row r="21" spans="1:12" ht="54.75" thickBot="1">
      <c r="A21" s="47"/>
      <c r="B21" s="43" t="s">
        <v>12</v>
      </c>
      <c r="C21" s="48">
        <v>20531000</v>
      </c>
      <c r="D21" s="66">
        <f t="shared" si="1"/>
        <v>0</v>
      </c>
      <c r="E21" s="125">
        <f>'[6]Свод Приложение 8'!E21</f>
        <v>0</v>
      </c>
      <c r="F21" s="125">
        <f>'[6]Свод Приложение 8'!F21</f>
        <v>0</v>
      </c>
      <c r="G21" s="66">
        <f t="shared" si="2"/>
        <v>0</v>
      </c>
      <c r="H21" s="125">
        <f>'[6]Свод Приложение 8'!H21</f>
        <v>0</v>
      </c>
      <c r="I21" s="125">
        <f>'[6]Свод Приложение 8'!I21</f>
        <v>0</v>
      </c>
      <c r="J21" s="125">
        <f>'[6]Свод Приложение 8'!J21</f>
        <v>0</v>
      </c>
      <c r="K21" s="125">
        <f>'[6]Свод Приложение 8'!K21</f>
        <v>0</v>
      </c>
      <c r="L21" s="125">
        <f>'[6]Свод Приложение 8'!L21</f>
        <v>0</v>
      </c>
    </row>
    <row r="22" spans="1:12" ht="81.75" thickBot="1">
      <c r="A22" s="47"/>
      <c r="B22" s="123" t="s">
        <v>142</v>
      </c>
      <c r="C22" s="126">
        <v>20551000</v>
      </c>
      <c r="D22" s="66">
        <f t="shared" si="1"/>
        <v>132499.7</v>
      </c>
      <c r="E22" s="125">
        <f>'[6]Свод Приложение 8'!E22</f>
        <v>132499.7</v>
      </c>
      <c r="F22" s="125">
        <f>'[6]Свод Приложение 8'!F22</f>
        <v>0</v>
      </c>
      <c r="G22" s="66">
        <f t="shared" si="2"/>
        <v>0</v>
      </c>
      <c r="H22" s="125">
        <f>'[6]Свод Приложение 8'!H22</f>
        <v>0</v>
      </c>
      <c r="I22" s="125">
        <f>'[6]Свод Приложение 8'!I22</f>
        <v>0</v>
      </c>
      <c r="J22" s="125">
        <f>'[6]Свод Приложение 8'!J22</f>
        <v>0</v>
      </c>
      <c r="K22" s="125">
        <f>'[6]Свод Приложение 8'!K22</f>
        <v>0</v>
      </c>
      <c r="L22" s="125">
        <f>'[6]Свод Приложение 8'!L22</f>
        <v>0</v>
      </c>
    </row>
    <row r="23" spans="1:12" ht="54.75" thickBot="1">
      <c r="A23" s="10"/>
      <c r="B23" s="11" t="s">
        <v>112</v>
      </c>
      <c r="C23" s="21">
        <v>20581000</v>
      </c>
      <c r="D23" s="66">
        <f t="shared" si="1"/>
        <v>4406648.53</v>
      </c>
      <c r="E23" s="125">
        <f>'[6]Свод Приложение 8'!E23</f>
        <v>0</v>
      </c>
      <c r="F23" s="125">
        <f>'[6]Свод Приложение 8'!F23</f>
        <v>0</v>
      </c>
      <c r="G23" s="66">
        <f t="shared" si="2"/>
        <v>4406648.53</v>
      </c>
      <c r="H23" s="125">
        <f>'[6]Свод Приложение 8'!H23</f>
        <v>490954.25</v>
      </c>
      <c r="I23" s="125">
        <f>'[6]Свод Приложение 8'!I23</f>
        <v>0</v>
      </c>
      <c r="J23" s="125">
        <f>'[6]Свод Приложение 8'!J23</f>
        <v>3915694.2800000003</v>
      </c>
      <c r="K23" s="125">
        <f>'[6]Свод Приложение 8'!K23</f>
        <v>0</v>
      </c>
      <c r="L23" s="125">
        <f>'[6]Свод Приложение 8'!L23</f>
        <v>0</v>
      </c>
    </row>
    <row r="24" spans="1:12" ht="41.25" thickBot="1">
      <c r="A24" s="27" t="s">
        <v>14</v>
      </c>
      <c r="B24" s="27" t="s">
        <v>113</v>
      </c>
      <c r="C24" s="28">
        <v>20600000</v>
      </c>
      <c r="D24" s="66">
        <f>SUM(D25:D34)</f>
        <v>47876920.23</v>
      </c>
      <c r="E24" s="66">
        <f aca="true" t="shared" si="3" ref="E24:L24">SUM(E25:E34)</f>
        <v>47625461.339999996</v>
      </c>
      <c r="F24" s="66">
        <f t="shared" si="3"/>
        <v>0</v>
      </c>
      <c r="G24" s="66">
        <f t="shared" si="3"/>
        <v>251458.89</v>
      </c>
      <c r="H24" s="66">
        <f t="shared" si="3"/>
        <v>128245.36</v>
      </c>
      <c r="I24" s="66">
        <f t="shared" si="3"/>
        <v>10911.529999999999</v>
      </c>
      <c r="J24" s="66">
        <f t="shared" si="3"/>
        <v>112302</v>
      </c>
      <c r="K24" s="66">
        <f t="shared" si="3"/>
        <v>0</v>
      </c>
      <c r="L24" s="66">
        <f t="shared" si="3"/>
        <v>0</v>
      </c>
    </row>
    <row r="25" spans="1:12" ht="41.25" thickBot="1">
      <c r="A25" s="10"/>
      <c r="B25" s="11" t="s">
        <v>114</v>
      </c>
      <c r="C25" s="21">
        <v>20621000</v>
      </c>
      <c r="D25" s="66">
        <f t="shared" si="1"/>
        <v>18701.94</v>
      </c>
      <c r="E25" s="125">
        <f>'[6]Свод Приложение 8'!E25</f>
        <v>18701.94</v>
      </c>
      <c r="F25" s="125">
        <f>'[6]Свод Приложение 8'!F25</f>
        <v>0</v>
      </c>
      <c r="G25" s="66">
        <f t="shared" si="2"/>
        <v>0</v>
      </c>
      <c r="H25" s="125">
        <f>'[6]Свод Приложение 8'!H25</f>
        <v>0</v>
      </c>
      <c r="I25" s="125">
        <f>'[6]Свод Приложение 8'!I25</f>
        <v>0</v>
      </c>
      <c r="J25" s="125">
        <f>'[6]Свод Приложение 8'!J25</f>
        <v>0</v>
      </c>
      <c r="K25" s="125">
        <f>'[6]Свод Приложение 8'!K25</f>
        <v>0</v>
      </c>
      <c r="L25" s="125">
        <f>'[6]Свод Приложение 8'!L25</f>
        <v>0</v>
      </c>
    </row>
    <row r="26" spans="1:12" ht="54.75" thickBot="1">
      <c r="A26" s="10"/>
      <c r="B26" s="11" t="s">
        <v>115</v>
      </c>
      <c r="C26" s="21">
        <v>20622000</v>
      </c>
      <c r="D26" s="66">
        <f t="shared" si="1"/>
        <v>47768.76</v>
      </c>
      <c r="E26" s="125">
        <f>'[6]Свод Приложение 8'!E26</f>
        <v>47768.76</v>
      </c>
      <c r="F26" s="125">
        <f>'[6]Свод Приложение 8'!F26</f>
        <v>0</v>
      </c>
      <c r="G26" s="66">
        <f t="shared" si="2"/>
        <v>0</v>
      </c>
      <c r="H26" s="125">
        <f>'[6]Свод Приложение 8'!H26</f>
        <v>0</v>
      </c>
      <c r="I26" s="125">
        <f>'[6]Свод Приложение 8'!I26</f>
        <v>0</v>
      </c>
      <c r="J26" s="125">
        <f>'[6]Свод Приложение 8'!J26</f>
        <v>0</v>
      </c>
      <c r="K26" s="125">
        <f>'[6]Свод Приложение 8'!K26</f>
        <v>0</v>
      </c>
      <c r="L26" s="125">
        <f>'[6]Свод Приложение 8'!L26</f>
        <v>0</v>
      </c>
    </row>
    <row r="27" spans="1:12" ht="54.75" thickBot="1">
      <c r="A27" s="10"/>
      <c r="B27" s="11" t="s">
        <v>116</v>
      </c>
      <c r="C27" s="21">
        <v>20623000</v>
      </c>
      <c r="D27" s="66">
        <f t="shared" si="1"/>
        <v>13367.35</v>
      </c>
      <c r="E27" s="125">
        <f>'[6]Свод Приложение 8'!E27</f>
        <v>13367.35</v>
      </c>
      <c r="F27" s="125">
        <f>'[6]Свод Приложение 8'!F27</f>
        <v>0</v>
      </c>
      <c r="G27" s="66">
        <f t="shared" si="2"/>
        <v>0</v>
      </c>
      <c r="H27" s="125">
        <f>'[6]Свод Приложение 8'!H27</f>
        <v>0</v>
      </c>
      <c r="I27" s="125">
        <f>'[6]Свод Приложение 8'!I27</f>
        <v>0</v>
      </c>
      <c r="J27" s="125">
        <f>'[6]Свод Приложение 8'!J27</f>
        <v>0</v>
      </c>
      <c r="K27" s="125">
        <f>'[6]Свод Приложение 8'!K27</f>
        <v>0</v>
      </c>
      <c r="L27" s="125">
        <f>'[6]Свод Приложение 8'!L27</f>
        <v>0</v>
      </c>
    </row>
    <row r="28" spans="1:12" ht="81.75" thickBot="1">
      <c r="A28" s="10"/>
      <c r="B28" s="11" t="s">
        <v>143</v>
      </c>
      <c r="C28" s="21">
        <v>20625000</v>
      </c>
      <c r="D28" s="66">
        <f t="shared" si="1"/>
        <v>16500</v>
      </c>
      <c r="E28" s="125">
        <f>'[6]Свод Приложение 8'!E28</f>
        <v>16500</v>
      </c>
      <c r="F28" s="125">
        <f>'[6]Свод Приложение 8'!F28</f>
        <v>0</v>
      </c>
      <c r="G28" s="66">
        <f t="shared" si="2"/>
        <v>0</v>
      </c>
      <c r="H28" s="125">
        <f>'[6]Свод Приложение 8'!H28</f>
        <v>0</v>
      </c>
      <c r="I28" s="125">
        <f>'[6]Свод Приложение 8'!I28</f>
        <v>0</v>
      </c>
      <c r="J28" s="125">
        <f>'[6]Свод Приложение 8'!J28</f>
        <v>0</v>
      </c>
      <c r="K28" s="125">
        <f>'[6]Свод Приложение 8'!K28</f>
        <v>0</v>
      </c>
      <c r="L28" s="125">
        <f>'[6]Свод Приложение 8'!L28</f>
        <v>0</v>
      </c>
    </row>
    <row r="29" spans="1:12" ht="68.25" thickBot="1">
      <c r="A29" s="10"/>
      <c r="B29" s="11" t="s">
        <v>117</v>
      </c>
      <c r="C29" s="21">
        <v>20626000</v>
      </c>
      <c r="D29" s="66">
        <f t="shared" si="1"/>
        <v>75763.61</v>
      </c>
      <c r="E29" s="125">
        <f>'[6]Свод Приложение 8'!E29</f>
        <v>73708.88</v>
      </c>
      <c r="F29" s="125">
        <f>'[6]Свод Приложение 8'!F29</f>
        <v>0</v>
      </c>
      <c r="G29" s="66">
        <f t="shared" si="2"/>
        <v>2054.73</v>
      </c>
      <c r="H29" s="125">
        <f>'[6]Свод Приложение 8'!H29</f>
        <v>0</v>
      </c>
      <c r="I29" s="125">
        <f>'[6]Свод Приложение 8'!I29</f>
        <v>2054.73</v>
      </c>
      <c r="J29" s="125">
        <f>'[6]Свод Приложение 8'!J29</f>
        <v>0</v>
      </c>
      <c r="K29" s="125">
        <f>'[6]Свод Приложение 8'!K29</f>
        <v>0</v>
      </c>
      <c r="L29" s="125">
        <f>'[6]Свод Приложение 8'!L29</f>
        <v>0</v>
      </c>
    </row>
    <row r="30" spans="1:12" ht="68.25" thickBot="1">
      <c r="A30" s="10"/>
      <c r="B30" s="11" t="s">
        <v>118</v>
      </c>
      <c r="C30" s="21">
        <v>20631000</v>
      </c>
      <c r="D30" s="66">
        <f t="shared" si="1"/>
        <v>28086232</v>
      </c>
      <c r="E30" s="125">
        <f>'[6]Свод Приложение 8'!E30</f>
        <v>27950000</v>
      </c>
      <c r="F30" s="125">
        <f>'[6]Свод Приложение 8'!F30</f>
        <v>0</v>
      </c>
      <c r="G30" s="66">
        <f t="shared" si="2"/>
        <v>136232</v>
      </c>
      <c r="H30" s="125">
        <f>'[6]Свод Приложение 8'!H30</f>
        <v>127375.2</v>
      </c>
      <c r="I30" s="125">
        <f>'[6]Свод Приложение 8'!I30</f>
        <v>8856.8</v>
      </c>
      <c r="J30" s="125">
        <f>'[6]Свод Приложение 8'!J30</f>
        <v>0</v>
      </c>
      <c r="K30" s="125">
        <f>'[6]Свод Приложение 8'!K30</f>
        <v>0</v>
      </c>
      <c r="L30" s="125">
        <f>'[6]Свод Приложение 8'!L30</f>
        <v>0</v>
      </c>
    </row>
    <row r="31" spans="1:12" ht="68.25" thickBot="1">
      <c r="A31" s="10"/>
      <c r="B31" s="11" t="s">
        <v>119</v>
      </c>
      <c r="C31" s="21">
        <v>20634000</v>
      </c>
      <c r="D31" s="66">
        <f t="shared" si="1"/>
        <v>114084.16</v>
      </c>
      <c r="E31" s="125">
        <f>'[6]Свод Приложение 8'!E31</f>
        <v>912</v>
      </c>
      <c r="F31" s="125">
        <f>'[6]Свод Приложение 8'!F31</f>
        <v>0</v>
      </c>
      <c r="G31" s="66">
        <f t="shared" si="2"/>
        <v>113172.16</v>
      </c>
      <c r="H31" s="125">
        <f>'[6]Свод Приложение 8'!H31</f>
        <v>870.16</v>
      </c>
      <c r="I31" s="125">
        <f>'[6]Свод Приложение 8'!I31</f>
        <v>0</v>
      </c>
      <c r="J31" s="125">
        <f>'[6]Свод Приложение 8'!J31</f>
        <v>112302</v>
      </c>
      <c r="K31" s="125">
        <f>'[6]Свод Приложение 8'!K31</f>
        <v>0</v>
      </c>
      <c r="L31" s="125">
        <f>'[6]Свод Приложение 8'!L31</f>
        <v>0</v>
      </c>
    </row>
    <row r="32" spans="1:12" ht="54.75" thickBot="1">
      <c r="A32" s="10"/>
      <c r="B32" s="11" t="s">
        <v>120</v>
      </c>
      <c r="C32" s="21">
        <v>20641000</v>
      </c>
      <c r="D32" s="66">
        <f t="shared" si="1"/>
        <v>19366433.68</v>
      </c>
      <c r="E32" s="125">
        <f>'[6]Свод Приложение 8'!E32</f>
        <v>19366433.68</v>
      </c>
      <c r="F32" s="125">
        <f>'[6]Свод Приложение 8'!F32</f>
        <v>0</v>
      </c>
      <c r="G32" s="66">
        <f t="shared" si="2"/>
        <v>0</v>
      </c>
      <c r="H32" s="125">
        <f>'[6]Свод Приложение 8'!H32</f>
        <v>0</v>
      </c>
      <c r="I32" s="125">
        <f>'[6]Свод Приложение 8'!I32</f>
        <v>0</v>
      </c>
      <c r="J32" s="125">
        <f>'[6]Свод Приложение 8'!J32</f>
        <v>0</v>
      </c>
      <c r="K32" s="125">
        <f>'[6]Свод Приложение 8'!K32</f>
        <v>0</v>
      </c>
      <c r="L32" s="125">
        <f>'[6]Свод Приложение 8'!L32</f>
        <v>0</v>
      </c>
    </row>
    <row r="33" spans="1:12" ht="95.25" thickBot="1">
      <c r="A33" s="10"/>
      <c r="B33" s="11" t="s">
        <v>144</v>
      </c>
      <c r="C33" s="21">
        <v>20651000</v>
      </c>
      <c r="D33" s="66">
        <f t="shared" si="1"/>
        <v>135605.61</v>
      </c>
      <c r="E33" s="125">
        <f>'[6]Свод Приложение 8'!E33</f>
        <v>135605.61</v>
      </c>
      <c r="F33" s="125">
        <f>'[6]Свод Приложение 8'!F33</f>
        <v>0</v>
      </c>
      <c r="G33" s="66">
        <f t="shared" si="2"/>
        <v>0</v>
      </c>
      <c r="H33" s="125">
        <f>'[6]Свод Приложение 8'!H33</f>
        <v>0</v>
      </c>
      <c r="I33" s="125">
        <f>'[6]Свод Приложение 8'!I33</f>
        <v>0</v>
      </c>
      <c r="J33" s="125">
        <f>'[6]Свод Приложение 8'!J33</f>
        <v>0</v>
      </c>
      <c r="K33" s="125">
        <f>'[6]Свод Приложение 8'!K33</f>
        <v>0</v>
      </c>
      <c r="L33" s="125">
        <f>'[6]Свод Приложение 8'!L33</f>
        <v>0</v>
      </c>
    </row>
    <row r="34" spans="1:12" ht="41.25" thickBot="1">
      <c r="A34" s="10"/>
      <c r="B34" s="11" t="s">
        <v>121</v>
      </c>
      <c r="C34" s="21">
        <v>20662000</v>
      </c>
      <c r="D34" s="66">
        <f t="shared" si="1"/>
        <v>2463.12</v>
      </c>
      <c r="E34" s="125">
        <f>'[6]Свод Приложение 8'!E34</f>
        <v>2463.12</v>
      </c>
      <c r="F34" s="125">
        <f>'[6]Свод Приложение 8'!F34</f>
        <v>0</v>
      </c>
      <c r="G34" s="66">
        <f t="shared" si="2"/>
        <v>0</v>
      </c>
      <c r="H34" s="125">
        <f>'[6]Свод Приложение 8'!H34</f>
        <v>0</v>
      </c>
      <c r="I34" s="125">
        <f>'[6]Свод Приложение 8'!I34</f>
        <v>0</v>
      </c>
      <c r="J34" s="125">
        <f>'[6]Свод Приложение 8'!J34</f>
        <v>0</v>
      </c>
      <c r="K34" s="125">
        <f>'[6]Свод Приложение 8'!K34</f>
        <v>0</v>
      </c>
      <c r="L34" s="125">
        <f>'[6]Свод Приложение 8'!L34</f>
        <v>0</v>
      </c>
    </row>
    <row r="35" spans="1:12" ht="54.75" thickBot="1">
      <c r="A35" s="27" t="s">
        <v>17</v>
      </c>
      <c r="B35" s="27" t="s">
        <v>18</v>
      </c>
      <c r="C35" s="28">
        <v>20800000</v>
      </c>
      <c r="D35" s="66">
        <f>SUM(D36:D43)</f>
        <v>383603.32999999996</v>
      </c>
      <c r="E35" s="66">
        <f aca="true" t="shared" si="4" ref="E35:L35">SUM(E36:E43)</f>
        <v>283625.86999999994</v>
      </c>
      <c r="F35" s="66">
        <f t="shared" si="4"/>
        <v>0</v>
      </c>
      <c r="G35" s="66">
        <f t="shared" si="4"/>
        <v>99977.45999999999</v>
      </c>
      <c r="H35" s="66">
        <f t="shared" si="4"/>
        <v>41681.7</v>
      </c>
      <c r="I35" s="66">
        <f t="shared" si="4"/>
        <v>58295.76</v>
      </c>
      <c r="J35" s="66">
        <f t="shared" si="4"/>
        <v>0</v>
      </c>
      <c r="K35" s="66">
        <f t="shared" si="4"/>
        <v>0</v>
      </c>
      <c r="L35" s="66">
        <f t="shared" si="4"/>
        <v>0</v>
      </c>
    </row>
    <row r="36" spans="1:12" ht="41.25" thickBot="1">
      <c r="A36" s="10"/>
      <c r="B36" s="11" t="s">
        <v>19</v>
      </c>
      <c r="C36" s="21">
        <v>20812000</v>
      </c>
      <c r="D36" s="66">
        <f t="shared" si="1"/>
        <v>0</v>
      </c>
      <c r="E36" s="125">
        <f>'[6]Свод Приложение 8'!E36</f>
        <v>0</v>
      </c>
      <c r="F36" s="125">
        <f>'[6]Свод Приложение 8'!F36</f>
        <v>0</v>
      </c>
      <c r="G36" s="66">
        <f t="shared" si="2"/>
        <v>0</v>
      </c>
      <c r="H36" s="125">
        <f>'[6]Свод Приложение 8'!H36</f>
        <v>0</v>
      </c>
      <c r="I36" s="125">
        <f>'[6]Свод Приложение 8'!I36</f>
        <v>0</v>
      </c>
      <c r="J36" s="125">
        <f>'[6]Свод Приложение 8'!J36</f>
        <v>0</v>
      </c>
      <c r="K36" s="125">
        <f>'[6]Свод Приложение 8'!K36</f>
        <v>0</v>
      </c>
      <c r="L36" s="125">
        <f>'[6]Свод Приложение 8'!L36</f>
        <v>0</v>
      </c>
    </row>
    <row r="37" spans="1:12" ht="54.75" thickBot="1">
      <c r="A37" s="10"/>
      <c r="B37" s="11" t="s">
        <v>122</v>
      </c>
      <c r="C37" s="21">
        <v>20821000</v>
      </c>
      <c r="D37" s="66">
        <f t="shared" si="1"/>
        <v>6587.2</v>
      </c>
      <c r="E37" s="125">
        <f>'[6]Свод Приложение 8'!E37</f>
        <v>6587.2</v>
      </c>
      <c r="F37" s="125">
        <f>'[6]Свод Приложение 8'!F37</f>
        <v>0</v>
      </c>
      <c r="G37" s="66">
        <f t="shared" si="2"/>
        <v>0</v>
      </c>
      <c r="H37" s="125">
        <f>'[6]Свод Приложение 8'!H37</f>
        <v>0</v>
      </c>
      <c r="I37" s="125">
        <f>'[6]Свод Приложение 8'!I37</f>
        <v>0</v>
      </c>
      <c r="J37" s="125">
        <f>'[6]Свод Приложение 8'!J37</f>
        <v>0</v>
      </c>
      <c r="K37" s="125">
        <f>'[6]Свод Приложение 8'!K37</f>
        <v>0</v>
      </c>
      <c r="L37" s="125">
        <f>'[6]Свод Приложение 8'!L37</f>
        <v>0</v>
      </c>
    </row>
    <row r="38" spans="1:12" ht="54.75" thickBot="1">
      <c r="A38" s="10"/>
      <c r="B38" s="11" t="s">
        <v>21</v>
      </c>
      <c r="C38" s="21">
        <v>20822000</v>
      </c>
      <c r="D38" s="66">
        <f t="shared" si="1"/>
        <v>80876.28000000001</v>
      </c>
      <c r="E38" s="125">
        <f>'[6]Свод Приложение 8'!E38</f>
        <v>76242.18000000001</v>
      </c>
      <c r="F38" s="125">
        <f>'[6]Свод Приложение 8'!F38</f>
        <v>0</v>
      </c>
      <c r="G38" s="66">
        <f t="shared" si="2"/>
        <v>4634.1</v>
      </c>
      <c r="H38" s="125">
        <f>'[6]Свод Приложение 8'!H38</f>
        <v>4634.1</v>
      </c>
      <c r="I38" s="125">
        <f>'[6]Свод Приложение 8'!I38</f>
        <v>0</v>
      </c>
      <c r="J38" s="125">
        <f>'[6]Свод Приложение 8'!J38</f>
        <v>0</v>
      </c>
      <c r="K38" s="125">
        <f>'[6]Свод Приложение 8'!K38</f>
        <v>0</v>
      </c>
      <c r="L38" s="125">
        <f>'[6]Свод Приложение 8'!L38</f>
        <v>0</v>
      </c>
    </row>
    <row r="39" spans="1:12" ht="68.25" thickBot="1">
      <c r="A39" s="10"/>
      <c r="B39" s="11" t="s">
        <v>123</v>
      </c>
      <c r="C39" s="21">
        <v>20826000</v>
      </c>
      <c r="D39" s="66">
        <f t="shared" si="1"/>
        <v>76728.86</v>
      </c>
      <c r="E39" s="125">
        <f>'[6]Свод Приложение 8'!E39</f>
        <v>76728.86</v>
      </c>
      <c r="F39" s="125">
        <f>'[6]Свод Приложение 8'!F39</f>
        <v>0</v>
      </c>
      <c r="G39" s="66">
        <f t="shared" si="2"/>
        <v>0</v>
      </c>
      <c r="H39" s="125">
        <f>'[6]Свод Приложение 8'!H39</f>
        <v>0</v>
      </c>
      <c r="I39" s="125">
        <f>'[6]Свод Приложение 8'!I39</f>
        <v>0</v>
      </c>
      <c r="J39" s="125">
        <f>'[6]Свод Приложение 8'!J39</f>
        <v>0</v>
      </c>
      <c r="K39" s="125">
        <f>'[6]Свод Приложение 8'!K39</f>
        <v>0</v>
      </c>
      <c r="L39" s="125">
        <f>'[6]Свод Приложение 8'!L39</f>
        <v>0</v>
      </c>
    </row>
    <row r="40" spans="1:12" ht="68.25" thickBot="1">
      <c r="A40" s="10"/>
      <c r="B40" s="11" t="s">
        <v>124</v>
      </c>
      <c r="C40" s="21">
        <v>20831000</v>
      </c>
      <c r="D40" s="66">
        <f t="shared" si="1"/>
        <v>31746.47</v>
      </c>
      <c r="E40" s="125">
        <f>'[6]Свод Приложение 8'!E40</f>
        <v>11747</v>
      </c>
      <c r="F40" s="125">
        <f>'[6]Свод Приложение 8'!F40</f>
        <v>0</v>
      </c>
      <c r="G40" s="66">
        <f t="shared" si="2"/>
        <v>19999.47</v>
      </c>
      <c r="H40" s="125">
        <f>'[6]Свод Приложение 8'!H40</f>
        <v>0</v>
      </c>
      <c r="I40" s="125">
        <f>'[6]Свод Приложение 8'!I40</f>
        <v>19999.47</v>
      </c>
      <c r="J40" s="125">
        <f>'[6]Свод Приложение 8'!J40</f>
        <v>0</v>
      </c>
      <c r="K40" s="125">
        <f>'[6]Свод Приложение 8'!K40</f>
        <v>0</v>
      </c>
      <c r="L40" s="125">
        <f>'[6]Свод Приложение 8'!L40</f>
        <v>0</v>
      </c>
    </row>
    <row r="41" spans="1:12" ht="54.75" thickBot="1">
      <c r="A41" s="10"/>
      <c r="B41" s="11" t="s">
        <v>25</v>
      </c>
      <c r="C41" s="21">
        <v>20834000</v>
      </c>
      <c r="D41" s="66">
        <f t="shared" si="1"/>
        <v>106808.79999999999</v>
      </c>
      <c r="E41" s="125">
        <f>'[6]Свод Приложение 8'!E41</f>
        <v>93043.32999999999</v>
      </c>
      <c r="F41" s="125">
        <f>'[6]Свод Приложение 8'!F41</f>
        <v>0</v>
      </c>
      <c r="G41" s="66">
        <f t="shared" si="2"/>
        <v>13765.47</v>
      </c>
      <c r="H41" s="125">
        <f>'[6]Свод Приложение 8'!H41</f>
        <v>13628.9</v>
      </c>
      <c r="I41" s="125">
        <f>'[6]Свод Приложение 8'!I41</f>
        <v>136.57</v>
      </c>
      <c r="J41" s="125">
        <f>'[6]Свод Приложение 8'!J41</f>
        <v>0</v>
      </c>
      <c r="K41" s="125">
        <f>'[6]Свод Приложение 8'!K41</f>
        <v>0</v>
      </c>
      <c r="L41" s="125">
        <f>'[6]Свод Приложение 8'!L41</f>
        <v>0</v>
      </c>
    </row>
    <row r="42" spans="1:12" ht="108.75" thickBot="1">
      <c r="A42" s="10"/>
      <c r="B42" s="11" t="s">
        <v>133</v>
      </c>
      <c r="C42" s="21">
        <v>20862000</v>
      </c>
      <c r="D42" s="66">
        <f t="shared" si="1"/>
        <v>10066.81</v>
      </c>
      <c r="E42" s="125">
        <f>'[6]Свод Приложение 8'!E42</f>
        <v>10066.81</v>
      </c>
      <c r="F42" s="125">
        <f>'[6]Свод Приложение 8'!F42</f>
        <v>0</v>
      </c>
      <c r="G42" s="66">
        <f t="shared" si="2"/>
        <v>0</v>
      </c>
      <c r="H42" s="125">
        <f>'[6]Свод Приложение 8'!H42</f>
        <v>0</v>
      </c>
      <c r="I42" s="125">
        <f>'[6]Свод Приложение 8'!I42</f>
        <v>0</v>
      </c>
      <c r="J42" s="125">
        <f>'[6]Свод Приложение 8'!J42</f>
        <v>0</v>
      </c>
      <c r="K42" s="125">
        <f>'[6]Свод Приложение 8'!K42</f>
        <v>0</v>
      </c>
      <c r="L42" s="125">
        <f>'[6]Свод Приложение 8'!L42</f>
        <v>0</v>
      </c>
    </row>
    <row r="43" spans="1:12" ht="54.75" thickBot="1">
      <c r="A43" s="10"/>
      <c r="B43" s="11" t="s">
        <v>125</v>
      </c>
      <c r="C43" s="21">
        <v>20891000</v>
      </c>
      <c r="D43" s="66">
        <f t="shared" si="1"/>
        <v>70788.91</v>
      </c>
      <c r="E43" s="125">
        <f>'[6]Свод Приложение 8'!E43</f>
        <v>9210.49</v>
      </c>
      <c r="F43" s="125">
        <f>'[6]Свод Приложение 8'!F43</f>
        <v>0</v>
      </c>
      <c r="G43" s="66">
        <f t="shared" si="2"/>
        <v>61578.42</v>
      </c>
      <c r="H43" s="125">
        <f>'[6]Свод Приложение 8'!H43</f>
        <v>23418.7</v>
      </c>
      <c r="I43" s="125">
        <f>'[6]Свод Приложение 8'!I43</f>
        <v>38159.72</v>
      </c>
      <c r="J43" s="125">
        <f>'[6]Свод Приложение 8'!J43</f>
        <v>0</v>
      </c>
      <c r="K43" s="125">
        <f>'[6]Свод Приложение 8'!K43</f>
        <v>0</v>
      </c>
      <c r="L43" s="125">
        <f>'[6]Свод Приложение 8'!L43</f>
        <v>0</v>
      </c>
    </row>
    <row r="44" spans="1:12" ht="41.25" thickBot="1">
      <c r="A44" s="27" t="s">
        <v>27</v>
      </c>
      <c r="B44" s="27" t="s">
        <v>28</v>
      </c>
      <c r="C44" s="28">
        <v>20900000</v>
      </c>
      <c r="D44" s="66">
        <f>D45</f>
        <v>6339.599999999999</v>
      </c>
      <c r="E44" s="66">
        <f aca="true" t="shared" si="5" ref="E44:L44">E45</f>
        <v>851.2</v>
      </c>
      <c r="F44" s="66">
        <f t="shared" si="5"/>
        <v>0</v>
      </c>
      <c r="G44" s="66">
        <f t="shared" si="5"/>
        <v>5488.4</v>
      </c>
      <c r="H44" s="66">
        <f t="shared" si="5"/>
        <v>0</v>
      </c>
      <c r="I44" s="66">
        <f t="shared" si="5"/>
        <v>5488.4</v>
      </c>
      <c r="J44" s="66">
        <f t="shared" si="5"/>
        <v>0</v>
      </c>
      <c r="K44" s="66">
        <f t="shared" si="5"/>
        <v>0</v>
      </c>
      <c r="L44" s="66">
        <f t="shared" si="5"/>
        <v>0</v>
      </c>
    </row>
    <row r="45" spans="1:12" ht="54.75" thickBot="1">
      <c r="A45" s="10"/>
      <c r="B45" s="11" t="s">
        <v>126</v>
      </c>
      <c r="C45" s="21">
        <v>20974000</v>
      </c>
      <c r="D45" s="66">
        <f t="shared" si="1"/>
        <v>6339.599999999999</v>
      </c>
      <c r="E45" s="125">
        <f>'[6]Свод Приложение 8'!E45</f>
        <v>851.2</v>
      </c>
      <c r="F45" s="125">
        <f>'[6]Свод Приложение 8'!F45</f>
        <v>0</v>
      </c>
      <c r="G45" s="66">
        <f t="shared" si="2"/>
        <v>5488.4</v>
      </c>
      <c r="H45" s="125">
        <f>'[6]Свод Приложение 8'!H45</f>
        <v>0</v>
      </c>
      <c r="I45" s="125">
        <f>'[6]Свод Приложение 8'!I45</f>
        <v>5488.4</v>
      </c>
      <c r="J45" s="125">
        <f>'[6]Свод Приложение 8'!J45</f>
        <v>0</v>
      </c>
      <c r="K45" s="125">
        <f>'[6]Свод Приложение 8'!K45</f>
        <v>0</v>
      </c>
      <c r="L45" s="125">
        <f>'[6]Свод Приложение 8'!L45</f>
        <v>0</v>
      </c>
    </row>
    <row r="46" spans="1:12" ht="41.25" thickBot="1">
      <c r="A46" s="27" t="s">
        <v>127</v>
      </c>
      <c r="B46" s="27" t="s">
        <v>70</v>
      </c>
      <c r="C46" s="28">
        <v>30300000</v>
      </c>
      <c r="D46" s="66">
        <f>SUM(D47:D53)</f>
        <v>24233.949999999997</v>
      </c>
      <c r="E46" s="66">
        <f aca="true" t="shared" si="6" ref="E46:L46">SUM(E47:E53)</f>
        <v>24233.949999999997</v>
      </c>
      <c r="F46" s="66">
        <f t="shared" si="6"/>
        <v>0</v>
      </c>
      <c r="G46" s="66">
        <f t="shared" si="6"/>
        <v>0</v>
      </c>
      <c r="H46" s="66">
        <f t="shared" si="6"/>
        <v>0</v>
      </c>
      <c r="I46" s="66">
        <f t="shared" si="6"/>
        <v>0</v>
      </c>
      <c r="J46" s="66">
        <f t="shared" si="6"/>
        <v>0</v>
      </c>
      <c r="K46" s="66">
        <f t="shared" si="6"/>
        <v>0</v>
      </c>
      <c r="L46" s="66">
        <f t="shared" si="6"/>
        <v>0</v>
      </c>
    </row>
    <row r="47" spans="1:12" ht="81.75" thickBot="1">
      <c r="A47" s="10"/>
      <c r="B47" s="11" t="s">
        <v>47</v>
      </c>
      <c r="C47" s="21">
        <v>30302000</v>
      </c>
      <c r="D47" s="66">
        <f t="shared" si="1"/>
        <v>2593.9</v>
      </c>
      <c r="E47" s="125">
        <f>'[6]Свод Приложение 8'!E47</f>
        <v>2593.9</v>
      </c>
      <c r="F47" s="125">
        <f>'[6]Свод Приложение 8'!F47</f>
        <v>0</v>
      </c>
      <c r="G47" s="66">
        <f t="shared" si="2"/>
        <v>0</v>
      </c>
      <c r="H47" s="125">
        <f>'[6]Свод Приложение 8'!H47</f>
        <v>0</v>
      </c>
      <c r="I47" s="125">
        <f>'[6]Свод Приложение 8'!I47</f>
        <v>0</v>
      </c>
      <c r="J47" s="125">
        <f>'[6]Свод Приложение 8'!J47</f>
        <v>0</v>
      </c>
      <c r="K47" s="125">
        <f>'[6]Свод Приложение 8'!K47</f>
        <v>0</v>
      </c>
      <c r="L47" s="125">
        <f>'[6]Свод Приложение 8'!L47</f>
        <v>0</v>
      </c>
    </row>
    <row r="48" spans="1:12" ht="54.75" thickBot="1">
      <c r="A48" s="10"/>
      <c r="B48" s="11" t="s">
        <v>48</v>
      </c>
      <c r="C48" s="21">
        <v>30305000</v>
      </c>
      <c r="D48" s="66">
        <f t="shared" si="1"/>
        <v>14316</v>
      </c>
      <c r="E48" s="125">
        <f>'[6]Свод Приложение 8'!E48</f>
        <v>14316</v>
      </c>
      <c r="F48" s="125">
        <f>'[6]Свод Приложение 8'!F48</f>
        <v>0</v>
      </c>
      <c r="G48" s="66">
        <f t="shared" si="2"/>
        <v>0</v>
      </c>
      <c r="H48" s="125">
        <f>'[6]Свод Приложение 8'!H48</f>
        <v>0</v>
      </c>
      <c r="I48" s="125">
        <f>'[6]Свод Приложение 8'!I48</f>
        <v>0</v>
      </c>
      <c r="J48" s="125">
        <f>'[6]Свод Приложение 8'!J48</f>
        <v>0</v>
      </c>
      <c r="K48" s="125">
        <f>'[6]Свод Приложение 8'!K48</f>
        <v>0</v>
      </c>
      <c r="L48" s="125">
        <f>'[6]Свод Приложение 8'!L48</f>
        <v>0</v>
      </c>
    </row>
    <row r="49" spans="1:12" ht="81.75" thickBot="1">
      <c r="A49" s="22"/>
      <c r="B49" s="11" t="s">
        <v>49</v>
      </c>
      <c r="C49" s="21">
        <v>30306000</v>
      </c>
      <c r="D49" s="66">
        <f t="shared" si="1"/>
        <v>4260.42</v>
      </c>
      <c r="E49" s="125">
        <f>'[6]Свод Приложение 8'!E49</f>
        <v>4260.42</v>
      </c>
      <c r="F49" s="125">
        <f>'[6]Свод Приложение 8'!F49</f>
        <v>0</v>
      </c>
      <c r="G49" s="66">
        <f t="shared" si="2"/>
        <v>0</v>
      </c>
      <c r="H49" s="125">
        <f>'[6]Свод Приложение 8'!H49</f>
        <v>0</v>
      </c>
      <c r="I49" s="125">
        <f>'[6]Свод Приложение 8'!I49</f>
        <v>0</v>
      </c>
      <c r="J49" s="125">
        <f>'[6]Свод Приложение 8'!J49</f>
        <v>0</v>
      </c>
      <c r="K49" s="125">
        <f>'[6]Свод Приложение 8'!K49</f>
        <v>0</v>
      </c>
      <c r="L49" s="125">
        <f>'[6]Свод Приложение 8'!L49</f>
        <v>0</v>
      </c>
    </row>
    <row r="50" spans="1:12" ht="108.75" thickBot="1">
      <c r="A50" s="22"/>
      <c r="B50" s="9" t="s">
        <v>134</v>
      </c>
      <c r="C50" s="21">
        <v>30307000</v>
      </c>
      <c r="D50" s="66">
        <f t="shared" si="1"/>
        <v>2560.28</v>
      </c>
      <c r="E50" s="125">
        <f>'[6]Свод Приложение 8'!E50</f>
        <v>2560.28</v>
      </c>
      <c r="F50" s="125">
        <f>'[6]Свод Приложение 8'!F50</f>
        <v>0</v>
      </c>
      <c r="G50" s="66">
        <f t="shared" si="2"/>
        <v>0</v>
      </c>
      <c r="H50" s="125">
        <f>'[6]Свод Приложение 8'!H50</f>
        <v>0</v>
      </c>
      <c r="I50" s="125">
        <f>'[6]Свод Приложение 8'!I50</f>
        <v>0</v>
      </c>
      <c r="J50" s="125">
        <f>'[6]Свод Приложение 8'!J50</f>
        <v>0</v>
      </c>
      <c r="K50" s="125">
        <f>'[6]Свод Приложение 8'!K50</f>
        <v>0</v>
      </c>
      <c r="L50" s="125">
        <f>'[6]Свод Приложение 8'!L50</f>
        <v>0</v>
      </c>
    </row>
    <row r="51" spans="1:12" ht="81.75" thickBot="1">
      <c r="A51" s="10"/>
      <c r="B51" s="9" t="s">
        <v>51</v>
      </c>
      <c r="C51" s="21">
        <v>30308000</v>
      </c>
      <c r="D51" s="66">
        <f t="shared" si="1"/>
        <v>503.33</v>
      </c>
      <c r="E51" s="125">
        <f>'[6]Свод Приложение 8'!E51</f>
        <v>503.33</v>
      </c>
      <c r="F51" s="125">
        <f>'[6]Свод Приложение 8'!F51</f>
        <v>0</v>
      </c>
      <c r="G51" s="66">
        <f t="shared" si="2"/>
        <v>0</v>
      </c>
      <c r="H51" s="125">
        <f>'[6]Свод Приложение 8'!H51</f>
        <v>0</v>
      </c>
      <c r="I51" s="125">
        <f>'[6]Свод Приложение 8'!I51</f>
        <v>0</v>
      </c>
      <c r="J51" s="125">
        <f>'[6]Свод Приложение 8'!J51</f>
        <v>0</v>
      </c>
      <c r="K51" s="125">
        <f>'[6]Свод Приложение 8'!K51</f>
        <v>0</v>
      </c>
      <c r="L51" s="125">
        <f>'[6]Свод Приложение 8'!L51</f>
        <v>0</v>
      </c>
    </row>
    <row r="52" spans="1:12" ht="162.75" thickBot="1">
      <c r="A52" s="42"/>
      <c r="B52" s="9" t="s">
        <v>145</v>
      </c>
      <c r="C52" s="21">
        <v>30310000</v>
      </c>
      <c r="D52" s="66">
        <f t="shared" si="1"/>
        <v>0.01</v>
      </c>
      <c r="E52" s="125">
        <f>'[6]Свод Приложение 8'!E52</f>
        <v>0.01</v>
      </c>
      <c r="F52" s="125">
        <f>'[6]Свод Приложение 8'!F52</f>
        <v>0</v>
      </c>
      <c r="G52" s="66">
        <f t="shared" si="2"/>
        <v>0</v>
      </c>
      <c r="H52" s="125">
        <f>'[6]Свод Приложение 8'!H52</f>
        <v>0</v>
      </c>
      <c r="I52" s="125">
        <f>'[6]Свод Приложение 8'!I52</f>
        <v>0</v>
      </c>
      <c r="J52" s="125">
        <f>'[6]Свод Приложение 8'!J52</f>
        <v>0</v>
      </c>
      <c r="K52" s="125">
        <f>'[6]Свод Приложение 8'!K52</f>
        <v>0</v>
      </c>
      <c r="L52" s="125">
        <f>'[6]Свод Приложение 8'!L52</f>
        <v>0</v>
      </c>
    </row>
    <row r="53" spans="1:12" ht="149.25" thickBot="1">
      <c r="A53" s="42"/>
      <c r="B53" s="9" t="s">
        <v>135</v>
      </c>
      <c r="C53" s="21">
        <v>30311000</v>
      </c>
      <c r="D53" s="66">
        <f t="shared" si="1"/>
        <v>0.01</v>
      </c>
      <c r="E53" s="125">
        <f>'[6]Свод Приложение 8'!E53</f>
        <v>0.01</v>
      </c>
      <c r="F53" s="125">
        <f>'[6]Свод Приложение 8'!F53</f>
        <v>0</v>
      </c>
      <c r="G53" s="66">
        <f t="shared" si="2"/>
        <v>0</v>
      </c>
      <c r="H53" s="125">
        <f>'[6]Свод Приложение 8'!H53</f>
        <v>0</v>
      </c>
      <c r="I53" s="125">
        <f>'[6]Свод Приложение 8'!I53</f>
        <v>0</v>
      </c>
      <c r="J53" s="125">
        <f>'[6]Свод Приложение 8'!J53</f>
        <v>0</v>
      </c>
      <c r="K53" s="125">
        <f>'[6]Свод Приложение 8'!K53</f>
        <v>0</v>
      </c>
      <c r="L53" s="125">
        <f>'[6]Свод Приложение 8'!L53</f>
        <v>0</v>
      </c>
    </row>
    <row r="54" spans="1:12" ht="41.25" thickBot="1">
      <c r="A54" s="44" t="s">
        <v>138</v>
      </c>
      <c r="B54" s="45" t="s">
        <v>136</v>
      </c>
      <c r="C54" s="46">
        <v>30400000</v>
      </c>
      <c r="D54" s="66">
        <f>D55</f>
        <v>0</v>
      </c>
      <c r="E54" s="66">
        <f aca="true" t="shared" si="7" ref="E54:L54">E55</f>
        <v>0</v>
      </c>
      <c r="F54" s="66">
        <f t="shared" si="7"/>
        <v>0</v>
      </c>
      <c r="G54" s="66">
        <f t="shared" si="7"/>
        <v>0</v>
      </c>
      <c r="H54" s="66">
        <f t="shared" si="7"/>
        <v>0</v>
      </c>
      <c r="I54" s="66">
        <f t="shared" si="7"/>
        <v>0</v>
      </c>
      <c r="J54" s="66">
        <f t="shared" si="7"/>
        <v>0</v>
      </c>
      <c r="K54" s="66">
        <f t="shared" si="7"/>
        <v>0</v>
      </c>
      <c r="L54" s="66">
        <f t="shared" si="7"/>
        <v>0</v>
      </c>
    </row>
    <row r="55" spans="1:13" ht="54.75" thickBot="1">
      <c r="A55" s="42"/>
      <c r="B55" s="9" t="s">
        <v>137</v>
      </c>
      <c r="C55" s="21">
        <v>30403000</v>
      </c>
      <c r="D55" s="66">
        <f t="shared" si="1"/>
        <v>0</v>
      </c>
      <c r="E55" s="125">
        <f>'[6]Свод Приложение 8'!E55</f>
        <v>0</v>
      </c>
      <c r="F55" s="125">
        <f>'[6]Свод Приложение 8'!F55</f>
        <v>0</v>
      </c>
      <c r="G55" s="66">
        <f t="shared" si="2"/>
        <v>0</v>
      </c>
      <c r="H55" s="125">
        <f>'[6]Свод Приложение 8'!H55</f>
        <v>0</v>
      </c>
      <c r="I55" s="125">
        <f>'[6]Свод Приложение 8'!I55</f>
        <v>0</v>
      </c>
      <c r="J55" s="125">
        <f>'[6]Свод Приложение 8'!J55</f>
        <v>0</v>
      </c>
      <c r="K55" s="125">
        <f>'[6]Свод Приложение 8'!K55</f>
        <v>0</v>
      </c>
      <c r="L55" s="125">
        <f>'[6]Свод Приложение 8'!L55</f>
        <v>0</v>
      </c>
      <c r="M55" s="49"/>
    </row>
    <row r="56" spans="1:12" ht="15.75" thickBot="1">
      <c r="A56" s="120" t="s">
        <v>54</v>
      </c>
      <c r="B56" s="121"/>
      <c r="C56" s="26"/>
      <c r="D56" s="66">
        <f>D19+D24+D35+D44+D46+D54</f>
        <v>54166720.97</v>
      </c>
      <c r="E56" s="66">
        <f aca="true" t="shared" si="8" ref="E56:L56">E19+E24+E35+E44+E46+E54</f>
        <v>48685606.1</v>
      </c>
      <c r="F56" s="66">
        <f t="shared" si="8"/>
        <v>0</v>
      </c>
      <c r="G56" s="66">
        <f t="shared" si="8"/>
        <v>5481114.87</v>
      </c>
      <c r="H56" s="66">
        <f t="shared" si="8"/>
        <v>1378422.9</v>
      </c>
      <c r="I56" s="66">
        <f t="shared" si="8"/>
        <v>74695.69</v>
      </c>
      <c r="J56" s="66">
        <f t="shared" si="8"/>
        <v>4027996.2800000003</v>
      </c>
      <c r="K56" s="66">
        <f t="shared" si="8"/>
        <v>0</v>
      </c>
      <c r="L56" s="66">
        <f t="shared" si="8"/>
        <v>0</v>
      </c>
    </row>
    <row r="58" ht="15">
      <c r="A58" s="7" t="s">
        <v>55</v>
      </c>
    </row>
    <row r="59" ht="15">
      <c r="A59" s="7" t="s">
        <v>56</v>
      </c>
    </row>
    <row r="60" ht="15">
      <c r="A60" s="7"/>
    </row>
    <row r="61" ht="15">
      <c r="A61" s="7" t="s">
        <v>57</v>
      </c>
    </row>
    <row r="62" ht="15">
      <c r="A62" s="7" t="s">
        <v>58</v>
      </c>
    </row>
    <row r="63" ht="15">
      <c r="A63" s="7" t="s">
        <v>59</v>
      </c>
    </row>
    <row r="64" ht="15">
      <c r="A64" s="7" t="s">
        <v>58</v>
      </c>
    </row>
    <row r="65" ht="15">
      <c r="A65" s="7"/>
    </row>
    <row r="66" ht="15">
      <c r="A66" s="7" t="s">
        <v>60</v>
      </c>
    </row>
    <row r="67" ht="15">
      <c r="A67" s="8"/>
    </row>
  </sheetData>
  <sheetProtection password="C541" sheet="1"/>
  <mergeCells count="17">
    <mergeCell ref="A56:B56"/>
    <mergeCell ref="G9:L12"/>
    <mergeCell ref="G13:G17"/>
    <mergeCell ref="H13:L13"/>
    <mergeCell ref="H14:L14"/>
    <mergeCell ref="H15:L15"/>
    <mergeCell ref="H16:L16"/>
    <mergeCell ref="A9:A17"/>
    <mergeCell ref="B9:B17"/>
    <mergeCell ref="C9:C17"/>
    <mergeCell ref="D9:D17"/>
    <mergeCell ref="E9:E17"/>
    <mergeCell ref="F9:F17"/>
    <mergeCell ref="K1:L1"/>
    <mergeCell ref="K2:L2"/>
    <mergeCell ref="A3:L7"/>
    <mergeCell ref="K8:L8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2013-08-14T07:57:28Z</cp:lastPrinted>
  <dcterms:created xsi:type="dcterms:W3CDTF">2013-07-19T06:04:06Z</dcterms:created>
  <dcterms:modified xsi:type="dcterms:W3CDTF">2014-04-03T10:13:57Z</dcterms:modified>
  <cp:category/>
  <cp:version/>
  <cp:contentType/>
  <cp:contentStatus/>
</cp:coreProperties>
</file>