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15" windowHeight="10995" tabRatio="519" firstSheet="17" activeTab="2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 " sheetId="7" r:id="rId7"/>
    <sheet name="Приложение 8 " sheetId="8" r:id="rId8"/>
    <sheet name="Приложение 9" sheetId="9" r:id="rId9"/>
    <sheet name="Приложение 10 таб 1" sheetId="10" r:id="rId10"/>
    <sheet name="Приложение 10 таб.2" sheetId="11" r:id="rId11"/>
    <sheet name="Приложение 10 таб 3" sheetId="12" r:id="rId12"/>
    <sheet name="Приложение 10 таб 4" sheetId="13" r:id="rId13"/>
    <sheet name="Приложение 10 таб 5" sheetId="14" r:id="rId14"/>
    <sheet name="Приложение 11 таб 1 " sheetId="15" r:id="rId15"/>
    <sheet name="Приложение 11 таб.2" sheetId="16" r:id="rId16"/>
    <sheet name="Приложение 11 таб 3 " sheetId="17" r:id="rId17"/>
    <sheet name="Приложение 11 таб 4 " sheetId="18" r:id="rId18"/>
    <sheet name="Приложение 11 таб 5" sheetId="19" r:id="rId19"/>
    <sheet name="Приложение 12" sheetId="20" r:id="rId20"/>
    <sheet name="Приложение 13" sheetId="21" r:id="rId21"/>
  </sheets>
  <externalReferences>
    <externalReference r:id="rId24"/>
    <externalReference r:id="rId25"/>
    <externalReference r:id="rId26"/>
  </externalReferences>
  <definedNames>
    <definedName name="_Toc105952699" localSheetId="19">'Приложение 12'!$A$7</definedName>
    <definedName name="_xlnm._FilterDatabase" localSheetId="0" hidden="1">'Приложение 1'!$A$9:$D$320</definedName>
    <definedName name="_xlnm._FilterDatabase" localSheetId="1" hidden="1">'Приложение 2'!$A$9:$D$249</definedName>
    <definedName name="_xlnm._FilterDatabase" localSheetId="2" hidden="1">'Приложение 3'!$A$10:$E$359</definedName>
    <definedName name="_xlnm._FilterDatabase" localSheetId="3" hidden="1">'Приложение 4'!$A$10:$E$284</definedName>
    <definedName name="asd15" localSheetId="18">#REF!</definedName>
    <definedName name="asd15" localSheetId="15">#REF!</definedName>
    <definedName name="asd15">#REF!</definedName>
    <definedName name="ggh" localSheetId="18">#REF!</definedName>
    <definedName name="ggh" localSheetId="15">#REF!</definedName>
    <definedName name="ggh">#REF!</definedName>
    <definedName name="hgghb" localSheetId="0">#REF!</definedName>
    <definedName name="hgghb" localSheetId="18">#REF!</definedName>
    <definedName name="hgghb" localSheetId="15">#REF!</definedName>
    <definedName name="hgghb" localSheetId="1">#REF!</definedName>
    <definedName name="hgghb" localSheetId="3">#REF!</definedName>
    <definedName name="hgghb">#REF!</definedName>
    <definedName name="Z_683C611D_9BA4_4FCB_ACFA_36C0B3D59D86_.wvu.Cols" localSheetId="4" hidden="1">'Приложение 5'!$K:$P</definedName>
    <definedName name="Z_683C611D_9BA4_4FCB_ACFA_36C0B3D59D86_.wvu.Cols" localSheetId="5" hidden="1">'Приложение 6'!$K:$Q</definedName>
    <definedName name="А319" localSheetId="0">'Приложение 1'!#REF!</definedName>
    <definedName name="А319" localSheetId="9">'[2]Приложение 3'!#REF!</definedName>
    <definedName name="А319" localSheetId="11">'[2]Приложение 3'!#REF!</definedName>
    <definedName name="А319" localSheetId="12">'[2]Приложение 3'!#REF!</definedName>
    <definedName name="А319" localSheetId="13">'[2]Приложение 3'!#REF!</definedName>
    <definedName name="А319" localSheetId="10">'[2]Приложение 3'!#REF!</definedName>
    <definedName name="А319" localSheetId="14">'[2]Приложение 3'!#REF!</definedName>
    <definedName name="А319" localSheetId="16">'[2]Приложение 3'!#REF!</definedName>
    <definedName name="А319" localSheetId="17">'[2]Приложение 3'!#REF!</definedName>
    <definedName name="А319" localSheetId="18">'[2]Приложение 3'!#REF!</definedName>
    <definedName name="А319" localSheetId="15">'[2]Приложение 3'!#REF!</definedName>
    <definedName name="А319" localSheetId="19">'[2]Приложение 3'!#REF!</definedName>
    <definedName name="А319" localSheetId="20">'[2]Приложение 3'!#REF!</definedName>
    <definedName name="А319" localSheetId="1">'Приложение 2'!#REF!</definedName>
    <definedName name="А319" localSheetId="2">'Приложение 3'!#REF!</definedName>
    <definedName name="А319" localSheetId="3">'Приложение 4'!#REF!</definedName>
    <definedName name="А319" localSheetId="4">'[1]Приложение 5 '!#REF!</definedName>
    <definedName name="А319" localSheetId="5">'[2]Приложение 3'!#REF!</definedName>
    <definedName name="А319" localSheetId="6">'[3]Приложение 4 '!#REF!</definedName>
    <definedName name="А319" localSheetId="7">'[2]Приложение 3'!#REF!</definedName>
    <definedName name="А319" localSheetId="8">'[2]Приложение 3'!#REF!</definedName>
    <definedName name="А319">#REF!</definedName>
    <definedName name="_xlnm.Print_Area" localSheetId="0">'Приложение 1'!$A$1:$D$320</definedName>
    <definedName name="_xlnm.Print_Area" localSheetId="12">'Приложение 10 таб 4'!$A$1:$B$18</definedName>
    <definedName name="_xlnm.Print_Area" localSheetId="13">'Приложение 10 таб 5'!$A$1:$D$20</definedName>
    <definedName name="_xlnm.Print_Area" localSheetId="18">'Приложение 11 таб 5'!$A$1:$G$20</definedName>
    <definedName name="_xlnm.Print_Area" localSheetId="19">'Приложение 12'!$A$1:$E$18</definedName>
    <definedName name="_xlnm.Print_Area" localSheetId="1">'Приложение 2'!$A$1:$E$249</definedName>
    <definedName name="_xlnm.Print_Area" localSheetId="2">'Приложение 3'!$A$1:$E$359</definedName>
    <definedName name="_xlnm.Print_Area" localSheetId="3">'Приложение 4'!$A$1:$F$284</definedName>
    <definedName name="_xlnm.Print_Area" localSheetId="4">'Приложение 5'!$A$1:$P$15</definedName>
    <definedName name="_xlnm.Print_Area" localSheetId="5">'Приложение 6'!$A$1:$Q$17</definedName>
    <definedName name="_xlnm.Print_Area" localSheetId="6">'Приложение 7 '!$A$1:$C$152</definedName>
    <definedName name="ф123" localSheetId="18">#REF!</definedName>
    <definedName name="ф123" localSheetId="15">#REF!</definedName>
    <definedName name="ф123" localSheetId="1">#REF!</definedName>
    <definedName name="ф123">#REF!</definedName>
    <definedName name="Ф320">#REF!</definedName>
    <definedName name="ф324" localSheetId="0">#REF!</definedName>
    <definedName name="ф324" localSheetId="18">#REF!</definedName>
    <definedName name="ф324" localSheetId="15">#REF!</definedName>
    <definedName name="ф324" localSheetId="1">#REF!</definedName>
    <definedName name="ф324">#REF!</definedName>
  </definedNames>
  <calcPr fullCalcOnLoad="1"/>
</workbook>
</file>

<file path=xl/sharedStrings.xml><?xml version="1.0" encoding="utf-8"?>
<sst xmlns="http://schemas.openxmlformats.org/spreadsheetml/2006/main" count="2406" uniqueCount="526">
  <si>
    <t>Доходы от размещения временно свободных средств бюджетов муниципальных районов</t>
  </si>
  <si>
    <t>Приложение 3</t>
  </si>
  <si>
    <t>800</t>
  </si>
  <si>
    <t>Иные бюджетные ассигнования</t>
  </si>
  <si>
    <t>500</t>
  </si>
  <si>
    <t>Предоставление мер социальной поддержки по оплате жилья и коммунальных услуг специалистам муниципальных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</si>
  <si>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</si>
  <si>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Предоставление субсидий бюджетным, автономным учреждениям и иным некоммерческим организациям</t>
  </si>
  <si>
    <t>300</t>
  </si>
  <si>
    <t>2 02 03119 05 0000 151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</si>
  <si>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</si>
  <si>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поселений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</si>
  <si>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</si>
  <si>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поселений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</si>
  <si>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</si>
  <si>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Доходы, поступающие в порядке возмещения расходов, понесенных в связи с эксплуатацией  имущества поселений</t>
  </si>
  <si>
    <t>Прочие доходы от компенсации затрат  бюджетов поселений</t>
  </si>
  <si>
    <t>АДМИНИСТРАТИВНЫЕ ПЛАТЕЖИ И СБОРЫ</t>
  </si>
  <si>
    <t>Совет муниципального района "Ижемский"</t>
  </si>
  <si>
    <t>Осуществление государственного полномочия Республики Коми по отлову и содержанию безнадзорных животных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</si>
  <si>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</si>
  <si>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муниципального образования муниципального района "Ижемский"</t>
  </si>
  <si>
    <t>905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</si>
  <si>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</si>
  <si>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Платежи, взимаемые органами местного самоуправления (организациями) поселений за выполнение определенных функций</t>
  </si>
  <si>
    <t>ШТРАФЫ, САНКЦИИ, ВОЗМЕЩЕНИЕ УЩЕРБА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</si>
  <si>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</si>
  <si>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</si>
  <si>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</si>
  <si>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</si>
  <si>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1 11 05013 10 0000 120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</si>
  <si>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лет,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</si>
  <si>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лет,  из бюджетов муниципальных районов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</si>
  <si>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</si>
  <si>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</si>
  <si>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2 07 05010 05 0000 180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</si>
  <si>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</si>
  <si>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</si>
  <si>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</si>
  <si>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</si>
  <si>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</si>
  <si>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</si>
  <si>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r>
      <t>ДОХОДЫ БЮДЖЕТОВ БЮДЖЕТНОЙ СИСТЕМЫ РОССИЙСКОЙ ФЕДЕРАЦИИ ОТ ВОЗВРАТА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</si>
  <si>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r>
      <t>Доходы бюджетов поселений от возврата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  </r>
  </si>
  <si>
    <t>Подпрограмма "Управление муниципальными финансами и муниципальным долгом"</t>
  </si>
  <si>
    <t>Дотации на выравнивание бюджетной обеспеченности сельских поселений</t>
  </si>
  <si>
    <t>Проценты, полученные от предоставления бюджетных кредитов внутри страны за счет средств  бюджетов муниципальных районов</t>
  </si>
  <si>
    <t>1 17 01050 10 0000 180</t>
  </si>
  <si>
    <t>Невыясненные поступления, зачисляемые в бюджеты поселений</t>
  </si>
  <si>
    <t>Дотации бюджетам муниципальных районов на выравнивание  бюджетной обеспеченности</t>
  </si>
  <si>
    <t>Субвенции бюджетам муниципальных районов на осуществление  первичного воинского учету на территориях, где отсутствуют военные комиссариаты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</si>
  <si>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</si>
  <si>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</si>
  <si>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2 08 05000 05 0000 180</t>
  </si>
  <si>
    <t>Подпрограмма "Малое и среднее предпринимательство в Ижемском районе"</t>
  </si>
  <si>
    <t>ДОХОДЫ ОТ ОКАЗАНИЯ ПЛАТНЫХ УСЛУГ (РАБОТ) И КОМПЕНСАЦИИ ЗАТРАТ ГОСУДАРСТВА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</si>
  <si>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</si>
  <si>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</si>
  <si>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</si>
  <si>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</si>
  <si>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</si>
  <si>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</si>
  <si>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Приложение 8</t>
  </si>
  <si>
    <t>к решению Совета  муниципального района  "Ижемский" "О бюджете</t>
  </si>
  <si>
    <t xml:space="preserve"> муниципального образования муниципального района "Ижемский"</t>
  </si>
  <si>
    <t>Код главы</t>
  </si>
  <si>
    <t>Код группы, подгруппы, статьи и вида источников</t>
  </si>
  <si>
    <t>Наименование</t>
  </si>
  <si>
    <t>01 03 01 00 05 0000 710</t>
  </si>
  <si>
    <t>01 03 01 00 05 0000 810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</si>
  <si>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</si>
  <si>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</si>
  <si>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</si>
  <si>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</si>
  <si>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Прочие доходы от компенсации затрат бюджетов муниципальных районов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</si>
  <si>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</si>
  <si>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</si>
  <si>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</si>
  <si>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Осуществление переданных государственных полномочий Республики Коми по отлову и содержанию безнадзорных животных</t>
  </si>
  <si>
    <t xml:space="preserve">                                                                    к Решению Совета муниципального района «Ижемский» "О бюджете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</si>
  <si>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</si>
  <si>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</si>
  <si>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1 14 03050 05 0000 410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</si>
  <si>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</si>
  <si>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Целевые отчисления от лотерей муниципальных районов</t>
  </si>
  <si>
    <t>Целевые отчисления от лотерей поселений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</si>
  <si>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</si>
  <si>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организациями остатков субсидий прошлых лет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</si>
  <si>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</si>
  <si>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2 02 03070 05 0000 151</t>
  </si>
  <si>
    <t>Приложение 9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</si>
  <si>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</si>
  <si>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</si>
  <si>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2017 год</t>
  </si>
  <si>
    <t xml:space="preserve">к решению Совета муниципального района "Ижемский" "О бюджете </t>
  </si>
  <si>
    <t>1.1. Перечень подлежащих предоставлению муниципальных гарантий муниципального образования муниципального района "Ижемский"</t>
  </si>
  <si>
    <t>№ п/п</t>
  </si>
  <si>
    <t>Цель гарантирования</t>
  </si>
  <si>
    <t>Наименование принципала</t>
  </si>
  <si>
    <t>Сумма гарантирования (тыс. руб.)</t>
  </si>
  <si>
    <t>Наличие права регрессивного требования</t>
  </si>
  <si>
    <t>ИТОГО</t>
  </si>
  <si>
    <t>Муниципальная программа муниципального образования муниципального района "Ижемский" "Безопасность жизнедеятельности населения"</t>
  </si>
  <si>
    <t>2 02 02215 05 0000 151</t>
  </si>
  <si>
    <t>Доходы от реализации имущества, находящегося в 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</si>
  <si>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</si>
  <si>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</si>
  <si>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государственного полномочия Республики Коми по предоставлению мер социальной поддержки в форме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</si>
  <si>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Организация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</si>
  <si>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 xml:space="preserve">доходов бюджета муниципального образования </t>
  </si>
  <si>
    <t>Администрация муниципального района «Ижемский»                         ИНН 1119002293 КПП 111901001</t>
  </si>
  <si>
    <t>Таблица 5</t>
  </si>
  <si>
    <t>Код бюджетной классификации Российской Федерации</t>
  </si>
  <si>
    <t>Наименование главного администратора доходов бюджета муниципального образования муниципальный район «Ижемский»</t>
  </si>
  <si>
    <t>главного администратора доходов</t>
  </si>
  <si>
    <t>2 02 02999 05 0000 151</t>
  </si>
  <si>
    <t>1 14 02052 05 0000 440</t>
  </si>
  <si>
    <t>1 14 02053 05 0000 440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</si>
  <si>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</si>
  <si>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600</t>
  </si>
  <si>
    <t>Управление образования администрации муниципального района "Ижемский" ИНН 1105021881 КПП 110501001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</si>
  <si>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</si>
  <si>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</si>
  <si>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</si>
  <si>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2 02 03078 05 0000 151</t>
  </si>
  <si>
    <t>Субвенции бюджетам муниципальных районов на модернизацию региональных систем общего образования</t>
  </si>
  <si>
    <t>Финансовое управление администрации муниципального района "Ижемский" ИНН 1119005840 КПП 111901001</t>
  </si>
  <si>
    <t>1 11 03050 05 0000 120</t>
  </si>
  <si>
    <t>Резервный фонд администрации муниципального района "Ижемский"</t>
  </si>
  <si>
    <t>Информационно-консультационная поддержка малого и среднего предпринимательства</t>
  </si>
  <si>
    <t>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</si>
  <si>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Выполнение других обязательств государства</t>
  </si>
  <si>
    <t>Глава местной администрации (исполнительно-распорядительного органа муниципального образования)</t>
  </si>
  <si>
    <t>Сельское поселение «Щельяюр»</t>
  </si>
  <si>
    <t>Администрация муниципального района «Ижемский»</t>
  </si>
  <si>
    <t>ВР</t>
  </si>
  <si>
    <t>КЦСР</t>
  </si>
  <si>
    <t>Гл</t>
  </si>
  <si>
    <t xml:space="preserve">Наименование </t>
  </si>
  <si>
    <t>Изменения на комитет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</si>
  <si>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</si>
  <si>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</si>
  <si>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</si>
  <si>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</si>
  <si>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</si>
  <si>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</si>
  <si>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</si>
  <si>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903</t>
  </si>
  <si>
    <t>2 02 02088 05 0004 151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</si>
  <si>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</si>
  <si>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2 02 02089 05 0004 151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</si>
  <si>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</si>
  <si>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2 07 05030 05 0000 180</t>
  </si>
  <si>
    <t>Прочие безвозмездные поступления в бюджеты муниципальных районов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</si>
  <si>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</si>
  <si>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2 02 02088 05 0001 151</t>
  </si>
  <si>
    <t>Субсидии бюджетам муниципальных районов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</si>
  <si>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</si>
  <si>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</si>
  <si>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</si>
  <si>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</si>
  <si>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</si>
  <si>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Таблица 1</t>
  </si>
  <si>
    <t>Субсидии бюджетам муниципальных районов на обеспечение мероприятий по переселению граждан из  аварийного жилищного фонда  за счет средств бюджетов</t>
  </si>
  <si>
    <t>2 02 02102 05 0000 151</t>
  </si>
  <si>
    <t>Субсидии бюджетам муниципальных районов на закупку автотранспортных средств и коммунальной техники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</si>
  <si>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</si>
  <si>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</si>
  <si>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</si>
  <si>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бюджетам сельских поселений на выполнение государственных полномочий на государственную регистрацию актов гражданского состояния</t>
  </si>
  <si>
    <t xml:space="preserve"> бюджетам сельских поселений на осуществление первичного воинского учет на территориях, где отсутствуют военные комиссариаты</t>
  </si>
  <si>
    <t>Финансовая поддержка субъектов малого и среднего предпринимательства</t>
  </si>
  <si>
    <t>Субвенции на осуществление первичного воинского учета на территориях, где отсутствуют военные комиссариаты</t>
  </si>
  <si>
    <t xml:space="preserve">Источники </t>
  </si>
  <si>
    <t>тыс. рублей</t>
  </si>
  <si>
    <t xml:space="preserve">Код </t>
  </si>
  <si>
    <t>Муниципальная программа муниципального образования муниципального района "Ижемский" "Муниципальное управление"</t>
  </si>
  <si>
    <t>Доходы бюджетов поселений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</si>
  <si>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</si>
  <si>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Прочие межбюджетные трансферты, передаваемые бюджетам муниципальных районов</t>
  </si>
  <si>
    <t>2 18 05010 05 0000 151</t>
  </si>
  <si>
    <t>2 19 05000 05 0000 151</t>
  </si>
  <si>
    <t>Пенсии за выслугу лет лицам, замещавшим должности муниципальной службы и выборные должности в органах местного самоуправления</t>
  </si>
  <si>
    <t>Приложение 6</t>
  </si>
  <si>
    <t>бюджетам поселений на поддержку мер по обеспечению сбалансированности бюджетов</t>
  </si>
  <si>
    <t>ВСЕГО РАСХОДОВ</t>
  </si>
  <si>
    <t>Руководство и управление в сфере установленных функций органов местного самоуправления (центральный аппарат)</t>
  </si>
  <si>
    <t>Непрограммные направления деятельности</t>
  </si>
  <si>
    <t>к решению Совета муниципального района "Ижемский" "О бюджете</t>
  </si>
  <si>
    <t>1.</t>
  </si>
  <si>
    <t>Бюджетные кредиты, привлеченные от других бюджетов бюджетной системы Российской Федерации</t>
  </si>
  <si>
    <t>Привлечение средств</t>
  </si>
  <si>
    <t>Погашение основной суммы долга</t>
  </si>
  <si>
    <t xml:space="preserve"> 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</si>
  <si>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</si>
  <si>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Организация осуществления перевозок пассажиров и багажа автомобильным транспортом</t>
  </si>
  <si>
    <t>Организация осуществления перевозок пассажиров и багажа водным транспортом</t>
  </si>
  <si>
    <t>Подпрограмма "Развитие транспортной инфраструктуры и дорожного хозяйства"</t>
  </si>
  <si>
    <t>Финансовое управление администрации муниципального района "Ижемский"</t>
  </si>
  <si>
    <t xml:space="preserve">                   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</si>
  <si>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</si>
  <si>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</si>
  <si>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200</t>
  </si>
  <si>
    <t>964</t>
  </si>
  <si>
    <t>Прочие доходы от компенсации затрат  бюджетов муниципальных районов</t>
  </si>
  <si>
    <t>1 17 05050 05 0000 180</t>
  </si>
  <si>
    <t>Прочие неналоговые доходы бюджетов муниципальных районов</t>
  </si>
  <si>
    <t>2 02 01001 05 0000 151</t>
  </si>
  <si>
    <t>956</t>
  </si>
  <si>
    <t>975</t>
  </si>
  <si>
    <t>992</t>
  </si>
  <si>
    <t>к решению Совета  муниципального района "Ижемский" "О бюджете</t>
  </si>
  <si>
    <t>Наименование дохода</t>
  </si>
  <si>
    <t>Бюджет муниципального района</t>
  </si>
  <si>
    <t>Бюджет сельского поселения</t>
  </si>
  <si>
    <t>Резервный фонд администрации муниципального района "Ижемский" по предупреждению и ликвидации чрезвычайных ситуаций и последствий стихийных бедствий</t>
  </si>
  <si>
    <t>Межбюджетные трансферты</t>
  </si>
  <si>
    <t>Руководитель контрольно-счетной палаты муниципального образования и его заместители</t>
  </si>
  <si>
    <t>Контрольно-счетный орган муниципального района "Ижемский" - контрольно-счетная комиссия муниципального района "Ижемский"</t>
  </si>
  <si>
    <t>Оказание муниципальных услуг (выполнение работ) музеями</t>
  </si>
  <si>
    <t>Оказание муниципальных услуг (выполнение работ) библиотеками</t>
  </si>
  <si>
    <t>1 11 05035 05 0000 120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</si>
  <si>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</si>
  <si>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</si>
  <si>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</si>
  <si>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муниципального образования муниципального района "Ижемский" </t>
  </si>
  <si>
    <t>2 02 03024 05 0000 151</t>
  </si>
  <si>
    <t>Прочие субсидии бюджетам муниципальных районов</t>
  </si>
  <si>
    <t>2 02 03999 05 0000 151</t>
  </si>
  <si>
    <t>Прочие субвенции бюджетам муниципальных районов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</si>
  <si>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</si>
  <si>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ИСПОЛЬЗОВАНИЯ ИМУЩЕСТВА, НАХОДЯЩЕГОСЯ В ГОСУДАРСТВЕННОЙ И МУНИЦИПАЛЬНОЙ СОБСТВЕННОСТИ</t>
  </si>
  <si>
    <t>Муниципальная программа муниципального образования муниципального района "Ижемский" "Развитие образования"</t>
  </si>
  <si>
    <t>Обеспечение деятельности (оказание муниципальных услуг) муниципальных организаций</t>
  </si>
  <si>
    <t>Капитальные вложения в объекты государственной (муниципальной) собственности</t>
  </si>
  <si>
    <t>Проведение противопожарных мероприятий</t>
  </si>
  <si>
    <t>Муниципальная программа муниципального образования муниципального района "Ижемский" "Развитие физической культуры и спорта"</t>
  </si>
  <si>
    <t>Оказание муниципальных услуг (выполнение работ) учреждениями дополнительного образования детей физкультурно-спортивной направленности</t>
  </si>
  <si>
    <t>Ведомственная целевая программа "Развитие лыжных гонок и национальных видов спорта "Северное многоборье"</t>
  </si>
  <si>
    <t>Муниципальная программа муниципального образования муниципального района "Ижемский" "Развитие транспортной системы"</t>
  </si>
  <si>
    <t>Организация трудовых объединений в образовательных организациях и совместно с предприятиями для несовершеннолетних подростков в возрасте от 14 до 18 лет</t>
  </si>
  <si>
    <t>Сумма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</si>
  <si>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</si>
  <si>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1 17 01050 05 0000 180</t>
  </si>
  <si>
    <t>Невыясненные поступления, зачисляемые в бюджеты муниципальных районов</t>
  </si>
  <si>
    <t>2 02 02008 05 0000 151</t>
  </si>
  <si>
    <t>Субсидии бюджетам муниципальных районов на обеспечение жильем молодых семей</t>
  </si>
  <si>
    <t>2 02 02009 05 0000 151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</si>
  <si>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</si>
  <si>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2 02 02021 05 0000 151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</si>
  <si>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</si>
  <si>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2 02 02051 05 0000 151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</si>
  <si>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</si>
  <si>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Укрепление и модернизация материально-технической базы объектов сферы культуры</t>
  </si>
  <si>
    <t>Руководство и управление в сфере установленных функций органов местного самоуправления (централизованная бухгалтерия)</t>
  </si>
  <si>
    <t>Объем бюджетных ассигнований на исполнение гарантий по возможным гарантийным случаям (тыс. руб.)</t>
  </si>
  <si>
    <t>За счет источников финансирования дефицита бюджета муниципального района "Ижемский"</t>
  </si>
  <si>
    <t>За счет расходов бюджета муниципального района "Ижемский"</t>
  </si>
  <si>
    <t>2 08 05000 10 0000 180</t>
  </si>
  <si>
    <t>Проведение работ по технической инвентаризации и государственной регистрации прав на автомобильные дороги общего пользования местного значения и внесение сведений о них в государственный кадастр недвижимости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</si>
  <si>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</si>
  <si>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Контрольно-счетный орган муниципального района "Ижемский" - контрольно-счетная комиссия муниципального района "Ижемский" ИНН 1105022275 КПП 110501001</t>
  </si>
  <si>
    <t>1 16 32000 05 0000 140</t>
  </si>
  <si>
    <t>Доходы от реализации имущества, находящегося в 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</si>
  <si>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Государственная пошлина за выдачу разрешения на установку рекламной конструкции</t>
  </si>
  <si>
    <t>1 11 07015 05 0000 120</t>
  </si>
  <si>
    <t>2 02 03007 05 0000 151</t>
  </si>
  <si>
    <t>Мероприятия в области социальной политики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</si>
  <si>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</si>
  <si>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</si>
  <si>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1 11 09045 05 0000 120</t>
  </si>
  <si>
    <t xml:space="preserve"> на выравнивание  бюджетной обеспеченности поселений </t>
  </si>
  <si>
    <t>в том числе</t>
  </si>
  <si>
    <t>из республиканского бюджета</t>
  </si>
  <si>
    <t>из бюджета муниципального района</t>
  </si>
  <si>
    <t>Таблица 3</t>
  </si>
  <si>
    <t>на выполнение государственных полномочий на государственную регистрацию актов гражданского состояния</t>
  </si>
  <si>
    <t>Сельское поселение "Брыкаланск"</t>
  </si>
  <si>
    <t>Сельское поселение "Кельчиюр"</t>
  </si>
  <si>
    <t>Сельское поселение "Кипиево"</t>
  </si>
  <si>
    <t>Сельское поселение "Краснобор"</t>
  </si>
  <si>
    <t>Сельское поселение "Мохча"</t>
  </si>
  <si>
    <t>Сельское поселение "Няшабож"</t>
  </si>
  <si>
    <t>Сельское поселение "Сизябск"</t>
  </si>
  <si>
    <t>Сельское поселение "Том"</t>
  </si>
  <si>
    <t>Сельское поселение "Щельяюр"</t>
  </si>
  <si>
    <t>Таблица 4</t>
  </si>
  <si>
    <t>бюджетам сельских поселений на осуществление первичного воинского учет на территориях, где отсутствуют военные комиссариаты</t>
  </si>
  <si>
    <t>2 02 03029 05 0000 151</t>
  </si>
  <si>
    <t>Наименование сельского поселения</t>
  </si>
  <si>
    <t>Сельское поселение «Брыкаланск»</t>
  </si>
  <si>
    <t>Сельское поселение «Кельчиюр»</t>
  </si>
  <si>
    <t>Сельское поселение «Кипиево»</t>
  </si>
  <si>
    <t>Сельское поселение «Краснобор»</t>
  </si>
  <si>
    <t>Сельское поселение «Мохча»</t>
  </si>
  <si>
    <t>Сельское поселение «Няшабож»</t>
  </si>
  <si>
    <t>Сельское поселение «Сизябск»</t>
  </si>
  <si>
    <t>Сельское поселение «Том»</t>
  </si>
  <si>
    <t>Итого</t>
  </si>
  <si>
    <t>Субвенции бюджетам муниципальных районов на выполнение передаваемых полномочий субъектов Российской Федерации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</si>
  <si>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</si>
  <si>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</si>
  <si>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2 02 04999 05 0000 151</t>
  </si>
  <si>
    <t>1.2. Общий объем бюджетных ассигнований, предусмотренных на исполнение муниципальных гарантий  муниципального района "Ижемский" по возможным гарантийным случаям</t>
  </si>
  <si>
    <t>Исполнение муниципальных гарантий муниципального района "Ижемский"</t>
  </si>
  <si>
    <t>Муниципальная программа муниципального образования муниципального района "Ижемский" «Территориальное развитие"</t>
  </si>
  <si>
    <t>Доходы от размещения временно свободных средств бюджетов поселений</t>
  </si>
  <si>
    <t>Таблица 2</t>
  </si>
  <si>
    <t>Всего</t>
  </si>
  <si>
    <t>Дотации поселениям на поддержку мер по обеспечению сбалансированности бюджетов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</si>
  <si>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</si>
  <si>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ПРОЧИЕ НЕНАЛОГОВЫЕ ДОХОДЫ</t>
  </si>
  <si>
    <t>Прочие неналоговые доходы бюджетов поселений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</si>
  <si>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</si>
  <si>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2 02 02077 05 0000 151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</si>
  <si>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</si>
  <si>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Управление культуры администрации муниципального района "Ижемский" ИНН 1105021874 КПП 110501001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</si>
  <si>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</si>
  <si>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</si>
  <si>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</si>
  <si>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</si>
  <si>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2 02 04052 05 0000 151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</si>
  <si>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лет, из бюджетов поселений</t>
  </si>
  <si>
    <t>2 18 05020 05 0000 151</t>
  </si>
  <si>
    <t>Сельское поселение «Ижма»</t>
  </si>
  <si>
    <t>Сумма (тыс. рублей)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</si>
  <si>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</si>
  <si>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2 02 03003 05 0000 151</t>
  </si>
  <si>
    <t>Субвенции бюджетам муниципальных районов на  государственную регистрацию актов гражданского состояния</t>
  </si>
  <si>
    <t>1 13 02995 05 0000 130</t>
  </si>
  <si>
    <t>2 02 03015 05 0000 151</t>
  </si>
  <si>
    <t>Субсидии бюджетам муниципальных районов на реализацию федеральных целевых программ</t>
  </si>
  <si>
    <t>Управление образования администрации муниципального района "Ижемский"</t>
  </si>
  <si>
    <t>Подпрограмма "Строительство, обеспечение качественным, доступным жильем населения Ижемского района"</t>
  </si>
  <si>
    <t>Подпрограмма «Обеспечение благоприятного и безопасного проживания граждан на территории Ижемского района и качественными жилищно-коммунальными услугами населения»</t>
  </si>
  <si>
    <t>Отдел физической культуры, спорта и туризма администрации муниципального района "Ижемский"</t>
  </si>
  <si>
    <t>Социальное обеспечение и иные выплаты населению</t>
  </si>
  <si>
    <t>Управление культуры администрации муниципального района "Ижемский"</t>
  </si>
  <si>
    <t>Муниципальная программа муниципального образования муниципального района "Ижемский" "Развитие экономики"</t>
  </si>
  <si>
    <t>Муниципальная программа муниципального образования муниципального района "Ижемский" "Развитие и сохранение культуры"</t>
  </si>
  <si>
    <t>Оказание муниципальных услуг (выполнение работ) учреждениями дополнительного образования</t>
  </si>
  <si>
    <t>Комплектование книжных (документных) фондов библиотек</t>
  </si>
  <si>
    <t>Оказание муниципальных услуг (выполнение работ) учреждениями культурно-досугового типа</t>
  </si>
  <si>
    <t>Поддержка художественного народного творчества, сохранение традиционной культуры</t>
  </si>
  <si>
    <t>Оказание муниципальных услуг (выполнение работ) прочими учреждениями</t>
  </si>
  <si>
    <t>муниципального образования  муниципального района "Ижемский"</t>
  </si>
  <si>
    <t>1 18 05000 05 0000 180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</si>
  <si>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</si>
  <si>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2018 год</t>
  </si>
  <si>
    <t>Приложение 1</t>
  </si>
  <si>
    <t>Приложение 2</t>
  </si>
  <si>
    <t>Приложение  5</t>
  </si>
  <si>
    <t>Приложение 7</t>
  </si>
  <si>
    <t xml:space="preserve">                                                                                                       Приложение 10</t>
  </si>
  <si>
    <t xml:space="preserve">                                                                                                       Приложение 11</t>
  </si>
  <si>
    <t>Приложения 10</t>
  </si>
  <si>
    <t>Приложения 11</t>
  </si>
  <si>
    <t xml:space="preserve">                                                                                                                           Приложение 12</t>
  </si>
  <si>
    <t xml:space="preserve">                                                                                                                            Приложение 13</t>
  </si>
  <si>
    <t>Содействие в предоставлении государственной  поддержки  на приобретение (строительство)  жилья отдельных категорий граждан, установленных законодательством Республики Коми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</si>
  <si>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</si>
  <si>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Содействие в предоставлении государственной поддержки на приобретение (строительство) жилья молодым семьям</t>
  </si>
  <si>
    <t xml:space="preserve">Предоставление молодым семьям, нуждающимся в улучшении жилищных условий социальных выплат на приобретение жилого помещения или создание объекта индивидуального жилищного строительства       </t>
  </si>
  <si>
    <t>Осуществление государственных полномочий по обеспечению жилыми помещениями муниципального специализированного жилищного фонда, детей-сирот и детей, оставшихся без попечения родителей, лиц из числа детей-сирот и детей, оставшихся без попечения родителей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</si>
  <si>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</si>
  <si>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01 1 47 R0820</t>
  </si>
  <si>
    <t>Реализация мероприятий по капитальному ремонту многоквартирных домов</t>
  </si>
  <si>
    <t>Отлов безнадзорных животных на территории Ижемского района</t>
  </si>
  <si>
    <t>Строительство и реконструкция объектов водоснабжения</t>
  </si>
  <si>
    <t>Строительство и реконструкция объектов водоотведения и очистки сточных вод</t>
  </si>
  <si>
    <t>Подпрограмма «Развитие систем обращения с отходами»</t>
  </si>
  <si>
    <t>Подпрограмма "Повышение пожарной безопасности на территории муниципального района "Ижемский""</t>
  </si>
  <si>
    <t>Оперативное реагирование сил и средств Ижемской районной подсистемы Коми республиканской подсистемы единой государственной системы предупреждения и ликвидации чрезвычайных ситуаций к выполнению задач по предупреждению и ликвидации последствий чрезвычайных ситуаций в период межсезоний вызванных природными и техногенными пожарами</t>
  </si>
  <si>
    <t>Обеспечение содержания, ремонта и капитального ремонта автомобильных дорог общего пользования местного значения</t>
  </si>
  <si>
    <t>Расходы на реализацию основного мероприятия</t>
  </si>
  <si>
    <t>Оборудование и содержание ледовых переправ и зимних автомобильных дорог общего пользования местного значения</t>
  </si>
  <si>
    <t>Подпрограмма "Организация транспортного обслуживания населения на территории муниципального района "Ижемский""</t>
  </si>
  <si>
    <t>Укрепление и модернизация материально-технической базы объектов сферы культуры и искусства</t>
  </si>
  <si>
    <t>Подписка периодических изданий</t>
  </si>
  <si>
    <t>Создание безопасных условий в муниципальных учреждениях культуры и искусства</t>
  </si>
  <si>
    <t xml:space="preserve">Обеспечение первичных мер пожарной безопасности муниципальных учреждений культуры </t>
  </si>
  <si>
    <t>Обеспечение первичных мер пожарной безопасности муниципальных учреждений  искусства</t>
  </si>
  <si>
    <t xml:space="preserve">Руководство и управление в сфере установленных функций органов местного самоуправления </t>
  </si>
  <si>
    <t>Содействие функционированию информационно-маркетингового центра малого и среднего предпринимательства</t>
  </si>
  <si>
    <t>Оказание муниципальных услуг (выполнение работ) учреждениями физкультурно-спортивной направленности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</si>
  <si>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</si>
  <si>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Организация, проведение официальных муниципальных соревнований для выявления перспективных и талантливых спортсменов, также обеспечение участия спортсменов муниципального района «Ижемский» в официальных межмуниципальных, республиканских, межрегиональных, всероссийских соревнованиях</t>
  </si>
  <si>
    <t>Поддержка спортсменов высокого класса</t>
  </si>
  <si>
    <t>Реализация постановления администрации МР "Ижемский" от 09.08.2011 г. № 536 "Об учреждении стипендии руководителя администрации муниципального района "Ижемский" спортсменам высокого класса, участвующим во Всероссийских спортивных мероприятиях"</t>
  </si>
  <si>
    <t xml:space="preserve">Реализация организациями, осуществляющими образовательную деятельность, дошкольных, основных и дополнительных общеобразовательных программ 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</si>
  <si>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</si>
  <si>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Компенсация за содержание ребенка (присмотр и уход за ребенком) в государственных, муниципальных образовательных организациях, а также иных образовательных организациях на территории Республики Коми, реализующих основную общеобразовательную программу дошкольного образования</t>
  </si>
  <si>
    <t>Создание условий для функционирования муниципальных образовательных организаций</t>
  </si>
  <si>
    <t>Обеспечение оздоровления и отдыха детей Ижемского района</t>
  </si>
  <si>
    <t>Мероприятия по проведению оздоровительной кампании детей Ижемского района</t>
  </si>
  <si>
    <t>Руководство и управление в сфере установленных функций органов местного самоуправления</t>
  </si>
  <si>
    <t>Выравнивание бюджетной обеспеченности сельских поселений</t>
  </si>
  <si>
    <t>Субвенции на реализацию государственных полномочий по расчету и предоставлению дотаций на выравнивание бюджетной обеспеченности  поселений</t>
  </si>
  <si>
    <t>Субвенции на осуществление полномочий Российской Федерации по государственной регистрации актов гражданского состояния</t>
  </si>
  <si>
    <t>5</t>
  </si>
  <si>
    <t>Приложение 4</t>
  </si>
  <si>
    <t>Условно утверждаемые (утвержденные) расходы</t>
  </si>
  <si>
    <t>Проведение мероприятий по энергосбережению и повышению энергетической эффективности</t>
  </si>
  <si>
    <t>Развитие кадрового и инновационного потенциала педагогических работников муниципальных образовательных организаций</t>
  </si>
  <si>
    <t>Развитие системы поддержки талантливых детей и одаренных учащихся</t>
  </si>
  <si>
    <t>Развитие муниципальной системы оценки качества образования</t>
  </si>
  <si>
    <t>Поддержка талантливой молодежи</t>
  </si>
  <si>
    <t>Обеспечение допризывной подготовки учащихся муниципальных образовательных организаций к военной службе</t>
  </si>
  <si>
    <t>Подпрограмма "Повышение безопасности дорожного движения на территории муниципального района "Ижемский""</t>
  </si>
  <si>
    <t>Проведение районных соревнований юных инспекторов движения «Безопасное колесо» среди учащихся школ муниципального района «Ижемский</t>
  </si>
  <si>
    <t>Обеспечение участия команды учащихся школ муниципального района «Ижемский» на республиканских соревнованиях «Безопасное колесо»</t>
  </si>
  <si>
    <t>Укрепление материально-технической базы учреждений физкультурно-спортивной направленности</t>
  </si>
  <si>
    <t>Подпрограмма "Электронный муниципалитет "</t>
  </si>
  <si>
    <t>Подготовка и размещение информации в СМИ (печатные СМИ, электронные СМИ и Интернет, радио и телевидение)</t>
  </si>
  <si>
    <t>Подпрограмма "Развитие агропромышленного комплекса в Ижемском районе"</t>
  </si>
  <si>
    <t>Финансовая поддержка сельскохозяйственных организаций, крестьянских (фермерских) хозяйств</t>
  </si>
  <si>
    <t>Автоматизация и модернизация рабочих мест специалистов администрации муниципального района «Ижемский» и муниципальных учреждений, осуществляющих работу с государственными и муниципальными информационными системами</t>
  </si>
  <si>
    <t>Обеспечение обустройства и содержания технических средств организации дорожного движения на автомобильных дорогах общего пользования местного значения</t>
  </si>
  <si>
    <t>Укрепление и модернизация материально-технической базы объектов сферы  искусства</t>
  </si>
  <si>
    <t>Реализация концепции информатизации сферы культуры и искусства</t>
  </si>
  <si>
    <t>Реализация концепции информатизации сферы культуры</t>
  </si>
  <si>
    <t>Реализация концепции информатизации сферы  искусства</t>
  </si>
  <si>
    <t>Стимулирование деятельности и повышение профессиональной компетентности работников учреждений культуры и искусства</t>
  </si>
  <si>
    <t>Создание условий для вовлечения молодежи в социальную практику, гражданского образования и патриотического воспитания молодежи, содействие формированию правовых, культурных и нравственных ценностей среди молодежи</t>
  </si>
  <si>
    <t>Закупка товаров, работ и услуг для обеспечения  государственных (муниципальных) нужд</t>
  </si>
  <si>
    <t>Предоставление земельных участков для индивидуального жилищного строительства или ведения личного подсобного хозяйства с возможностью возведения жилого дома с целью предоставления на бесплатной основе семьям, имеющим трех и более детей</t>
  </si>
  <si>
    <t>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помещений, 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</si>
  <si>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</si>
  <si>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"Об административной ответственности в Республике Коми"</t>
  </si>
  <si>
    <t>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</si>
  <si>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>Сумма всего (тыс. рублей)</t>
  </si>
  <si>
    <t>Администрация МР "Ижемский"</t>
  </si>
  <si>
    <t>Финансовое управление администрации МР "Ижемский"</t>
  </si>
  <si>
    <t>01 1 46 L0200</t>
  </si>
  <si>
    <t>01 2 31 L0180</t>
  </si>
  <si>
    <t>Строительство водопроводных сетей</t>
  </si>
  <si>
    <t>Укрепление материально-технической базы и создание безопасных условий в муниципальных образовательных организациях</t>
  </si>
  <si>
    <t>02 0 41 S2040</t>
  </si>
  <si>
    <t>02 0 42 S2040</t>
  </si>
  <si>
    <t>03 0 11 S2150</t>
  </si>
  <si>
    <t>Приобретение специального оборудования, музыкальных инструментов для оснащения муниципальных учреждений сферы культуры</t>
  </si>
  <si>
    <t>03 0 13 S2450</t>
  </si>
  <si>
    <t>04 0 14 S2500</t>
  </si>
  <si>
    <t>Содержание автомобильных дорог общего пользования местного значения</t>
  </si>
  <si>
    <t>08 1 11 S2220</t>
  </si>
  <si>
    <t>08 1 12 S2210</t>
  </si>
  <si>
    <t>08 2 12 S2280</t>
  </si>
  <si>
    <t>2 02 03021 05 0000 151</t>
  </si>
  <si>
    <t>Субвенции  бюджетам муниципальных районов на ежемесячное денежное вознаграждение за классное руководство</t>
  </si>
  <si>
    <t>от декабря 2016 года №</t>
  </si>
  <si>
    <t>2019 год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</si>
  <si>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2018 и 2019 годов </t>
  </si>
  <si>
    <t>муниципального района "Ижемский" на плановый период 2018 и 2019 годов</t>
  </si>
  <si>
    <t>Распределение межбюджетных трансфертов бюджетам сельских поселений на плановый период 2018 и 2019 годов</t>
  </si>
  <si>
    <t xml:space="preserve">Распределение дотаций на плановый период 2018 и 2019 годов на выравнивание  бюджетной обеспеченности поселений </t>
  </si>
  <si>
    <t xml:space="preserve">Распределение дотаций на плановый период 2018 и 2019 годов </t>
  </si>
  <si>
    <t xml:space="preserve">Распределение субвенции на плановый период 2018 и 2019 годов </t>
  </si>
  <si>
    <t>Распределение субвенций на плановый период 2018 и 2019 годов</t>
  </si>
  <si>
    <t>Распределение субвенций бюджетам сельских поселений на плановый период 2018 и 2019 годов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</si>
  <si>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</t>
  </si>
  <si>
    <t>Распределение межбюджетных трансфертов бюджетам                                                            сельских поселений на 2017 год</t>
  </si>
  <si>
    <t>Распределение дотаций на 2017 год</t>
  </si>
  <si>
    <t xml:space="preserve">Распределение дотаций на 2017 год </t>
  </si>
  <si>
    <t>Распределение субвенции на 2017 год</t>
  </si>
  <si>
    <t>Распределение субвенций на 2017 год</t>
  </si>
  <si>
    <t>Распределение субвенций бюджетам сельских поселений на 2017 год</t>
  </si>
  <si>
    <t>Нераспределенный резерв</t>
  </si>
  <si>
    <t>Отдел физической культуры и спорта  администрации муниципального района "Ижемский" ИНН 1105021867                              КПП 110501001</t>
  </si>
  <si>
    <t>на 2017 год и плановый период 2018 и 2019 годов"</t>
  </si>
  <si>
    <t>Вид заимствований</t>
  </si>
  <si>
    <t xml:space="preserve">Всего </t>
  </si>
  <si>
    <t>2.</t>
  </si>
  <si>
    <t>Кредиты, полученные от кредитных организаций</t>
  </si>
  <si>
    <t>Программа муниципальных  заимствований  муниципального образования муниципального района "Ижемский" на 2017 год и плановый период 2018 и 2019 годов</t>
  </si>
  <si>
    <t>Перечень главных администраторов доходов бюджета муниципального образования муниципального района "Ижемский"</t>
  </si>
  <si>
    <t>Перечень главных администраторов источников финансирования дефицита бюджета муниципального образования муниципального района "Ижемский"</t>
  </si>
  <si>
    <t xml:space="preserve">Ведомственная структура расходов бюджета муниципального </t>
  </si>
  <si>
    <t>образования муниципального района "Ижемский" на 2017 год</t>
  </si>
  <si>
    <t>Ведомственная структура расходов бюджета муниципального образования</t>
  </si>
  <si>
    <t>финансирования дефицита бюджета муниципального образования муниципального района "Ижемский" на 2017 год</t>
  </si>
  <si>
    <t>финансирования дефицита бюджета муниципального образования муниципального района "Ижемский" на плановый период 2018 и 2019 годов</t>
  </si>
  <si>
    <t>Нормативы распределения доходов между бюджетом МО МР "Ижемский" и бюджетами сельских поселений на 2017 год и плановый период                                        2018 и 2019 годов</t>
  </si>
  <si>
    <t>Программа муниципальных гарантий муниципального образования  муниципального района "Ижемский" в валюте Российской Федерации на 2017 год и плановый период 2018 и 2019 годов</t>
  </si>
  <si>
    <t>Актуализация генеральных планов  и правил землепользования и застройки муниципальных образований поселений</t>
  </si>
  <si>
    <t>Обеспечение функционирования деятельности муниципального учреждения "Жилищное управление"</t>
  </si>
  <si>
    <t>Выявление бесхозяйных объектов недвижимого имущества, используемых для передачи энергетических ресурсов, организации постановки в установленном порядке таких объектов на учет в качестве бесхозяйных объектов недвижимого имущества и затем признанию права муниципальной собственности на такие бесхозяйные объекты недвижимого имущества</t>
  </si>
  <si>
    <t>Ликвидация и рекультивация несанкционированных свалок</t>
  </si>
  <si>
    <t>Подпрограмма "Управление муниципальным имуществом"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</si>
  <si>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МР «Ижемский»</t>
  </si>
  <si>
    <t>Вовлечение в оборот муниципального имущества МО МР "Ижемский</t>
  </si>
  <si>
    <t>Вовлечение в оборот муниципального имущества МО МР "Ижемский"</t>
  </si>
  <si>
    <t xml:space="preserve">1 08 07150 01 0000 110 </t>
  </si>
  <si>
    <t>Межбюджетные  трансферты,   передаваемые бюджетам  муниципальных   районов на  государственную  поддержку муниципальных    учреждений    культуры, находящихся  на   территориях   сельских поселений</t>
  </si>
  <si>
    <t>Подпрограмма "Противодействие коррупции в муниципальном образовании муниципального района "Ижемский""</t>
  </si>
  <si>
    <t>Организация обучения лиц, замещающих муниципальные должности, должности муниципальной службы, специалистов ОМСУ МО МР "Ижемский"</t>
  </si>
  <si>
    <t>Подпрограмма "Развитие муниципальной службы муниципального района "Ижемский""</t>
  </si>
  <si>
    <t>Организация непрерывного профессионального образования и развития работников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</si>
  <si>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</si>
  <si>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Строительство индивидуального жилья</t>
  </si>
  <si>
    <t>Содержание элементов наплавного моста</t>
  </si>
  <si>
    <t>Осуществление 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</si>
  <si>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03 0 25 S2460</t>
  </si>
  <si>
    <t>Реализация народных проектов в сфере физической культуры и спорта</t>
  </si>
  <si>
    <t>04 0 71 S2590</t>
  </si>
  <si>
    <t>Организация тестирования населения по выполнению видов испытаний Всероссийского физкультурно-спортивного комплекса "Готов к труду и обороне" (ГТО)</t>
  </si>
  <si>
    <t>Приобретение инвентаря и оборудования, предназначенного для приема тестов комплекса ГТО в центрах тестирования ГТО</t>
  </si>
  <si>
    <t>02 0 17 L0970</t>
  </si>
  <si>
    <t>Организация питания обучающихся в муниципальных образовательных организациях, реализующих образовательную программу начального, основного и среднего образования</t>
  </si>
  <si>
    <t>02 0 18 S2000</t>
  </si>
  <si>
    <t xml:space="preserve">Мероприятия по проведению оздоровительной кампании детей 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</si>
  <si>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 государственной регистрации актов гражданского состояния"</t>
  </si>
  <si>
    <t xml:space="preserve">Реализация инвестиционных проектов по обеспечению новых земельных участков инженерной и дорожной инфраструктурой для целей жилищного строительства, с разработкой проектов планировок территорий </t>
  </si>
  <si>
    <t>Развитие библиотечного дела</t>
  </si>
  <si>
    <t>Развитие и поддержка актуального состояния сайта администрации муниципального района «Ижемский»</t>
  </si>
  <si>
    <t>Обеспечение защиты конфиденциальной информации  в информационных системах</t>
  </si>
  <si>
    <t>Строительство межпоселенческого полигона твердых бытовых отходов в с. Ижма и объекта размещения (площадки хранения) ТБО в с. Сизябск  Ижемского района, в том числе ПИР</t>
  </si>
  <si>
    <t>01 3 11 S2340</t>
  </si>
  <si>
    <t>Строительство объектов водоснабжения</t>
  </si>
  <si>
    <t>Реализация народных проектов в сфере культуры и искусства</t>
  </si>
  <si>
    <t>Реализация народных проектов в сфере культуры и искусства, прошедших отбор в рамках проекта "Народный бюджет"</t>
  </si>
  <si>
    <t>Подпрограмма "Развитие внутреннего и въездного туризма на территории Ижемского района"</t>
  </si>
  <si>
    <t>Рекламно-информационное обеспечение продвижения туристских продуктов</t>
  </si>
  <si>
    <t>05 1 12 S2180</t>
  </si>
  <si>
    <t>Раннее обнаружение очагов лесных пожаров на территории муниципального района "Ижемский" в целях недопущения ЧС в пожароопасный период</t>
  </si>
  <si>
    <t>Совершенствование деятельности муниципальных образовательных организаций по сохранению, укреплению здоровья обучающихся и воспитанников</t>
  </si>
  <si>
    <t xml:space="preserve">Организация питания обучающихся в муниципальных образовательных организациях, реализующих программу начального, основного и среднего образования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</si>
</sst>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\ 00\ 00"/>
    <numFmt numFmtId="178" formatCode="_-* #,##0.0_р_._-;\-* #,##0.0_р_._-;_-* &quot;-&quot;??_р_._-;_-@_-"/>
    <numFmt numFmtId="179" formatCode="_-* #,##0.0_р_._-;\-* #,##0.0_р_._-;_-* &quot;-&quot;?_р_._-;_-@_-"/>
    <numFmt numFmtId="180" formatCode="000"/>
    <numFmt numFmtId="181" formatCode="00"/>
    <numFmt numFmtId="182" formatCode="0000"/>
    <numFmt numFmtId="183" formatCode="_-* #,##0_р_._-;\-\ #,##0_р_._-;_-* &quot;-&quot;_р_._-;_-@_-"/>
    <numFmt numFmtId="184" formatCode="\+#,##0_р_.;\-#,##0_р_.;_-* &quot;-&quot;_р_._-;_-@_-"/>
    <numFmt numFmtId="185" formatCode="_-* #,##0.0_р_._-;\-\ #,##0.0_р_._-;_-* &quot;-&quot;_р_._-;_-@_-"/>
    <numFmt numFmtId="186" formatCode="#,##0.0_р_."/>
    <numFmt numFmtId="187" formatCode="#,##0.0_ ;\-#,##0.0\ "/>
    <numFmt numFmtId="188" formatCode="[$-FC19]d\ mmmm\ yyyy\ &quot;г.&quot;"/>
    <numFmt numFmtId="189" formatCode="?"/>
    <numFmt numFmtId="190" formatCode="_-* #,##0.00_р_._-;\-* #,##0.00_р_._-;_-* &quot;-&quot;?_р_._-;_-@_-"/>
    <numFmt numFmtId="191" formatCode="#,##0.00_р_."/>
    <numFmt numFmtId="192" formatCode="_-* #,##0.000_р_._-;\-* #,##0.000_р_._-;_-* &quot;-&quot;?_р_._-;_-@_-"/>
    <numFmt numFmtId="193" formatCode="#,##0.00_ ;\-#,##0.00\ "/>
    <numFmt numFmtId="194" formatCode="0.000"/>
    <numFmt numFmtId="195" formatCode="0.0000"/>
    <numFmt numFmtId="196" formatCode="#,##0.0"/>
    <numFmt numFmtId="197" formatCode="000000"/>
    <numFmt numFmtId="198" formatCode="00\ 0\ 0000"/>
    <numFmt numFmtId="199" formatCode="00\0\0000"/>
    <numFmt numFmtId="200" formatCode="00\ 0\ 00\00000"/>
    <numFmt numFmtId="201" formatCode="00\ 0\ 00\ 00000"/>
    <numFmt numFmtId="202" formatCode="#,##0.000"/>
    <numFmt numFmtId="203" formatCode="0.00000"/>
  </numFmts>
  <fonts count="5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i/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0"/>
      <color indexed="62"/>
      <name val="Arial"/>
      <family val="2"/>
    </font>
    <font>
      <b/>
      <i/>
      <sz val="10"/>
      <name val="Arial"/>
      <family val="2"/>
    </font>
    <font>
      <sz val="9"/>
      <name val="Arial Cyr"/>
      <family val="0"/>
    </font>
    <font>
      <b/>
      <sz val="11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84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49" fontId="1" fillId="0" borderId="10" xfId="170" applyNumberFormat="1" applyFont="1" applyFill="1" applyBorder="1" applyAlignment="1" applyProtection="1">
      <alignment horizontal="justify" vertical="top" wrapText="1"/>
      <protection locked="0"/>
    </xf>
    <xf numFmtId="49" fontId="1" fillId="0" borderId="10" xfId="166" applyNumberFormat="1" applyFont="1" applyFill="1" applyBorder="1" applyAlignment="1" applyProtection="1">
      <alignment horizontal="justify" vertical="top" wrapText="1"/>
      <protection locked="0"/>
    </xf>
    <xf numFmtId="11" fontId="1" fillId="0" borderId="10" xfId="170" applyNumberFormat="1" applyFont="1" applyFill="1" applyBorder="1" applyAlignment="1" applyProtection="1">
      <alignment horizontal="justify" vertical="center" wrapText="1"/>
      <protection locked="0"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7" fillId="0" borderId="0" xfId="166" applyFont="1" applyAlignment="1" applyProtection="1">
      <alignment horizontal="right"/>
      <protection locked="0"/>
    </xf>
    <xf numFmtId="0" fontId="7" fillId="0" borderId="0" xfId="167" applyFont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8" fillId="0" borderId="10" xfId="0" applyFont="1" applyBorder="1" applyAlignment="1">
      <alignment wrapText="1"/>
    </xf>
    <xf numFmtId="4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30" fillId="0" borderId="10" xfId="0" applyFont="1" applyBorder="1" applyAlignment="1">
      <alignment horizontal="left" wrapText="1" inden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left" wrapText="1" indent="1"/>
    </xf>
    <xf numFmtId="49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left" vertical="center" wrapText="1"/>
    </xf>
    <xf numFmtId="198" fontId="8" fillId="0" borderId="10" xfId="0" applyNumberFormat="1" applyFont="1" applyFill="1" applyBorder="1" applyAlignment="1">
      <alignment horizontal="center" wrapText="1"/>
    </xf>
    <xf numFmtId="2" fontId="1" fillId="0" borderId="10" xfId="170" applyNumberFormat="1" applyFont="1" applyFill="1" applyBorder="1" applyAlignment="1" applyProtection="1">
      <alignment horizontal="justify" vertical="top" wrapText="1"/>
      <protection locked="0"/>
    </xf>
    <xf numFmtId="0" fontId="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0" fillId="0" borderId="0" xfId="0" applyFont="1" applyFill="1" applyBorder="1" applyAlignment="1">
      <alignment horizontal="left" wrapText="1" indent="1"/>
    </xf>
    <xf numFmtId="198" fontId="6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vertical="top" wrapText="1"/>
    </xf>
    <xf numFmtId="0" fontId="32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49" fontId="1" fillId="0" borderId="10" xfId="17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170" applyNumberFormat="1" applyFont="1" applyFill="1" applyBorder="1" applyAlignment="1" applyProtection="1">
      <alignment horizontal="left" vertical="top" wrapText="1"/>
      <protection locked="0"/>
    </xf>
    <xf numFmtId="49" fontId="1" fillId="0" borderId="0" xfId="170" applyNumberFormat="1" applyFont="1" applyFill="1" applyBorder="1" applyAlignment="1" applyProtection="1">
      <alignment horizontal="justify" vertical="top" wrapText="1"/>
      <protection locked="0"/>
    </xf>
    <xf numFmtId="49" fontId="2" fillId="0" borderId="10" xfId="170" applyNumberFormat="1" applyFont="1" applyFill="1" applyBorder="1" applyAlignment="1" applyProtection="1">
      <alignment horizontal="left" vertical="top" wrapText="1"/>
      <protection locked="0"/>
    </xf>
    <xf numFmtId="49" fontId="2" fillId="0" borderId="10" xfId="170" applyNumberFormat="1" applyFont="1" applyFill="1" applyBorder="1" applyAlignment="1" applyProtection="1">
      <alignment horizontal="center" vertical="top" wrapText="1"/>
      <protection locked="0"/>
    </xf>
    <xf numFmtId="49" fontId="1" fillId="0" borderId="10" xfId="166" applyNumberFormat="1" applyFont="1" applyFill="1" applyBorder="1" applyAlignment="1" applyProtection="1">
      <alignment horizontal="left" vertical="top" wrapText="1"/>
      <protection locked="0"/>
    </xf>
    <xf numFmtId="0" fontId="33" fillId="0" borderId="0" xfId="0" applyFont="1" applyAlignment="1">
      <alignment/>
    </xf>
    <xf numFmtId="0" fontId="1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justify" wrapText="1"/>
    </xf>
    <xf numFmtId="0" fontId="34" fillId="0" borderId="0" xfId="0" applyFont="1" applyAlignment="1">
      <alignment horizontal="left"/>
    </xf>
    <xf numFmtId="0" fontId="32" fillId="0" borderId="0" xfId="0" applyFont="1" applyAlignment="1">
      <alignment vertical="justify"/>
    </xf>
    <xf numFmtId="0" fontId="35" fillId="0" borderId="0" xfId="0" applyFont="1" applyAlignment="1">
      <alignment/>
    </xf>
    <xf numFmtId="0" fontId="3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3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7" fillId="0" borderId="0" xfId="169" applyFont="1" applyFill="1" applyAlignment="1">
      <alignment vertical="top"/>
      <protection/>
    </xf>
    <xf numFmtId="181" fontId="7" fillId="0" borderId="0" xfId="169" applyNumberFormat="1" applyFont="1" applyFill="1" applyAlignment="1">
      <alignment vertical="top"/>
      <protection/>
    </xf>
    <xf numFmtId="182" fontId="7" fillId="0" borderId="0" xfId="169" applyNumberFormat="1" applyFont="1" applyFill="1" applyAlignment="1">
      <alignment vertical="top"/>
      <protection/>
    </xf>
    <xf numFmtId="180" fontId="7" fillId="0" borderId="0" xfId="169" applyNumberFormat="1" applyFont="1" applyFill="1" applyAlignment="1">
      <alignment vertical="top"/>
      <protection/>
    </xf>
    <xf numFmtId="0" fontId="7" fillId="0" borderId="0" xfId="169" applyFont="1" applyFill="1" applyAlignment="1">
      <alignment vertical="top" wrapText="1"/>
      <protection/>
    </xf>
    <xf numFmtId="0" fontId="7" fillId="0" borderId="0" xfId="169" applyFont="1" applyFill="1" applyAlignment="1">
      <alignment horizontal="right" vertical="top"/>
      <protection/>
    </xf>
    <xf numFmtId="0" fontId="39" fillId="0" borderId="0" xfId="169" applyFont="1" applyFill="1" applyAlignment="1">
      <alignment vertical="top"/>
      <protection/>
    </xf>
    <xf numFmtId="0" fontId="5" fillId="0" borderId="0" xfId="169" applyFont="1" applyFill="1" applyAlignment="1">
      <alignment vertical="top"/>
      <protection/>
    </xf>
    <xf numFmtId="181" fontId="5" fillId="0" borderId="0" xfId="169" applyNumberFormat="1" applyFont="1" applyFill="1" applyAlignment="1">
      <alignment vertical="top"/>
      <protection/>
    </xf>
    <xf numFmtId="182" fontId="5" fillId="0" borderId="0" xfId="169" applyNumberFormat="1" applyFont="1" applyFill="1" applyAlignment="1">
      <alignment vertical="top"/>
      <protection/>
    </xf>
    <xf numFmtId="180" fontId="5" fillId="0" borderId="0" xfId="169" applyNumberFormat="1" applyFont="1" applyFill="1" applyAlignment="1">
      <alignment vertical="top"/>
      <protection/>
    </xf>
    <xf numFmtId="0" fontId="5" fillId="0" borderId="0" xfId="169" applyFont="1" applyFill="1" applyAlignment="1">
      <alignment horizontal="right" vertical="top" wrapText="1"/>
      <protection/>
    </xf>
    <xf numFmtId="0" fontId="32" fillId="0" borderId="0" xfId="169" applyFont="1" applyFill="1" applyAlignment="1">
      <alignment vertical="top"/>
      <protection/>
    </xf>
    <xf numFmtId="0" fontId="2" fillId="0" borderId="0" xfId="169" applyFont="1" applyFill="1" applyAlignment="1">
      <alignment horizontal="center" vertical="top"/>
      <protection/>
    </xf>
    <xf numFmtId="0" fontId="31" fillId="0" borderId="0" xfId="169" applyFont="1" applyFill="1" applyAlignment="1">
      <alignment vertical="top"/>
      <protection/>
    </xf>
    <xf numFmtId="41" fontId="39" fillId="0" borderId="0" xfId="169" applyNumberFormat="1" applyFont="1" applyFill="1" applyAlignment="1">
      <alignment horizontal="right" vertical="top"/>
      <protection/>
    </xf>
    <xf numFmtId="180" fontId="8" fillId="0" borderId="10" xfId="169" applyNumberFormat="1" applyFont="1" applyFill="1" applyBorder="1" applyAlignment="1">
      <alignment horizontal="center" vertical="center" wrapText="1"/>
      <protection/>
    </xf>
    <xf numFmtId="0" fontId="8" fillId="0" borderId="10" xfId="169" applyFont="1" applyFill="1" applyBorder="1" applyAlignment="1">
      <alignment horizontal="center" vertical="top" wrapText="1"/>
      <protection/>
    </xf>
    <xf numFmtId="41" fontId="8" fillId="0" borderId="10" xfId="169" applyNumberFormat="1" applyFont="1" applyFill="1" applyBorder="1" applyAlignment="1">
      <alignment horizontal="center" vertical="center" wrapText="1"/>
      <protection/>
    </xf>
    <xf numFmtId="41" fontId="40" fillId="0" borderId="10" xfId="169" applyNumberFormat="1" applyFont="1" applyFill="1" applyBorder="1" applyAlignment="1">
      <alignment horizontal="center" vertical="top" wrapText="1"/>
      <protection/>
    </xf>
    <xf numFmtId="0" fontId="1" fillId="0" borderId="10" xfId="169" applyNumberFormat="1" applyFont="1" applyFill="1" applyBorder="1" applyAlignment="1">
      <alignment horizontal="center" vertical="top"/>
      <protection/>
    </xf>
    <xf numFmtId="0" fontId="1" fillId="0" borderId="10" xfId="169" applyNumberFormat="1" applyFont="1" applyFill="1" applyBorder="1" applyAlignment="1">
      <alignment horizontal="center" vertical="top" wrapText="1"/>
      <protection/>
    </xf>
    <xf numFmtId="180" fontId="2" fillId="0" borderId="10" xfId="169" applyNumberFormat="1" applyFont="1" applyFill="1" applyBorder="1" applyAlignment="1">
      <alignment vertical="top"/>
      <protection/>
    </xf>
    <xf numFmtId="181" fontId="2" fillId="0" borderId="10" xfId="169" applyNumberFormat="1" applyFont="1" applyFill="1" applyBorder="1" applyAlignment="1">
      <alignment horizontal="center" vertical="top"/>
      <protection/>
    </xf>
    <xf numFmtId="182" fontId="2" fillId="0" borderId="10" xfId="169" applyNumberFormat="1" applyFont="1" applyFill="1" applyBorder="1" applyAlignment="1">
      <alignment horizontal="center" vertical="top"/>
      <protection/>
    </xf>
    <xf numFmtId="180" fontId="2" fillId="0" borderId="10" xfId="169" applyNumberFormat="1" applyFont="1" applyFill="1" applyBorder="1" applyAlignment="1">
      <alignment horizontal="center" vertical="top"/>
      <protection/>
    </xf>
    <xf numFmtId="0" fontId="8" fillId="0" borderId="11" xfId="169" applyFont="1" applyFill="1" applyBorder="1" applyAlignment="1">
      <alignment wrapText="1"/>
      <protection/>
    </xf>
    <xf numFmtId="185" fontId="40" fillId="0" borderId="0" xfId="169" applyNumberFormat="1" applyFont="1" applyFill="1" applyBorder="1" applyAlignment="1">
      <alignment vertical="top"/>
      <protection/>
    </xf>
    <xf numFmtId="0" fontId="40" fillId="0" borderId="0" xfId="169" applyFont="1" applyFill="1" applyAlignment="1">
      <alignment vertical="top"/>
      <protection/>
    </xf>
    <xf numFmtId="180" fontId="1" fillId="0" borderId="10" xfId="169" applyNumberFormat="1" applyFont="1" applyFill="1" applyBorder="1" applyAlignment="1">
      <alignment vertical="top"/>
      <protection/>
    </xf>
    <xf numFmtId="181" fontId="1" fillId="0" borderId="10" xfId="169" applyNumberFormat="1" applyFont="1" applyFill="1" applyBorder="1" applyAlignment="1">
      <alignment horizontal="center" vertical="top"/>
      <protection/>
    </xf>
    <xf numFmtId="182" fontId="1" fillId="0" borderId="10" xfId="169" applyNumberFormat="1" applyFont="1" applyFill="1" applyBorder="1" applyAlignment="1">
      <alignment horizontal="center" vertical="top"/>
      <protection/>
    </xf>
    <xf numFmtId="180" fontId="1" fillId="0" borderId="10" xfId="169" applyNumberFormat="1" applyFont="1" applyFill="1" applyBorder="1" applyAlignment="1">
      <alignment horizontal="center" vertical="top"/>
      <protection/>
    </xf>
    <xf numFmtId="0" fontId="6" fillId="0" borderId="11" xfId="169" applyFont="1" applyFill="1" applyBorder="1" applyAlignment="1">
      <alignment wrapText="1"/>
      <protection/>
    </xf>
    <xf numFmtId="185" fontId="31" fillId="0" borderId="0" xfId="169" applyNumberFormat="1" applyFont="1" applyFill="1" applyBorder="1" applyAlignment="1">
      <alignment vertical="top"/>
      <protection/>
    </xf>
    <xf numFmtId="0" fontId="2" fillId="0" borderId="11" xfId="169" applyFont="1" applyFill="1" applyBorder="1" applyAlignment="1">
      <alignment wrapText="1"/>
      <protection/>
    </xf>
    <xf numFmtId="181" fontId="32" fillId="0" borderId="0" xfId="169" applyNumberFormat="1" applyFont="1" applyFill="1" applyAlignment="1">
      <alignment vertical="top"/>
      <protection/>
    </xf>
    <xf numFmtId="182" fontId="32" fillId="0" borderId="0" xfId="169" applyNumberFormat="1" applyFont="1" applyFill="1" applyAlignment="1">
      <alignment vertical="top"/>
      <protection/>
    </xf>
    <xf numFmtId="180" fontId="32" fillId="0" borderId="0" xfId="169" applyNumberFormat="1" applyFont="1" applyFill="1" applyAlignment="1">
      <alignment vertical="top"/>
      <protection/>
    </xf>
    <xf numFmtId="0" fontId="32" fillId="0" borderId="0" xfId="169" applyFont="1" applyFill="1" applyAlignment="1">
      <alignment vertical="top" wrapText="1"/>
      <protection/>
    </xf>
    <xf numFmtId="0" fontId="7" fillId="0" borderId="0" xfId="169" applyFont="1" applyFill="1" applyAlignment="1">
      <alignment horizontal="right" vertical="top" wrapText="1"/>
      <protection/>
    </xf>
    <xf numFmtId="41" fontId="8" fillId="0" borderId="10" xfId="169" applyNumberFormat="1" applyFont="1" applyFill="1" applyBorder="1" applyAlignment="1">
      <alignment horizontal="center" vertical="top" wrapText="1"/>
      <protection/>
    </xf>
    <xf numFmtId="0" fontId="1" fillId="0" borderId="12" xfId="169" applyNumberFormat="1" applyFont="1" applyFill="1" applyBorder="1" applyAlignment="1">
      <alignment horizontal="center" vertical="top" wrapText="1"/>
      <protection/>
    </xf>
    <xf numFmtId="0" fontId="1" fillId="0" borderId="12" xfId="169" applyNumberFormat="1" applyFont="1" applyFill="1" applyBorder="1" applyAlignment="1">
      <alignment horizontal="center" vertical="top"/>
      <protection/>
    </xf>
    <xf numFmtId="181" fontId="32" fillId="0" borderId="0" xfId="169" applyNumberFormat="1" applyFont="1" applyFill="1" applyBorder="1" applyAlignment="1">
      <alignment horizontal="center" vertical="top"/>
      <protection/>
    </xf>
    <xf numFmtId="182" fontId="32" fillId="0" borderId="0" xfId="169" applyNumberFormat="1" applyFont="1" applyFill="1" applyBorder="1" applyAlignment="1">
      <alignment horizontal="center" vertical="top"/>
      <protection/>
    </xf>
    <xf numFmtId="180" fontId="32" fillId="0" borderId="0" xfId="169" applyNumberFormat="1" applyFont="1" applyFill="1" applyBorder="1" applyAlignment="1">
      <alignment vertical="top"/>
      <protection/>
    </xf>
    <xf numFmtId="0" fontId="32" fillId="0" borderId="0" xfId="169" applyFont="1" applyFill="1" applyBorder="1" applyAlignment="1">
      <alignment vertical="top" wrapText="1"/>
      <protection/>
    </xf>
    <xf numFmtId="0" fontId="41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36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 vertical="justify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9" fillId="0" borderId="0" xfId="0" applyFont="1" applyAlignment="1">
      <alignment horizontal="center" vertical="center" wrapText="1" shrinkToFit="1"/>
    </xf>
    <xf numFmtId="2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11" fontId="6" fillId="0" borderId="10" xfId="0" applyNumberFormat="1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193" fontId="0" fillId="0" borderId="0" xfId="0" applyNumberFormat="1" applyAlignment="1">
      <alignment/>
    </xf>
    <xf numFmtId="0" fontId="7" fillId="0" borderId="0" xfId="166" applyFont="1" applyAlignment="1" applyProtection="1">
      <alignment/>
      <protection locked="0"/>
    </xf>
    <xf numFmtId="0" fontId="7" fillId="0" borderId="0" xfId="166" applyFont="1">
      <alignment/>
      <protection/>
    </xf>
    <xf numFmtId="0" fontId="7" fillId="0" borderId="0" xfId="170" applyFont="1" applyAlignment="1" applyProtection="1">
      <alignment horizontal="right"/>
      <protection locked="0"/>
    </xf>
    <xf numFmtId="0" fontId="1" fillId="0" borderId="0" xfId="0" applyFont="1" applyAlignment="1">
      <alignment vertical="top"/>
    </xf>
    <xf numFmtId="0" fontId="8" fillId="0" borderId="10" xfId="169" applyFont="1" applyFill="1" applyBorder="1" applyAlignment="1">
      <alignment horizontal="center" vertical="center" wrapText="1"/>
      <protection/>
    </xf>
    <xf numFmtId="201" fontId="6" fillId="0" borderId="10" xfId="0" applyNumberFormat="1" applyFont="1" applyBorder="1" applyAlignment="1">
      <alignment horizontal="center" wrapText="1"/>
    </xf>
    <xf numFmtId="49" fontId="6" fillId="0" borderId="10" xfId="147" applyNumberFormat="1" applyFont="1" applyFill="1" applyBorder="1" applyAlignment="1">
      <alignment horizontal="left" vertical="center" wrapText="1"/>
      <protection/>
    </xf>
    <xf numFmtId="201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5" xfId="92" applyNumberFormat="1" applyFont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10" xfId="150" applyNumberFormat="1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vertical="center" wrapText="1"/>
    </xf>
    <xf numFmtId="49" fontId="8" fillId="0" borderId="10" xfId="118" applyNumberFormat="1" applyFont="1" applyBorder="1" applyAlignment="1">
      <alignment horizontal="left" vertical="center" wrapText="1"/>
      <protection/>
    </xf>
    <xf numFmtId="49" fontId="6" fillId="0" borderId="10" xfId="119" applyNumberFormat="1" applyFont="1" applyFill="1" applyBorder="1" applyAlignment="1">
      <alignment horizontal="left" vertical="center" wrapText="1"/>
      <protection/>
    </xf>
    <xf numFmtId="49" fontId="6" fillId="0" borderId="10" xfId="160" applyNumberFormat="1" applyFont="1" applyFill="1" applyBorder="1" applyAlignment="1">
      <alignment horizontal="left" vertical="center" wrapText="1"/>
      <protection/>
    </xf>
    <xf numFmtId="49" fontId="6" fillId="0" borderId="10" xfId="121" applyNumberFormat="1" applyFont="1" applyFill="1" applyBorder="1" applyAlignment="1">
      <alignment horizontal="left" vertical="center" wrapText="1"/>
      <protection/>
    </xf>
    <xf numFmtId="49" fontId="8" fillId="0" borderId="10" xfId="125" applyNumberFormat="1" applyFont="1" applyBorder="1" applyAlignment="1">
      <alignment horizontal="left" vertical="center" wrapText="1"/>
      <protection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49" fontId="6" fillId="0" borderId="10" xfId="92" applyNumberFormat="1" applyFont="1" applyBorder="1" applyAlignment="1">
      <alignment horizontal="left" vertical="center" wrapText="1"/>
      <protection/>
    </xf>
    <xf numFmtId="49" fontId="6" fillId="0" borderId="10" xfId="84" applyNumberFormat="1" applyFont="1" applyFill="1" applyBorder="1" applyAlignment="1">
      <alignment horizontal="left" vertical="center" wrapText="1"/>
      <protection/>
    </xf>
    <xf numFmtId="49" fontId="6" fillId="0" borderId="10" xfId="163" applyNumberFormat="1" applyFont="1" applyBorder="1" applyAlignment="1">
      <alignment horizontal="left" vertical="center" wrapText="1"/>
      <protection/>
    </xf>
    <xf numFmtId="0" fontId="51" fillId="0" borderId="10" xfId="163" applyFont="1" applyBorder="1" applyAlignment="1">
      <alignment vertical="center" wrapText="1"/>
      <protection/>
    </xf>
    <xf numFmtId="49" fontId="8" fillId="0" borderId="10" xfId="128" applyNumberFormat="1" applyFont="1" applyBorder="1" applyAlignment="1">
      <alignment horizontal="left" vertical="center" wrapText="1"/>
      <protection/>
    </xf>
    <xf numFmtId="49" fontId="6" fillId="0" borderId="10" xfId="144" applyNumberFormat="1" applyFont="1" applyBorder="1" applyAlignment="1">
      <alignment horizontal="left" vertical="center" wrapText="1"/>
      <protection/>
    </xf>
    <xf numFmtId="189" fontId="6" fillId="0" borderId="10" xfId="144" applyNumberFormat="1" applyFont="1" applyBorder="1" applyAlignment="1">
      <alignment horizontal="left" vertical="center" wrapText="1"/>
      <protection/>
    </xf>
    <xf numFmtId="49" fontId="6" fillId="0" borderId="10" xfId="145" applyNumberFormat="1" applyFont="1" applyBorder="1" applyAlignment="1">
      <alignment horizontal="left" vertical="center" wrapText="1"/>
      <protection/>
    </xf>
    <xf numFmtId="0" fontId="52" fillId="0" borderId="10" xfId="163" applyFont="1" applyBorder="1" applyAlignment="1">
      <alignment vertical="center" wrapText="1"/>
      <protection/>
    </xf>
    <xf numFmtId="0" fontId="51" fillId="0" borderId="10" xfId="163" applyFont="1" applyBorder="1" applyAlignment="1">
      <alignment horizontal="left" vertical="center" wrapText="1"/>
      <protection/>
    </xf>
    <xf numFmtId="49" fontId="8" fillId="0" borderId="10" xfId="79" applyNumberFormat="1" applyFont="1" applyBorder="1" applyAlignment="1">
      <alignment horizontal="left" vertical="center" wrapText="1"/>
      <protection/>
    </xf>
    <xf numFmtId="49" fontId="6" fillId="0" borderId="10" xfId="98" applyNumberFormat="1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horizontal="left" vertical="center" wrapText="1"/>
    </xf>
    <xf numFmtId="49" fontId="6" fillId="0" borderId="10" xfId="163" applyNumberFormat="1" applyFont="1" applyFill="1" applyBorder="1" applyAlignment="1">
      <alignment horizontal="left" vertical="center" wrapText="1"/>
      <protection/>
    </xf>
    <xf numFmtId="49" fontId="6" fillId="0" borderId="10" xfId="107" applyNumberFormat="1" applyFont="1" applyBorder="1" applyAlignment="1">
      <alignment horizontal="left" vertical="center" wrapText="1"/>
      <protection/>
    </xf>
    <xf numFmtId="49" fontId="6" fillId="0" borderId="10" xfId="95" applyNumberFormat="1" applyFont="1" applyBorder="1" applyAlignment="1">
      <alignment horizontal="left" vertical="center" wrapText="1"/>
      <protection/>
    </xf>
    <xf numFmtId="189" fontId="6" fillId="0" borderId="10" xfId="162" applyNumberFormat="1" applyFont="1" applyFill="1" applyBorder="1" applyAlignment="1">
      <alignment horizontal="left" vertical="center" wrapText="1"/>
      <protection/>
    </xf>
    <xf numFmtId="49" fontId="6" fillId="0" borderId="10" xfId="135" applyNumberFormat="1" applyFont="1" applyBorder="1" applyAlignment="1">
      <alignment horizontal="left" vertical="center" wrapText="1"/>
      <protection/>
    </xf>
    <xf numFmtId="49" fontId="6" fillId="0" borderId="10" xfId="140" applyNumberFormat="1" applyFont="1" applyBorder="1" applyAlignment="1">
      <alignment horizontal="left" vertical="center" wrapText="1"/>
      <protection/>
    </xf>
    <xf numFmtId="49" fontId="6" fillId="0" borderId="10" xfId="143" applyNumberFormat="1" applyFont="1" applyBorder="1" applyAlignment="1">
      <alignment horizontal="left" vertical="center" wrapText="1"/>
      <protection/>
    </xf>
    <xf numFmtId="49" fontId="6" fillId="0" borderId="10" xfId="97" applyNumberFormat="1" applyFont="1" applyBorder="1" applyAlignment="1">
      <alignment horizontal="left" vertical="center" wrapText="1"/>
      <protection/>
    </xf>
    <xf numFmtId="49" fontId="8" fillId="0" borderId="10" xfId="159" applyNumberFormat="1" applyFont="1" applyBorder="1" applyAlignment="1">
      <alignment horizontal="left" vertical="center" wrapText="1"/>
      <protection/>
    </xf>
    <xf numFmtId="49" fontId="6" fillId="0" borderId="10" xfId="74" applyNumberFormat="1" applyFont="1" applyBorder="1" applyAlignment="1">
      <alignment horizontal="left" vertical="center" wrapText="1"/>
      <protection/>
    </xf>
    <xf numFmtId="49" fontId="6" fillId="0" borderId="10" xfId="76" applyNumberFormat="1" applyFont="1" applyBorder="1" applyAlignment="1">
      <alignment horizontal="left" vertical="center" wrapText="1"/>
      <protection/>
    </xf>
    <xf numFmtId="49" fontId="6" fillId="0" borderId="10" xfId="80" applyNumberFormat="1" applyFont="1" applyBorder="1" applyAlignment="1">
      <alignment horizontal="left" vertical="center" wrapText="1"/>
      <protection/>
    </xf>
    <xf numFmtId="49" fontId="6" fillId="0" borderId="10" xfId="84" applyNumberFormat="1" applyFont="1" applyBorder="1" applyAlignment="1">
      <alignment horizontal="left" vertical="center" wrapText="1"/>
      <protection/>
    </xf>
    <xf numFmtId="189" fontId="6" fillId="0" borderId="10" xfId="87" applyNumberFormat="1" applyFont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wrapText="1"/>
    </xf>
    <xf numFmtId="189" fontId="6" fillId="0" borderId="10" xfId="110" applyNumberFormat="1" applyFont="1" applyBorder="1" applyAlignment="1">
      <alignment horizontal="left" vertical="center" wrapText="1"/>
      <protection/>
    </xf>
    <xf numFmtId="49" fontId="6" fillId="0" borderId="10" xfId="94" applyNumberFormat="1" applyFont="1" applyBorder="1" applyAlignment="1">
      <alignment horizontal="left" vertical="center" wrapText="1"/>
      <protection/>
    </xf>
    <xf numFmtId="49" fontId="6" fillId="0" borderId="10" xfId="161" applyNumberFormat="1" applyFont="1" applyFill="1" applyBorder="1" applyAlignment="1">
      <alignment horizontal="left" vertical="center" wrapText="1"/>
      <protection/>
    </xf>
    <xf numFmtId="49" fontId="6" fillId="0" borderId="10" xfId="158" applyNumberFormat="1" applyFont="1" applyFill="1" applyBorder="1" applyAlignment="1">
      <alignment horizontal="left" vertical="center" wrapText="1"/>
      <protection/>
    </xf>
    <xf numFmtId="49" fontId="8" fillId="0" borderId="10" xfId="110" applyNumberFormat="1" applyFont="1" applyBorder="1" applyAlignment="1">
      <alignment horizontal="left" vertical="center" wrapText="1"/>
      <protection/>
    </xf>
    <xf numFmtId="49" fontId="6" fillId="0" borderId="10" xfId="157" applyNumberFormat="1" applyFont="1" applyFill="1" applyBorder="1" applyAlignment="1">
      <alignment horizontal="left" vertical="center" wrapText="1"/>
      <protection/>
    </xf>
    <xf numFmtId="49" fontId="6" fillId="0" borderId="10" xfId="119" applyNumberFormat="1" applyFont="1" applyBorder="1" applyAlignment="1">
      <alignment horizontal="left" vertical="center" wrapText="1"/>
      <protection/>
    </xf>
    <xf numFmtId="189" fontId="6" fillId="0" borderId="10" xfId="152" applyNumberFormat="1" applyFont="1" applyFill="1" applyBorder="1" applyAlignment="1">
      <alignment horizontal="left" vertical="center" wrapText="1"/>
      <protection/>
    </xf>
    <xf numFmtId="49" fontId="6" fillId="0" borderId="10" xfId="95" applyNumberFormat="1" applyFont="1" applyFill="1" applyBorder="1" applyAlignment="1">
      <alignment horizontal="left" vertical="center" wrapText="1"/>
      <protection/>
    </xf>
    <xf numFmtId="49" fontId="3" fillId="0" borderId="16" xfId="135" applyNumberFormat="1" applyFont="1" applyBorder="1" applyAlignment="1">
      <alignment horizontal="left" vertical="center" wrapText="1"/>
      <protection/>
    </xf>
    <xf numFmtId="0" fontId="29" fillId="0" borderId="0" xfId="0" applyFont="1" applyFill="1" applyAlignment="1">
      <alignment/>
    </xf>
    <xf numFmtId="201" fontId="6" fillId="0" borderId="10" xfId="0" applyNumberFormat="1" applyFont="1" applyFill="1" applyBorder="1" applyAlignment="1">
      <alignment horizontal="center" wrapText="1"/>
    </xf>
    <xf numFmtId="201" fontId="8" fillId="0" borderId="1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" fontId="8" fillId="0" borderId="0" xfId="0" applyNumberFormat="1" applyFont="1" applyFill="1" applyBorder="1" applyAlignment="1">
      <alignment horizontal="right" wrapText="1"/>
    </xf>
    <xf numFmtId="49" fontId="8" fillId="0" borderId="10" xfId="118" applyNumberFormat="1" applyFont="1" applyFill="1" applyBorder="1" applyAlignment="1">
      <alignment horizontal="left" vertical="center" wrapText="1"/>
      <protection/>
    </xf>
    <xf numFmtId="49" fontId="6" fillId="0" borderId="10" xfId="123" applyNumberFormat="1" applyFont="1" applyFill="1" applyBorder="1" applyAlignment="1">
      <alignment horizontal="left" vertical="center" wrapText="1"/>
      <protection/>
    </xf>
    <xf numFmtId="49" fontId="8" fillId="0" borderId="10" xfId="125" applyNumberFormat="1" applyFont="1" applyFill="1" applyBorder="1" applyAlignment="1">
      <alignment horizontal="left" vertical="center" wrapText="1"/>
      <protection/>
    </xf>
    <xf numFmtId="11" fontId="6" fillId="0" borderId="10" xfId="60" applyNumberFormat="1" applyFont="1" applyFill="1" applyBorder="1" applyAlignment="1" applyProtection="1">
      <alignment wrapText="1"/>
      <protection/>
    </xf>
    <xf numFmtId="49" fontId="8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 wrapText="1"/>
    </xf>
    <xf numFmtId="49" fontId="6" fillId="0" borderId="10" xfId="92" applyNumberFormat="1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49" fontId="8" fillId="0" borderId="10" xfId="128" applyNumberFormat="1" applyFont="1" applyFill="1" applyBorder="1" applyAlignment="1">
      <alignment horizontal="left" vertical="center" wrapText="1"/>
      <protection/>
    </xf>
    <xf numFmtId="49" fontId="6" fillId="0" borderId="10" xfId="144" applyNumberFormat="1" applyFont="1" applyFill="1" applyBorder="1" applyAlignment="1">
      <alignment horizontal="left" vertical="center" wrapText="1"/>
      <protection/>
    </xf>
    <xf numFmtId="189" fontId="6" fillId="0" borderId="10" xfId="144" applyNumberFormat="1" applyFont="1" applyFill="1" applyBorder="1" applyAlignment="1">
      <alignment horizontal="left" vertical="center" wrapText="1"/>
      <protection/>
    </xf>
    <xf numFmtId="49" fontId="6" fillId="0" borderId="10" xfId="145" applyNumberFormat="1" applyFont="1" applyFill="1" applyBorder="1" applyAlignment="1">
      <alignment horizontal="left" vertical="center" wrapText="1"/>
      <protection/>
    </xf>
    <xf numFmtId="49" fontId="6" fillId="0" borderId="10" xfId="146" applyNumberFormat="1" applyFont="1" applyFill="1" applyBorder="1" applyAlignment="1">
      <alignment horizontal="left" vertical="center" wrapText="1"/>
      <protection/>
    </xf>
    <xf numFmtId="0" fontId="52" fillId="0" borderId="10" xfId="163" applyFont="1" applyFill="1" applyBorder="1" applyAlignment="1">
      <alignment vertical="center" wrapText="1"/>
      <protection/>
    </xf>
    <xf numFmtId="0" fontId="51" fillId="0" borderId="10" xfId="163" applyFont="1" applyFill="1" applyBorder="1" applyAlignment="1">
      <alignment horizontal="left" vertical="center" wrapText="1"/>
      <protection/>
    </xf>
    <xf numFmtId="49" fontId="6" fillId="0" borderId="10" xfId="97" applyNumberFormat="1" applyFont="1" applyFill="1" applyBorder="1" applyAlignment="1">
      <alignment horizontal="left" vertical="center" wrapText="1"/>
      <protection/>
    </xf>
    <xf numFmtId="49" fontId="6" fillId="0" borderId="10" xfId="143" applyNumberFormat="1" applyFont="1" applyFill="1" applyBorder="1" applyAlignment="1">
      <alignment horizontal="left" vertical="center" wrapText="1"/>
      <protection/>
    </xf>
    <xf numFmtId="49" fontId="8" fillId="0" borderId="10" xfId="103" applyNumberFormat="1" applyFont="1" applyFill="1" applyBorder="1" applyAlignment="1">
      <alignment horizontal="left" vertical="center" wrapText="1"/>
      <protection/>
    </xf>
    <xf numFmtId="49" fontId="8" fillId="0" borderId="10" xfId="106" applyNumberFormat="1" applyFont="1" applyFill="1" applyBorder="1" applyAlignment="1">
      <alignment horizontal="left" vertical="center" wrapText="1"/>
      <protection/>
    </xf>
    <xf numFmtId="49" fontId="8" fillId="0" borderId="10" xfId="159" applyNumberFormat="1" applyFont="1" applyFill="1" applyBorder="1" applyAlignment="1">
      <alignment horizontal="left" vertical="center" wrapText="1"/>
      <protection/>
    </xf>
    <xf numFmtId="49" fontId="8" fillId="0" borderId="10" xfId="72" applyNumberFormat="1" applyFont="1" applyFill="1" applyBorder="1" applyAlignment="1">
      <alignment horizontal="left" vertical="center" wrapText="1"/>
      <protection/>
    </xf>
    <xf numFmtId="49" fontId="6" fillId="0" borderId="10" xfId="74" applyNumberFormat="1" applyFont="1" applyFill="1" applyBorder="1" applyAlignment="1">
      <alignment horizontal="left" vertical="center" wrapText="1"/>
      <protection/>
    </xf>
    <xf numFmtId="49" fontId="6" fillId="0" borderId="10" xfId="76" applyNumberFormat="1" applyFont="1" applyFill="1" applyBorder="1" applyAlignment="1">
      <alignment horizontal="left" vertical="center" wrapText="1"/>
      <protection/>
    </xf>
    <xf numFmtId="49" fontId="8" fillId="0" borderId="10" xfId="110" applyNumberFormat="1" applyFont="1" applyFill="1" applyBorder="1" applyAlignment="1">
      <alignment horizontal="left" vertical="center" wrapText="1"/>
      <protection/>
    </xf>
    <xf numFmtId="189" fontId="6" fillId="0" borderId="10" xfId="110" applyNumberFormat="1" applyFont="1" applyFill="1" applyBorder="1" applyAlignment="1">
      <alignment horizontal="left" vertical="center" wrapText="1"/>
      <protection/>
    </xf>
    <xf numFmtId="49" fontId="6" fillId="0" borderId="10" xfId="93" applyNumberFormat="1" applyFont="1" applyFill="1" applyBorder="1" applyAlignment="1">
      <alignment horizontal="left" vertical="center" wrapText="1"/>
      <protection/>
    </xf>
    <xf numFmtId="49" fontId="6" fillId="0" borderId="10" xfId="104" applyNumberFormat="1" applyFont="1" applyFill="1" applyBorder="1" applyAlignment="1">
      <alignment horizontal="left" vertical="center" wrapText="1"/>
      <protection/>
    </xf>
    <xf numFmtId="49" fontId="6" fillId="0" borderId="10" xfId="115" applyNumberFormat="1" applyFont="1" applyFill="1" applyBorder="1" applyAlignment="1">
      <alignment horizontal="left" vertical="center" wrapText="1"/>
      <protection/>
    </xf>
    <xf numFmtId="49" fontId="8" fillId="0" borderId="10" xfId="79" applyNumberFormat="1" applyFont="1" applyFill="1" applyBorder="1" applyAlignment="1">
      <alignment horizontal="left" vertical="center" wrapText="1"/>
      <protection/>
    </xf>
    <xf numFmtId="49" fontId="6" fillId="0" borderId="10" xfId="94" applyNumberFormat="1" applyFont="1" applyFill="1" applyBorder="1" applyAlignment="1">
      <alignment horizontal="left" vertical="center" wrapText="1"/>
      <protection/>
    </xf>
    <xf numFmtId="49" fontId="6" fillId="0" borderId="10" xfId="85" applyNumberFormat="1" applyFont="1" applyFill="1" applyBorder="1" applyAlignment="1">
      <alignment horizontal="left" vertical="center" wrapText="1"/>
      <protection/>
    </xf>
    <xf numFmtId="189" fontId="6" fillId="0" borderId="10" xfId="87" applyNumberFormat="1" applyFont="1" applyFill="1" applyBorder="1" applyAlignment="1">
      <alignment horizontal="left" vertical="center" wrapText="1"/>
      <protection/>
    </xf>
    <xf numFmtId="49" fontId="6" fillId="0" borderId="10" xfId="98" applyNumberFormat="1" applyFont="1" applyFill="1" applyBorder="1" applyAlignment="1">
      <alignment horizontal="left" vertical="center" wrapText="1"/>
      <protection/>
    </xf>
    <xf numFmtId="49" fontId="6" fillId="0" borderId="10" xfId="99" applyNumberFormat="1" applyFont="1" applyFill="1" applyBorder="1" applyAlignment="1">
      <alignment horizontal="left" vertical="center" wrapText="1"/>
      <protection/>
    </xf>
    <xf numFmtId="49" fontId="6" fillId="0" borderId="10" xfId="100" applyNumberFormat="1" applyFont="1" applyFill="1" applyBorder="1" applyAlignment="1">
      <alignment horizontal="left" vertical="center" wrapText="1"/>
      <protection/>
    </xf>
    <xf numFmtId="4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198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6" fillId="0" borderId="10" xfId="135" applyNumberFormat="1" applyFont="1" applyFill="1" applyBorder="1" applyAlignment="1">
      <alignment horizontal="left" vertical="center" wrapText="1"/>
      <protection/>
    </xf>
    <xf numFmtId="0" fontId="51" fillId="0" borderId="10" xfId="163" applyFont="1" applyFill="1" applyBorder="1" applyAlignment="1">
      <alignment wrapText="1"/>
      <protection/>
    </xf>
    <xf numFmtId="176" fontId="0" fillId="0" borderId="0" xfId="0" applyNumberFormat="1" applyAlignment="1">
      <alignment/>
    </xf>
    <xf numFmtId="4" fontId="29" fillId="0" borderId="0" xfId="0" applyNumberFormat="1" applyFont="1" applyAlignment="1">
      <alignment/>
    </xf>
    <xf numFmtId="187" fontId="2" fillId="0" borderId="12" xfId="169" applyNumberFormat="1" applyFont="1" applyFill="1" applyBorder="1" applyAlignment="1">
      <alignment horizontal="right" wrapText="1" shrinkToFit="1"/>
      <protection/>
    </xf>
    <xf numFmtId="187" fontId="1" fillId="0" borderId="12" xfId="169" applyNumberFormat="1" applyFont="1" applyFill="1" applyBorder="1" applyAlignment="1">
      <alignment horizontal="right" wrapText="1" shrinkToFit="1"/>
      <protection/>
    </xf>
    <xf numFmtId="187" fontId="2" fillId="0" borderId="10" xfId="169" applyNumberFormat="1" applyFont="1" applyFill="1" applyBorder="1" applyAlignment="1">
      <alignment horizontal="right" wrapText="1" shrinkToFit="1"/>
      <protection/>
    </xf>
    <xf numFmtId="187" fontId="31" fillId="0" borderId="0" xfId="169" applyNumberFormat="1" applyFont="1" applyFill="1" applyBorder="1" applyAlignment="1">
      <alignment vertical="top"/>
      <protection/>
    </xf>
    <xf numFmtId="187" fontId="5" fillId="0" borderId="10" xfId="0" applyNumberFormat="1" applyFont="1" applyBorder="1" applyAlignment="1">
      <alignment horizontal="right" wrapText="1" indent="2"/>
    </xf>
    <xf numFmtId="187" fontId="5" fillId="0" borderId="10" xfId="0" applyNumberFormat="1" applyFont="1" applyFill="1" applyBorder="1" applyAlignment="1">
      <alignment horizontal="right" wrapText="1" indent="2"/>
    </xf>
    <xf numFmtId="187" fontId="4" fillId="0" borderId="10" xfId="0" applyNumberFormat="1" applyFont="1" applyBorder="1" applyAlignment="1">
      <alignment horizontal="right" wrapText="1" indent="2"/>
    </xf>
    <xf numFmtId="176" fontId="5" fillId="0" borderId="10" xfId="0" applyNumberFormat="1" applyFont="1" applyBorder="1" applyAlignment="1">
      <alignment horizontal="right" wrapText="1" indent="1"/>
    </xf>
    <xf numFmtId="176" fontId="4" fillId="0" borderId="10" xfId="0" applyNumberFormat="1" applyFont="1" applyFill="1" applyBorder="1" applyAlignment="1">
      <alignment horizontal="right" wrapText="1" indent="1"/>
    </xf>
    <xf numFmtId="176" fontId="5" fillId="0" borderId="10" xfId="0" applyNumberFormat="1" applyFont="1" applyBorder="1" applyAlignment="1">
      <alignment horizontal="right" wrapText="1" indent="2"/>
    </xf>
    <xf numFmtId="176" fontId="4" fillId="0" borderId="10" xfId="0" applyNumberFormat="1" applyFont="1" applyBorder="1" applyAlignment="1">
      <alignment horizontal="right" wrapText="1" indent="2"/>
    </xf>
    <xf numFmtId="187" fontId="5" fillId="0" borderId="10" xfId="0" applyNumberFormat="1" applyFont="1" applyBorder="1" applyAlignment="1">
      <alignment horizontal="right" wrapText="1" indent="1"/>
    </xf>
    <xf numFmtId="187" fontId="5" fillId="0" borderId="10" xfId="0" applyNumberFormat="1" applyFont="1" applyFill="1" applyBorder="1" applyAlignment="1">
      <alignment horizontal="right" wrapText="1" indent="1"/>
    </xf>
    <xf numFmtId="187" fontId="4" fillId="0" borderId="10" xfId="0" applyNumberFormat="1" applyFont="1" applyBorder="1" applyAlignment="1">
      <alignment horizontal="right" wrapText="1" indent="1"/>
    </xf>
    <xf numFmtId="196" fontId="5" fillId="0" borderId="10" xfId="0" applyNumberFormat="1" applyFont="1" applyBorder="1" applyAlignment="1">
      <alignment horizontal="right" wrapText="1" indent="2"/>
    </xf>
    <xf numFmtId="196" fontId="4" fillId="0" borderId="10" xfId="0" applyNumberFormat="1" applyFont="1" applyBorder="1" applyAlignment="1">
      <alignment horizontal="right" wrapText="1" indent="2"/>
    </xf>
    <xf numFmtId="196" fontId="4" fillId="0" borderId="10" xfId="0" applyNumberFormat="1" applyFont="1" applyBorder="1" applyAlignment="1">
      <alignment horizontal="right" vertical="top" wrapText="1" indent="2"/>
    </xf>
    <xf numFmtId="176" fontId="0" fillId="0" borderId="10" xfId="0" applyNumberFormat="1" applyBorder="1" applyAlignment="1">
      <alignment/>
    </xf>
    <xf numFmtId="196" fontId="0" fillId="0" borderId="10" xfId="0" applyNumberFormat="1" applyBorder="1" applyAlignment="1">
      <alignment horizontal="center" vertical="center" wrapText="1"/>
    </xf>
    <xf numFmtId="196" fontId="0" fillId="0" borderId="11" xfId="0" applyNumberForma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right" wrapText="1"/>
    </xf>
    <xf numFmtId="196" fontId="8" fillId="0" borderId="10" xfId="0" applyNumberFormat="1" applyFont="1" applyBorder="1" applyAlignment="1">
      <alignment horizontal="right" wrapText="1"/>
    </xf>
    <xf numFmtId="196" fontId="8" fillId="0" borderId="10" xfId="0" applyNumberFormat="1" applyFont="1" applyFill="1" applyBorder="1" applyAlignment="1">
      <alignment horizontal="right" wrapText="1"/>
    </xf>
    <xf numFmtId="196" fontId="8" fillId="0" borderId="10" xfId="0" applyNumberFormat="1" applyFont="1" applyFill="1" applyBorder="1" applyAlignment="1">
      <alignment/>
    </xf>
    <xf numFmtId="196" fontId="6" fillId="0" borderId="10" xfId="0" applyNumberFormat="1" applyFont="1" applyFill="1" applyBorder="1" applyAlignment="1">
      <alignment horizontal="right"/>
    </xf>
    <xf numFmtId="196" fontId="6" fillId="0" borderId="10" xfId="0" applyNumberFormat="1" applyFont="1" applyFill="1" applyBorder="1" applyAlignment="1">
      <alignment/>
    </xf>
    <xf numFmtId="196" fontId="8" fillId="0" borderId="10" xfId="0" applyNumberFormat="1" applyFont="1" applyFill="1" applyBorder="1" applyAlignment="1">
      <alignment horizontal="right"/>
    </xf>
    <xf numFmtId="196" fontId="6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176" fontId="45" fillId="0" borderId="10" xfId="0" applyNumberFormat="1" applyFont="1" applyBorder="1" applyAlignment="1">
      <alignment/>
    </xf>
    <xf numFmtId="196" fontId="0" fillId="0" borderId="0" xfId="0" applyNumberFormat="1" applyAlignment="1">
      <alignment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170" applyNumberFormat="1" applyFont="1" applyFill="1" applyBorder="1" applyAlignment="1" applyProtection="1">
      <alignment horizontal="center" vertical="top" wrapText="1"/>
      <protection locked="0"/>
    </xf>
    <xf numFmtId="196" fontId="6" fillId="0" borderId="0" xfId="0" applyNumberFormat="1" applyFont="1" applyFill="1" applyBorder="1" applyAlignment="1">
      <alignment horizontal="right"/>
    </xf>
    <xf numFmtId="196" fontId="3" fillId="0" borderId="0" xfId="0" applyNumberFormat="1" applyFont="1" applyAlignment="1">
      <alignment horizontal="right"/>
    </xf>
    <xf numFmtId="196" fontId="0" fillId="0" borderId="0" xfId="0" applyNumberFormat="1" applyFill="1" applyAlignment="1">
      <alignment/>
    </xf>
    <xf numFmtId="196" fontId="29" fillId="0" borderId="0" xfId="0" applyNumberFormat="1" applyFont="1" applyFill="1" applyAlignment="1">
      <alignment/>
    </xf>
    <xf numFmtId="196" fontId="53" fillId="0" borderId="0" xfId="0" applyNumberFormat="1" applyFont="1" applyFill="1" applyAlignment="1">
      <alignment/>
    </xf>
    <xf numFmtId="196" fontId="0" fillId="0" borderId="0" xfId="0" applyNumberFormat="1" applyFont="1" applyAlignment="1">
      <alignment/>
    </xf>
    <xf numFmtId="196" fontId="29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 wrapText="1"/>
    </xf>
    <xf numFmtId="2" fontId="29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right" vertical="top" wrapText="1" indent="2"/>
    </xf>
    <xf numFmtId="176" fontId="4" fillId="0" borderId="10" xfId="0" applyNumberFormat="1" applyFont="1" applyFill="1" applyBorder="1" applyAlignment="1">
      <alignment horizontal="right" wrapText="1" indent="2"/>
    </xf>
    <xf numFmtId="2" fontId="4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96" fontId="5" fillId="0" borderId="10" xfId="0" applyNumberFormat="1" applyFont="1" applyBorder="1" applyAlignment="1">
      <alignment horizontal="right" indent="2"/>
    </xf>
    <xf numFmtId="196" fontId="0" fillId="0" borderId="10" xfId="0" applyNumberFormat="1" applyBorder="1" applyAlignment="1">
      <alignment horizontal="right" indent="2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19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1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96" fontId="29" fillId="0" borderId="10" xfId="0" applyNumberFormat="1" applyFont="1" applyBorder="1" applyAlignment="1">
      <alignment/>
    </xf>
    <xf numFmtId="196" fontId="8" fillId="0" borderId="0" xfId="0" applyNumberFormat="1" applyFont="1" applyFill="1" applyBorder="1" applyAlignment="1">
      <alignment horizontal="right" wrapText="1"/>
    </xf>
    <xf numFmtId="49" fontId="6" fillId="0" borderId="10" xfId="108" applyNumberFormat="1" applyFont="1" applyBorder="1" applyAlignment="1">
      <alignment horizontal="left" vertical="center" wrapText="1"/>
      <protection/>
    </xf>
    <xf numFmtId="49" fontId="3" fillId="0" borderId="0" xfId="135" applyNumberFormat="1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163" applyFont="1" applyFill="1" applyBorder="1" applyAlignment="1">
      <alignment vertical="center" wrapText="1"/>
      <protection/>
    </xf>
    <xf numFmtId="0" fontId="51" fillId="0" borderId="10" xfId="0" applyFont="1" applyFill="1" applyBorder="1" applyAlignment="1">
      <alignment wrapText="1"/>
    </xf>
    <xf numFmtId="0" fontId="51" fillId="0" borderId="10" xfId="163" applyFont="1" applyBorder="1" applyAlignment="1">
      <alignment wrapText="1"/>
      <protection/>
    </xf>
    <xf numFmtId="49" fontId="44" fillId="0" borderId="10" xfId="136" applyNumberFormat="1" applyFont="1" applyBorder="1" applyAlignment="1">
      <alignment horizontal="left" vertical="center" wrapText="1"/>
      <protection/>
    </xf>
    <xf numFmtId="49" fontId="6" fillId="0" borderId="10" xfId="146" applyNumberFormat="1" applyFont="1" applyBorder="1" applyAlignment="1">
      <alignment horizontal="left" vertical="center" wrapText="1"/>
      <protection/>
    </xf>
    <xf numFmtId="49" fontId="8" fillId="0" borderId="10" xfId="103" applyNumberFormat="1" applyFont="1" applyBorder="1" applyAlignment="1">
      <alignment horizontal="left" vertical="center" wrapText="1"/>
      <protection/>
    </xf>
    <xf numFmtId="49" fontId="8" fillId="0" borderId="10" xfId="106" applyNumberFormat="1" applyFont="1" applyBorder="1" applyAlignment="1">
      <alignment horizontal="left" vertical="center" wrapText="1"/>
      <protection/>
    </xf>
    <xf numFmtId="49" fontId="8" fillId="0" borderId="10" xfId="109" applyNumberFormat="1" applyFont="1" applyBorder="1" applyAlignment="1">
      <alignment horizontal="left" vertical="center" wrapText="1"/>
      <protection/>
    </xf>
    <xf numFmtId="49" fontId="6" fillId="0" borderId="10" xfId="109" applyNumberFormat="1" applyFont="1" applyBorder="1" applyAlignment="1">
      <alignment horizontal="left" vertical="center" wrapText="1"/>
      <protection/>
    </xf>
    <xf numFmtId="49" fontId="8" fillId="0" borderId="10" xfId="72" applyNumberFormat="1" applyFont="1" applyBorder="1" applyAlignment="1">
      <alignment horizontal="left" vertical="center" wrapText="1"/>
      <protection/>
    </xf>
    <xf numFmtId="49" fontId="44" fillId="0" borderId="10" xfId="0" applyNumberFormat="1" applyFont="1" applyFill="1" applyBorder="1" applyAlignment="1">
      <alignment horizontal="left" vertical="center" wrapText="1"/>
    </xf>
    <xf numFmtId="49" fontId="6" fillId="0" borderId="10" xfId="93" applyNumberFormat="1" applyFont="1" applyBorder="1" applyAlignment="1">
      <alignment horizontal="left" vertical="center" wrapText="1"/>
      <protection/>
    </xf>
    <xf numFmtId="49" fontId="6" fillId="0" borderId="10" xfId="104" applyNumberFormat="1" applyFont="1" applyBorder="1" applyAlignment="1">
      <alignment horizontal="left" vertical="center" wrapText="1"/>
      <protection/>
    </xf>
    <xf numFmtId="49" fontId="6" fillId="0" borderId="10" xfId="115" applyNumberFormat="1" applyFont="1" applyBorder="1" applyAlignment="1">
      <alignment horizontal="left" vertical="center" wrapText="1"/>
      <protection/>
    </xf>
    <xf numFmtId="49" fontId="6" fillId="0" borderId="10" xfId="148" applyNumberFormat="1" applyFont="1" applyBorder="1" applyAlignment="1">
      <alignment horizontal="left" vertical="center" wrapText="1"/>
      <protection/>
    </xf>
    <xf numFmtId="49" fontId="6" fillId="0" borderId="10" xfId="85" applyNumberFormat="1" applyFont="1" applyBorder="1" applyAlignment="1">
      <alignment horizontal="left" vertical="center" wrapText="1"/>
      <protection/>
    </xf>
    <xf numFmtId="189" fontId="6" fillId="0" borderId="10" xfId="153" applyNumberFormat="1" applyFont="1" applyFill="1" applyBorder="1" applyAlignment="1">
      <alignment horizontal="left" vertical="center" wrapText="1"/>
      <protection/>
    </xf>
    <xf numFmtId="189" fontId="6" fillId="0" borderId="10" xfId="155" applyNumberFormat="1" applyFont="1" applyFill="1" applyBorder="1" applyAlignment="1">
      <alignment horizontal="left" vertical="center" wrapText="1"/>
      <protection/>
    </xf>
    <xf numFmtId="189" fontId="6" fillId="0" borderId="10" xfId="86" applyNumberFormat="1" applyFont="1" applyFill="1" applyBorder="1" applyAlignment="1">
      <alignment horizontal="left" vertical="center" wrapText="1"/>
      <protection/>
    </xf>
    <xf numFmtId="189" fontId="6" fillId="0" borderId="10" xfId="90" applyNumberFormat="1" applyFont="1" applyFill="1" applyBorder="1" applyAlignment="1">
      <alignment horizontal="left" vertical="center" wrapText="1"/>
      <protection/>
    </xf>
    <xf numFmtId="189" fontId="6" fillId="0" borderId="10" xfId="91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49" fontId="6" fillId="0" borderId="10" xfId="99" applyNumberFormat="1" applyFont="1" applyBorder="1" applyAlignment="1">
      <alignment horizontal="left" vertical="center" wrapText="1"/>
      <protection/>
    </xf>
    <xf numFmtId="49" fontId="6" fillId="0" borderId="10" xfId="100" applyNumberFormat="1" applyFont="1" applyBorder="1" applyAlignment="1">
      <alignment horizontal="left" vertical="center" wrapText="1"/>
      <protection/>
    </xf>
    <xf numFmtId="49" fontId="6" fillId="0" borderId="10" xfId="140" applyNumberFormat="1" applyFont="1" applyFill="1" applyBorder="1" applyAlignment="1">
      <alignment horizontal="left" vertical="center" wrapText="1"/>
      <protection/>
    </xf>
    <xf numFmtId="49" fontId="6" fillId="0" borderId="10" xfId="108" applyNumberFormat="1" applyFont="1" applyFill="1" applyBorder="1" applyAlignment="1">
      <alignment horizontal="left" vertical="center" wrapText="1"/>
      <protection/>
    </xf>
    <xf numFmtId="49" fontId="8" fillId="0" borderId="10" xfId="109" applyNumberFormat="1" applyFont="1" applyFill="1" applyBorder="1" applyAlignment="1">
      <alignment horizontal="left" vertical="center" wrapText="1"/>
      <protection/>
    </xf>
    <xf numFmtId="49" fontId="6" fillId="0" borderId="10" xfId="109" applyNumberFormat="1" applyFont="1" applyFill="1" applyBorder="1" applyAlignment="1">
      <alignment horizontal="left" vertical="center" wrapText="1"/>
      <protection/>
    </xf>
    <xf numFmtId="49" fontId="6" fillId="0" borderId="10" xfId="148" applyNumberFormat="1" applyFont="1" applyFill="1" applyBorder="1" applyAlignment="1">
      <alignment horizontal="left" vertical="center" wrapText="1"/>
      <protection/>
    </xf>
    <xf numFmtId="49" fontId="6" fillId="0" borderId="10" xfId="80" applyNumberFormat="1" applyFont="1" applyFill="1" applyBorder="1" applyAlignment="1">
      <alignment horizontal="left" vertical="center" wrapText="1"/>
      <protection/>
    </xf>
    <xf numFmtId="49" fontId="44" fillId="0" borderId="10" xfId="0" applyNumberFormat="1" applyFont="1" applyBorder="1" applyAlignment="1">
      <alignment horizontal="left" vertical="center" wrapText="1"/>
    </xf>
    <xf numFmtId="49" fontId="6" fillId="0" borderId="10" xfId="107" applyNumberFormat="1" applyFont="1" applyFill="1" applyBorder="1" applyAlignment="1">
      <alignment horizontal="left" vertical="center" wrapText="1"/>
      <protection/>
    </xf>
    <xf numFmtId="49" fontId="6" fillId="0" borderId="10" xfId="136" applyNumberFormat="1" applyFont="1" applyFill="1" applyBorder="1" applyAlignment="1">
      <alignment horizontal="left" vertical="center" wrapText="1"/>
      <protection/>
    </xf>
    <xf numFmtId="176" fontId="4" fillId="0" borderId="10" xfId="0" applyNumberFormat="1" applyFont="1" applyBorder="1" applyAlignment="1">
      <alignment horizontal="right" wrapText="1" indent="1"/>
    </xf>
    <xf numFmtId="49" fontId="6" fillId="0" borderId="10" xfId="110" applyNumberFormat="1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3" fontId="8" fillId="0" borderId="10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14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29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30" fillId="0" borderId="2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21" xfId="0" applyFont="1" applyFill="1" applyBorder="1" applyAlignment="1">
      <alignment horizontal="center" wrapText="1"/>
    </xf>
    <xf numFmtId="43" fontId="8" fillId="0" borderId="10" xfId="0" applyNumberFormat="1" applyFont="1" applyFill="1" applyBorder="1" applyAlignment="1">
      <alignment horizontal="center" vertical="center" wrapText="1"/>
    </xf>
    <xf numFmtId="0" fontId="7" fillId="0" borderId="0" xfId="166" applyFont="1" applyAlignment="1" applyProtection="1">
      <alignment horizontal="right"/>
      <protection locked="0"/>
    </xf>
    <xf numFmtId="0" fontId="1" fillId="0" borderId="10" xfId="169" applyNumberFormat="1" applyFont="1" applyFill="1" applyBorder="1" applyAlignment="1">
      <alignment horizontal="center" vertical="top"/>
      <protection/>
    </xf>
    <xf numFmtId="0" fontId="2" fillId="0" borderId="0" xfId="169" applyFont="1" applyFill="1" applyAlignment="1">
      <alignment horizontal="center" vertical="top"/>
      <protection/>
    </xf>
    <xf numFmtId="0" fontId="2" fillId="0" borderId="0" xfId="169" applyFont="1" applyFill="1" applyAlignment="1">
      <alignment horizontal="center" vertical="center" wrapText="1"/>
      <protection/>
    </xf>
    <xf numFmtId="180" fontId="8" fillId="0" borderId="10" xfId="169" applyNumberFormat="1" applyFont="1" applyFill="1" applyBorder="1" applyAlignment="1">
      <alignment horizontal="center" vertical="center" wrapText="1"/>
      <protection/>
    </xf>
    <xf numFmtId="0" fontId="7" fillId="0" borderId="0" xfId="169" applyFont="1" applyFill="1" applyAlignment="1">
      <alignment horizontal="right" vertical="top"/>
      <protection/>
    </xf>
    <xf numFmtId="0" fontId="7" fillId="0" borderId="0" xfId="168" applyFont="1" applyAlignment="1" applyProtection="1">
      <alignment horizontal="right"/>
      <protection locked="0"/>
    </xf>
    <xf numFmtId="0" fontId="2" fillId="0" borderId="0" xfId="169" applyFont="1" applyFill="1" applyAlignment="1">
      <alignment horizontal="center" vertical="top" wrapText="1"/>
      <protection/>
    </xf>
    <xf numFmtId="41" fontId="8" fillId="0" borderId="10" xfId="169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justify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167" applyFont="1" applyAlignment="1" applyProtection="1">
      <alignment horizontal="right"/>
      <protection locked="0"/>
    </xf>
    <xf numFmtId="0" fontId="6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 shrinkToFit="1"/>
    </xf>
    <xf numFmtId="0" fontId="29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96" fontId="0" fillId="0" borderId="10" xfId="0" applyNumberForma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1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1" xfId="72"/>
    <cellStyle name="Обычный 12" xfId="73"/>
    <cellStyle name="Обычный 13" xfId="74"/>
    <cellStyle name="Обычный 14" xfId="75"/>
    <cellStyle name="Обычный 15" xfId="76"/>
    <cellStyle name="Обычный 16" xfId="77"/>
    <cellStyle name="Обычный 17" xfId="78"/>
    <cellStyle name="Обычный 18" xfId="79"/>
    <cellStyle name="Обычный 19" xfId="80"/>
    <cellStyle name="Обычный 2" xfId="81"/>
    <cellStyle name="Обычный 2 2" xfId="82"/>
    <cellStyle name="Обычный 20" xfId="83"/>
    <cellStyle name="Обычный 21" xfId="84"/>
    <cellStyle name="Обычный 22" xfId="85"/>
    <cellStyle name="Обычный 23" xfId="86"/>
    <cellStyle name="Обычный 24" xfId="87"/>
    <cellStyle name="Обычный 25" xfId="88"/>
    <cellStyle name="Обычный 26" xfId="89"/>
    <cellStyle name="Обычный 27" xfId="90"/>
    <cellStyle name="Обычный 28" xfId="91"/>
    <cellStyle name="Обычный 29" xfId="92"/>
    <cellStyle name="Обычный 3" xfId="93"/>
    <cellStyle name="Обычный 30" xfId="94"/>
    <cellStyle name="Обычный 31" xfId="95"/>
    <cellStyle name="Обычный 32" xfId="96"/>
    <cellStyle name="Обычный 33" xfId="97"/>
    <cellStyle name="Обычный 34" xfId="98"/>
    <cellStyle name="Обычный 35" xfId="99"/>
    <cellStyle name="Обычный 36" xfId="100"/>
    <cellStyle name="Обычный 37" xfId="101"/>
    <cellStyle name="Обычный 38" xfId="102"/>
    <cellStyle name="Обычный 39" xfId="103"/>
    <cellStyle name="Обычный 4" xfId="104"/>
    <cellStyle name="Обычный 40" xfId="105"/>
    <cellStyle name="Обычный 41" xfId="106"/>
    <cellStyle name="Обычный 42" xfId="107"/>
    <cellStyle name="Обычный 43" xfId="108"/>
    <cellStyle name="Обычный 44" xfId="109"/>
    <cellStyle name="Обычный 45" xfId="110"/>
    <cellStyle name="Обычный 46" xfId="111"/>
    <cellStyle name="Обычный 47" xfId="112"/>
    <cellStyle name="Обычный 48" xfId="113"/>
    <cellStyle name="Обычный 49" xfId="114"/>
    <cellStyle name="Обычный 5" xfId="115"/>
    <cellStyle name="Обычный 50" xfId="116"/>
    <cellStyle name="Обычный 51" xfId="117"/>
    <cellStyle name="Обычный 52" xfId="118"/>
    <cellStyle name="Обычный 53" xfId="119"/>
    <cellStyle name="Обычный 54" xfId="120"/>
    <cellStyle name="Обычный 55" xfId="121"/>
    <cellStyle name="Обычный 56" xfId="122"/>
    <cellStyle name="Обычный 57" xfId="123"/>
    <cellStyle name="Обычный 58" xfId="124"/>
    <cellStyle name="Обычный 59" xfId="125"/>
    <cellStyle name="Обычный 6" xfId="126"/>
    <cellStyle name="Обычный 60" xfId="127"/>
    <cellStyle name="Обычный 61" xfId="128"/>
    <cellStyle name="Обычный 62" xfId="129"/>
    <cellStyle name="Обычный 63" xfId="130"/>
    <cellStyle name="Обычный 64" xfId="131"/>
    <cellStyle name="Обычный 65" xfId="132"/>
    <cellStyle name="Обычный 66" xfId="133"/>
    <cellStyle name="Обычный 67" xfId="134"/>
    <cellStyle name="Обычный 68" xfId="135"/>
    <cellStyle name="Обычный 69" xfId="136"/>
    <cellStyle name="Обычный 7" xfId="137"/>
    <cellStyle name="Обычный 70" xfId="138"/>
    <cellStyle name="Обычный 71" xfId="139"/>
    <cellStyle name="Обычный 72" xfId="140"/>
    <cellStyle name="Обычный 73" xfId="141"/>
    <cellStyle name="Обычный 74" xfId="142"/>
    <cellStyle name="Обычный 75" xfId="143"/>
    <cellStyle name="Обычный 76" xfId="144"/>
    <cellStyle name="Обычный 77" xfId="145"/>
    <cellStyle name="Обычный 78" xfId="146"/>
    <cellStyle name="Обычный 79" xfId="147"/>
    <cellStyle name="Обычный 8" xfId="148"/>
    <cellStyle name="Обычный 80" xfId="149"/>
    <cellStyle name="Обычный 81" xfId="150"/>
    <cellStyle name="Обычный 82" xfId="151"/>
    <cellStyle name="Обычный 83" xfId="152"/>
    <cellStyle name="Обычный 84" xfId="153"/>
    <cellStyle name="Обычный 85" xfId="154"/>
    <cellStyle name="Обычный 86" xfId="155"/>
    <cellStyle name="Обычный 87" xfId="156"/>
    <cellStyle name="Обычный 88" xfId="157"/>
    <cellStyle name="Обычный 89" xfId="158"/>
    <cellStyle name="Обычный 9" xfId="159"/>
    <cellStyle name="Обычный 90" xfId="160"/>
    <cellStyle name="Обычный 91" xfId="161"/>
    <cellStyle name="Обычный 92" xfId="162"/>
    <cellStyle name="Обычный 93" xfId="163"/>
    <cellStyle name="Обычный 94" xfId="164"/>
    <cellStyle name="Обычный 94 2" xfId="165"/>
    <cellStyle name="Обычный_доходы февраль 2" xfId="166"/>
    <cellStyle name="Обычный_доходы февраль_ДЕКАБРЬ ПРИЛОЖЕНИЯ   на 2012 год" xfId="167"/>
    <cellStyle name="Обычный_доходы февраль_ПРИЛОЖЕНИЯ   на 2013 - 2014  годы" xfId="168"/>
    <cellStyle name="Обычный_Источники на 2008 год" xfId="169"/>
    <cellStyle name="Обычный_Решение на .05.2008 г. 2" xfId="170"/>
    <cellStyle name="Followed Hyperlink" xfId="171"/>
    <cellStyle name="Плохой" xfId="172"/>
    <cellStyle name="Пояснение" xfId="173"/>
    <cellStyle name="Примечание" xfId="174"/>
    <cellStyle name="Примечание 2" xfId="175"/>
    <cellStyle name="Percent" xfId="176"/>
    <cellStyle name="Связанная ячейка" xfId="177"/>
    <cellStyle name="Текст предупреждения" xfId="178"/>
    <cellStyle name="Comma" xfId="179"/>
    <cellStyle name="Comma [0]" xfId="180"/>
    <cellStyle name="Финансовый 2" xfId="181"/>
    <cellStyle name="Хороший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4%20&#1075;&#1086;&#1076;%20&#1056;&#1045;&#1064;&#1045;&#1053;&#1048;&#1071;\&#1055;&#1045;&#1056;&#1042;&#1054;&#1053;&#1040;&#1063;&#1040;&#1051;&#1068;&#1053;&#1054;&#1045;%20&#1056;&#1045;&#1064;&#1045;&#1053;&#1048;&#1045;\&#1055;&#1056;&#1048;&#1051;&#1054;&#1046;&#1045;&#1053;&#1048;&#1071;%20&#1050;%20&#1056;&#1045;&#1064;&#1045;&#1053;&#1048;&#1070;%20&#1053;&#1040;%202014-2016%20&#1043;&#1054;&#1044;&#1067;%20&#1044;&#1045;&#1050;&#1040;&#1041;&#1056;&#10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3%20&#1075;&#1086;&#1076;%20&#1056;&#1045;&#1064;&#1045;&#1053;&#1048;&#1071;\&#1055;&#1045;&#1056;&#1042;&#1054;&#1053;&#1040;&#1063;&#1040;&#1051;&#1068;&#1053;&#1067;&#1049;%20&#1041;&#1070;&#1044;&#1046;&#1045;&#1058;%20&#1088;&#1072;&#1081;&#1086;&#1085;\&#1055;&#1056;&#1048;&#1051;&#1054;&#1046;&#1045;&#1053;&#1048;&#1071;%20%20%20&#1085;&#1072;%202013%20-%202014%20%20&#1075;&#1086;&#1076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56;&#1045;&#1064;&#1045;&#1053;&#1048;&#1071;%20&#1056;&#1040;&#1049;&#1054;&#1053;&#1040;\&#1056;&#1045;&#1064;&#1045;&#1053;&#1048;&#1071;%20&#1056;&#1040;&#1049;&#1054;&#1053;&#1040;%202014%20&#1043;&#1054;&#1044;\&#1056;&#1077;&#1096;&#1077;&#1085;&#1080;&#1077;%20&#1092;&#1077;&#1074;&#1088;&#1072;&#1083;&#1100;%20&#1088;&#1072;&#1081;&#1086;&#1085;\&#1055;&#1056;&#1048;&#1051;&#1054;&#1046;&#1045;&#1053;&#1048;&#1071;%20&#1050;%20&#1056;&#1045;&#1064;&#1045;&#1053;&#1048;&#1070;%20&#1053;&#1040;%202014-2016%20&#1043;&#1054;&#1044;&#1067;%20&#1092;&#1077;&#1074;&#1088;&#107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 "/>
      <sheetName val="Приложение 7"/>
      <sheetName val="Приложение 8"/>
      <sheetName val="Приложение 9 "/>
      <sheetName val="Приложение 10"/>
      <sheetName val="Приложение 11 (2)"/>
      <sheetName val="Приложение 12 таб. 2"/>
      <sheetName val="Приложение 12 таб 3"/>
      <sheetName val="Приложение 12 таб 4"/>
      <sheetName val="Приложение 12 таб 5"/>
      <sheetName val="Приложение 12 таб 6"/>
      <sheetName val="Приложение 13 таб 1 "/>
      <sheetName val="Приложение 13 таб. 2 "/>
      <sheetName val="Приложение 13 таб 3 "/>
      <sheetName val="Приложение 13 таб 4 "/>
      <sheetName val="Приложение 13 таб 5 "/>
      <sheetName val="Приложение 14"/>
      <sheetName val="Приложение 15"/>
      <sheetName val="Приложение 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 "/>
      <sheetName val="Приложение 8"/>
      <sheetName val="Приложение 9"/>
      <sheetName val="Приложение 10 таб 1"/>
      <sheetName val="Приложение 10 таб. 2"/>
      <sheetName val="Приложение 10 таб 3"/>
      <sheetName val="Приложение 10 таб 4"/>
      <sheetName val="Приложение 10 таб 5"/>
      <sheetName val="Приложение 11 таб 1 "/>
      <sheetName val="Приложение 11 таб. 2 "/>
      <sheetName val="Приложение 11 таб 3 "/>
      <sheetName val="Приложение 11 таб 4 "/>
      <sheetName val="Приложение 11 таб 5 "/>
      <sheetName val="Приложение 12"/>
      <sheetName val="Приложение 13"/>
      <sheetName val="Приложение 14"/>
      <sheetName val="Приложение 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 "/>
      <sheetName val="Приложение 5 "/>
      <sheetName val="Приложение 6"/>
      <sheetName val="Приложение 7 "/>
      <sheetName val="Приложение 8"/>
      <sheetName val="Приложение 9"/>
      <sheetName val="Приложение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3"/>
  <sheetViews>
    <sheetView view="pageBreakPreview" zoomScaleSheetLayoutView="100" zoomScalePageLayoutView="0" workbookViewId="0" topLeftCell="A202">
      <selection activeCell="A340" sqref="A340"/>
    </sheetView>
  </sheetViews>
  <sheetFormatPr defaultColWidth="9.00390625" defaultRowHeight="12.75"/>
  <cols>
    <col min="1" max="1" width="65.875" style="0" customWidth="1"/>
    <col min="2" max="2" width="12.625" style="11" customWidth="1"/>
    <col min="3" max="3" width="4.125" style="0" customWidth="1"/>
    <col min="4" max="4" width="11.125" style="0" customWidth="1"/>
    <col min="5" max="5" width="9.625" style="0" bestFit="1" customWidth="1"/>
  </cols>
  <sheetData>
    <row r="1" spans="1:4" s="5" customFormat="1" ht="11.25">
      <c r="A1" s="403" t="s">
        <v>349</v>
      </c>
      <c r="B1" s="403"/>
      <c r="C1" s="403"/>
      <c r="D1" s="403"/>
    </row>
    <row r="2" spans="1:4" s="5" customFormat="1" ht="11.25">
      <c r="A2" s="403" t="s">
        <v>211</v>
      </c>
      <c r="B2" s="403"/>
      <c r="C2" s="403"/>
      <c r="D2" s="403"/>
    </row>
    <row r="3" spans="1:4" s="5" customFormat="1" ht="11.25">
      <c r="A3" s="403" t="s">
        <v>225</v>
      </c>
      <c r="B3" s="403"/>
      <c r="C3" s="403"/>
      <c r="D3" s="403"/>
    </row>
    <row r="4" spans="1:4" s="5" customFormat="1" ht="12.75" customHeight="1">
      <c r="A4" s="403" t="s">
        <v>468</v>
      </c>
      <c r="B4" s="403"/>
      <c r="C4" s="403"/>
      <c r="D4" s="403"/>
    </row>
    <row r="5" spans="2:4" s="5" customFormat="1" ht="12.75" customHeight="1">
      <c r="B5" s="403" t="s">
        <v>449</v>
      </c>
      <c r="C5" s="403"/>
      <c r="D5" s="403"/>
    </row>
    <row r="6" s="5" customFormat="1" ht="11.25"/>
    <row r="7" spans="1:4" s="5" customFormat="1" ht="44.25" customHeight="1">
      <c r="A7" s="404" t="s">
        <v>459</v>
      </c>
      <c r="B7" s="404"/>
      <c r="C7" s="404"/>
      <c r="D7" s="404"/>
    </row>
    <row r="8" spans="1:4" s="5" customFormat="1" ht="12.75">
      <c r="A8" s="12"/>
      <c r="B8" s="24"/>
      <c r="C8" s="12"/>
      <c r="D8" s="12"/>
    </row>
    <row r="9" spans="1:4" ht="36">
      <c r="A9" s="18" t="s">
        <v>138</v>
      </c>
      <c r="B9" s="18" t="s">
        <v>136</v>
      </c>
      <c r="C9" s="18" t="s">
        <v>135</v>
      </c>
      <c r="D9" s="28" t="s">
        <v>325</v>
      </c>
    </row>
    <row r="10" spans="1:4" ht="12.75">
      <c r="A10" s="29">
        <v>1</v>
      </c>
      <c r="B10" s="23">
        <v>3</v>
      </c>
      <c r="C10" s="23">
        <v>4</v>
      </c>
      <c r="D10" s="30" t="s">
        <v>399</v>
      </c>
    </row>
    <row r="11" spans="1:5" ht="24.75" customHeight="1">
      <c r="A11" s="46" t="s">
        <v>305</v>
      </c>
      <c r="B11" s="189">
        <v>100000000</v>
      </c>
      <c r="C11" s="190"/>
      <c r="D11" s="321">
        <f>D12+D30+D46</f>
        <v>14431.900000000001</v>
      </c>
      <c r="E11" s="296"/>
    </row>
    <row r="12" spans="1:4" ht="24">
      <c r="A12" s="27" t="s">
        <v>333</v>
      </c>
      <c r="B12" s="189">
        <v>110000000</v>
      </c>
      <c r="C12" s="190"/>
      <c r="D12" s="321">
        <f>D21+D24+D27+D17+D19+D13+D15</f>
        <v>7568.900000000001</v>
      </c>
    </row>
    <row r="13" spans="1:4" ht="24">
      <c r="A13" s="32" t="s">
        <v>483</v>
      </c>
      <c r="B13" s="246">
        <v>111200000</v>
      </c>
      <c r="C13" s="175"/>
      <c r="D13" s="323">
        <f>D14</f>
        <v>500</v>
      </c>
    </row>
    <row r="14" spans="1:4" ht="24">
      <c r="A14" s="40" t="s">
        <v>424</v>
      </c>
      <c r="B14" s="246">
        <v>111200000</v>
      </c>
      <c r="C14" s="175">
        <v>200</v>
      </c>
      <c r="D14" s="323">
        <f>'Приложение 3'!E22</f>
        <v>500</v>
      </c>
    </row>
    <row r="15" spans="1:4" ht="12.75">
      <c r="A15" s="25" t="s">
        <v>498</v>
      </c>
      <c r="B15" s="246">
        <v>112300000</v>
      </c>
      <c r="C15" s="175"/>
      <c r="D15" s="323">
        <f>D16</f>
        <v>30</v>
      </c>
    </row>
    <row r="16" spans="1:4" ht="24">
      <c r="A16" s="40" t="s">
        <v>424</v>
      </c>
      <c r="B16" s="246">
        <v>112300000</v>
      </c>
      <c r="C16" s="175">
        <v>200</v>
      </c>
      <c r="D16" s="323">
        <f>'Приложение 3'!E24</f>
        <v>30</v>
      </c>
    </row>
    <row r="17" spans="1:4" ht="36" customHeight="1">
      <c r="A17" s="25" t="s">
        <v>511</v>
      </c>
      <c r="B17" s="246">
        <v>112400000</v>
      </c>
      <c r="C17" s="172"/>
      <c r="D17" s="322">
        <f>D18</f>
        <v>1000</v>
      </c>
    </row>
    <row r="18" spans="1:4" ht="27.75" customHeight="1">
      <c r="A18" s="40" t="s">
        <v>424</v>
      </c>
      <c r="B18" s="246">
        <v>112400000</v>
      </c>
      <c r="C18" s="172" t="s">
        <v>202</v>
      </c>
      <c r="D18" s="322">
        <f>'Приложение 3'!E26</f>
        <v>1000</v>
      </c>
    </row>
    <row r="19" spans="1:4" ht="48.75" customHeight="1">
      <c r="A19" s="25" t="s">
        <v>425</v>
      </c>
      <c r="B19" s="246">
        <v>114200000</v>
      </c>
      <c r="C19" s="172"/>
      <c r="D19" s="322">
        <f>D20</f>
        <v>355.3</v>
      </c>
    </row>
    <row r="20" spans="1:4" ht="27.75" customHeight="1">
      <c r="A20" s="40" t="s">
        <v>424</v>
      </c>
      <c r="B20" s="246">
        <v>114200000</v>
      </c>
      <c r="C20" s="172" t="s">
        <v>202</v>
      </c>
      <c r="D20" s="322">
        <f>'Приложение 3'!E28</f>
        <v>355.3</v>
      </c>
    </row>
    <row r="21" spans="1:4" ht="36" customHeight="1">
      <c r="A21" s="364" t="s">
        <v>359</v>
      </c>
      <c r="B21" s="187">
        <v>114500000</v>
      </c>
      <c r="C21" s="168"/>
      <c r="D21" s="322">
        <f>D22</f>
        <v>733.1</v>
      </c>
    </row>
    <row r="22" spans="1:4" ht="47.25" customHeight="1">
      <c r="A22" s="188" t="s">
        <v>360</v>
      </c>
      <c r="B22" s="187">
        <v>114551350</v>
      </c>
      <c r="C22" s="168"/>
      <c r="D22" s="322">
        <f>D23</f>
        <v>733.1</v>
      </c>
    </row>
    <row r="23" spans="1:4" ht="15.75" customHeight="1">
      <c r="A23" s="40" t="s">
        <v>336</v>
      </c>
      <c r="B23" s="187">
        <v>114551350</v>
      </c>
      <c r="C23" s="173">
        <v>300</v>
      </c>
      <c r="D23" s="323">
        <f>'Приложение 3'!E31</f>
        <v>733.1</v>
      </c>
    </row>
    <row r="24" spans="1:4" ht="27.75" customHeight="1">
      <c r="A24" s="195" t="s">
        <v>361</v>
      </c>
      <c r="B24" s="187">
        <v>114600000</v>
      </c>
      <c r="C24" s="173"/>
      <c r="D24" s="323">
        <f>D25</f>
        <v>100</v>
      </c>
    </row>
    <row r="25" spans="1:4" ht="34.5" customHeight="1">
      <c r="A25" s="364" t="s">
        <v>362</v>
      </c>
      <c r="B25" s="246" t="s">
        <v>433</v>
      </c>
      <c r="C25" s="173"/>
      <c r="D25" s="323">
        <f>D26</f>
        <v>100</v>
      </c>
    </row>
    <row r="26" spans="1:4" ht="12.75">
      <c r="A26" s="40" t="s">
        <v>336</v>
      </c>
      <c r="B26" s="246" t="s">
        <v>433</v>
      </c>
      <c r="C26" s="173">
        <v>300</v>
      </c>
      <c r="D26" s="323">
        <f>'Приложение 3'!E34</f>
        <v>100</v>
      </c>
    </row>
    <row r="27" spans="1:4" ht="48">
      <c r="A27" s="196" t="s">
        <v>363</v>
      </c>
      <c r="B27" s="187">
        <v>114700000</v>
      </c>
      <c r="C27" s="173"/>
      <c r="D27" s="323">
        <f>D28</f>
        <v>4850.5</v>
      </c>
    </row>
    <row r="28" spans="1:4" ht="74.25" customHeight="1">
      <c r="A28" s="242" t="s">
        <v>364</v>
      </c>
      <c r="B28" s="31" t="s">
        <v>365</v>
      </c>
      <c r="C28" s="173"/>
      <c r="D28" s="323">
        <f>D29</f>
        <v>4850.5</v>
      </c>
    </row>
    <row r="29" spans="1:4" ht="25.5" customHeight="1">
      <c r="A29" s="40" t="s">
        <v>234</v>
      </c>
      <c r="B29" s="31" t="s">
        <v>365</v>
      </c>
      <c r="C29" s="173">
        <v>400</v>
      </c>
      <c r="D29" s="323">
        <f>'Приложение 3'!E37</f>
        <v>4850.5</v>
      </c>
    </row>
    <row r="30" spans="1:4" ht="39" customHeight="1">
      <c r="A30" s="197" t="s">
        <v>334</v>
      </c>
      <c r="B30" s="189">
        <v>120000000</v>
      </c>
      <c r="C30" s="190"/>
      <c r="D30" s="321">
        <f>D31+D33+D38+D44+D36+D42</f>
        <v>6763</v>
      </c>
    </row>
    <row r="31" spans="1:4" ht="18" customHeight="1">
      <c r="A31" s="241" t="s">
        <v>366</v>
      </c>
      <c r="B31" s="187">
        <v>121200000</v>
      </c>
      <c r="C31" s="173"/>
      <c r="D31" s="323">
        <f>D32</f>
        <v>120</v>
      </c>
    </row>
    <row r="32" spans="1:4" ht="24">
      <c r="A32" s="40" t="s">
        <v>424</v>
      </c>
      <c r="B32" s="187">
        <v>121200000</v>
      </c>
      <c r="C32" s="173">
        <v>200</v>
      </c>
      <c r="D32" s="323">
        <f>'Приложение 3'!E40</f>
        <v>120</v>
      </c>
    </row>
    <row r="33" spans="1:4" ht="14.25" customHeight="1">
      <c r="A33" s="198" t="s">
        <v>367</v>
      </c>
      <c r="B33" s="187">
        <v>122200000</v>
      </c>
      <c r="C33" s="173"/>
      <c r="D33" s="323">
        <f>D34</f>
        <v>86.8</v>
      </c>
    </row>
    <row r="34" spans="1:4" ht="24">
      <c r="A34" s="199" t="s">
        <v>78</v>
      </c>
      <c r="B34" s="187">
        <v>122273120</v>
      </c>
      <c r="C34" s="173"/>
      <c r="D34" s="323">
        <f>D35</f>
        <v>86.8</v>
      </c>
    </row>
    <row r="35" spans="1:4" ht="25.5" customHeight="1">
      <c r="A35" s="40" t="s">
        <v>424</v>
      </c>
      <c r="B35" s="187">
        <v>122273120</v>
      </c>
      <c r="C35" s="173">
        <v>200</v>
      </c>
      <c r="D35" s="323">
        <f>'Приложение 3'!E43</f>
        <v>86.8</v>
      </c>
    </row>
    <row r="36" spans="1:4" ht="25.5" customHeight="1">
      <c r="A36" s="25" t="s">
        <v>484</v>
      </c>
      <c r="B36" s="246">
        <v>122300000</v>
      </c>
      <c r="C36" s="175"/>
      <c r="D36" s="323">
        <f>D37</f>
        <v>2589.6</v>
      </c>
    </row>
    <row r="37" spans="1:4" ht="25.5" customHeight="1">
      <c r="A37" s="40" t="s">
        <v>7</v>
      </c>
      <c r="B37" s="246">
        <v>122300000</v>
      </c>
      <c r="C37" s="175">
        <v>600</v>
      </c>
      <c r="D37" s="323">
        <f>'Приложение 3'!E45</f>
        <v>2589.6</v>
      </c>
    </row>
    <row r="38" spans="1:4" ht="15.75" customHeight="1">
      <c r="A38" s="200" t="s">
        <v>368</v>
      </c>
      <c r="B38" s="187">
        <v>123100000</v>
      </c>
      <c r="C38" s="173"/>
      <c r="D38" s="323">
        <f>D39</f>
        <v>1216.6</v>
      </c>
    </row>
    <row r="39" spans="1:4" ht="13.5" customHeight="1">
      <c r="A39" s="330" t="s">
        <v>435</v>
      </c>
      <c r="B39" s="246" t="s">
        <v>434</v>
      </c>
      <c r="C39" s="175"/>
      <c r="D39" s="323">
        <f>D41+D40</f>
        <v>1216.6</v>
      </c>
    </row>
    <row r="40" spans="1:4" ht="26.25" customHeight="1">
      <c r="A40" s="40" t="s">
        <v>424</v>
      </c>
      <c r="B40" s="246" t="s">
        <v>434</v>
      </c>
      <c r="C40" s="175">
        <v>200</v>
      </c>
      <c r="D40" s="323">
        <f>'Приложение 3'!E48</f>
        <v>240</v>
      </c>
    </row>
    <row r="41" spans="1:4" ht="24" customHeight="1">
      <c r="A41" s="40" t="s">
        <v>234</v>
      </c>
      <c r="B41" s="246" t="s">
        <v>434</v>
      </c>
      <c r="C41" s="175">
        <v>400</v>
      </c>
      <c r="D41" s="323">
        <f>'Приложение 3'!E49</f>
        <v>976.6</v>
      </c>
    </row>
    <row r="42" spans="1:4" ht="14.25" customHeight="1">
      <c r="A42" s="251" t="s">
        <v>369</v>
      </c>
      <c r="B42" s="246">
        <v>123200000</v>
      </c>
      <c r="C42" s="175"/>
      <c r="D42" s="323">
        <f>D43</f>
        <v>2450</v>
      </c>
    </row>
    <row r="43" spans="1:4" ht="24" customHeight="1">
      <c r="A43" s="40" t="s">
        <v>234</v>
      </c>
      <c r="B43" s="246">
        <v>123200000</v>
      </c>
      <c r="C43" s="175">
        <v>400</v>
      </c>
      <c r="D43" s="323">
        <f>'Приложение 3'!E51</f>
        <v>2450</v>
      </c>
    </row>
    <row r="44" spans="1:4" ht="62.25" customHeight="1">
      <c r="A44" s="355" t="s">
        <v>485</v>
      </c>
      <c r="B44" s="187">
        <v>123300000</v>
      </c>
      <c r="C44" s="173"/>
      <c r="D44" s="323">
        <f>D45</f>
        <v>300</v>
      </c>
    </row>
    <row r="45" spans="1:4" ht="22.5" customHeight="1">
      <c r="A45" s="40" t="s">
        <v>424</v>
      </c>
      <c r="B45" s="187">
        <v>123300000</v>
      </c>
      <c r="C45" s="173">
        <v>200</v>
      </c>
      <c r="D45" s="323">
        <f>'Приложение 3'!E53</f>
        <v>300</v>
      </c>
    </row>
    <row r="46" spans="1:4" ht="14.25" customHeight="1">
      <c r="A46" s="201" t="s">
        <v>370</v>
      </c>
      <c r="B46" s="189">
        <v>130000000</v>
      </c>
      <c r="C46" s="190"/>
      <c r="D46" s="321">
        <f>D47</f>
        <v>100</v>
      </c>
    </row>
    <row r="47" spans="1:4" ht="14.25" customHeight="1">
      <c r="A47" s="366" t="s">
        <v>486</v>
      </c>
      <c r="B47" s="246">
        <v>131200000</v>
      </c>
      <c r="C47" s="173"/>
      <c r="D47" s="323">
        <f>D48</f>
        <v>100</v>
      </c>
    </row>
    <row r="48" spans="1:4" ht="24">
      <c r="A48" s="40" t="s">
        <v>424</v>
      </c>
      <c r="B48" s="246">
        <v>131200000</v>
      </c>
      <c r="C48" s="168" t="s">
        <v>202</v>
      </c>
      <c r="D48" s="322">
        <f>'Приложение 3'!E56</f>
        <v>100</v>
      </c>
    </row>
    <row r="49" spans="1:5" ht="23.25" customHeight="1">
      <c r="A49" s="215" t="s">
        <v>232</v>
      </c>
      <c r="B49" s="189">
        <v>200000000</v>
      </c>
      <c r="C49" s="177"/>
      <c r="D49" s="324">
        <f>D50+D55+D58+D62+D73+D76+D80+D87+D90+D92+D98+D101+D68+D84+D60+D82</f>
        <v>570796.8</v>
      </c>
      <c r="E49" s="296"/>
    </row>
    <row r="50" spans="1:4" ht="37.5" customHeight="1">
      <c r="A50" s="216" t="s">
        <v>389</v>
      </c>
      <c r="B50" s="187">
        <v>201100000</v>
      </c>
      <c r="C50" s="171"/>
      <c r="D50" s="322">
        <f>D51+D53</f>
        <v>505468.9</v>
      </c>
    </row>
    <row r="51" spans="1:4" ht="28.5" customHeight="1">
      <c r="A51" s="210" t="s">
        <v>233</v>
      </c>
      <c r="B51" s="187">
        <v>201111000</v>
      </c>
      <c r="C51" s="171"/>
      <c r="D51" s="322">
        <f>D52</f>
        <v>69486.2</v>
      </c>
    </row>
    <row r="52" spans="1:4" ht="24" customHeight="1">
      <c r="A52" s="33" t="s">
        <v>7</v>
      </c>
      <c r="B52" s="187">
        <v>201111000</v>
      </c>
      <c r="C52" s="171">
        <v>600</v>
      </c>
      <c r="D52" s="322">
        <f>'Приложение 3'!E251</f>
        <v>69486.2</v>
      </c>
    </row>
    <row r="53" spans="1:4" ht="36.75" customHeight="1">
      <c r="A53" s="209" t="s">
        <v>390</v>
      </c>
      <c r="B53" s="187">
        <v>201173010</v>
      </c>
      <c r="C53" s="171"/>
      <c r="D53" s="322">
        <f>D54</f>
        <v>435982.7</v>
      </c>
    </row>
    <row r="54" spans="1:4" ht="25.5" customHeight="1">
      <c r="A54" s="33" t="s">
        <v>7</v>
      </c>
      <c r="B54" s="187">
        <v>201173010</v>
      </c>
      <c r="C54" s="171">
        <v>600</v>
      </c>
      <c r="D54" s="322">
        <f>'Приложение 3'!E253</f>
        <v>435982.7</v>
      </c>
    </row>
    <row r="55" spans="1:4" ht="61.5" customHeight="1">
      <c r="A55" s="367" t="s">
        <v>391</v>
      </c>
      <c r="B55" s="187">
        <v>201200000</v>
      </c>
      <c r="C55" s="171"/>
      <c r="D55" s="322">
        <f>D56</f>
        <v>8281.5</v>
      </c>
    </row>
    <row r="56" spans="1:4" s="10" customFormat="1" ht="50.25" customHeight="1">
      <c r="A56" s="209" t="s">
        <v>6</v>
      </c>
      <c r="B56" s="187">
        <v>201273020</v>
      </c>
      <c r="C56" s="171"/>
      <c r="D56" s="322">
        <f>D57</f>
        <v>8281.5</v>
      </c>
    </row>
    <row r="57" spans="1:4" s="10" customFormat="1" ht="23.25" customHeight="1">
      <c r="A57" s="33" t="s">
        <v>7</v>
      </c>
      <c r="B57" s="187">
        <v>201273020</v>
      </c>
      <c r="C57" s="171">
        <v>600</v>
      </c>
      <c r="D57" s="322">
        <f>'Приложение 3'!E256</f>
        <v>8281.5</v>
      </c>
    </row>
    <row r="58" spans="1:4" s="10" customFormat="1" ht="12.75" customHeight="1">
      <c r="A58" s="210" t="s">
        <v>235</v>
      </c>
      <c r="B58" s="187">
        <v>201500000</v>
      </c>
      <c r="C58" s="171"/>
      <c r="D58" s="322">
        <f>D59</f>
        <v>1673.9</v>
      </c>
    </row>
    <row r="59" spans="1:4" s="10" customFormat="1" ht="26.25" customHeight="1">
      <c r="A59" s="33" t="s">
        <v>7</v>
      </c>
      <c r="B59" s="187">
        <v>201500000</v>
      </c>
      <c r="C59" s="171">
        <v>600</v>
      </c>
      <c r="D59" s="322">
        <f>'Приложение 3'!E258</f>
        <v>1673.9</v>
      </c>
    </row>
    <row r="60" spans="1:4" s="10" customFormat="1" ht="26.25" customHeight="1">
      <c r="A60" s="25" t="s">
        <v>402</v>
      </c>
      <c r="B60" s="246">
        <v>201600000</v>
      </c>
      <c r="C60" s="171"/>
      <c r="D60" s="322">
        <f>D61</f>
        <v>1390</v>
      </c>
    </row>
    <row r="61" spans="1:4" s="10" customFormat="1" ht="26.25" customHeight="1">
      <c r="A61" s="40" t="s">
        <v>7</v>
      </c>
      <c r="B61" s="246">
        <v>201600000</v>
      </c>
      <c r="C61" s="171">
        <v>600</v>
      </c>
      <c r="D61" s="322">
        <f>'Приложение 3'!E260</f>
        <v>1390</v>
      </c>
    </row>
    <row r="62" spans="1:4" s="10" customFormat="1" ht="26.25" customHeight="1">
      <c r="A62" s="220" t="s">
        <v>392</v>
      </c>
      <c r="B62" s="246">
        <v>201700000</v>
      </c>
      <c r="C62" s="177"/>
      <c r="D62" s="322">
        <f>D63+D66</f>
        <v>9925</v>
      </c>
    </row>
    <row r="63" spans="1:4" s="10" customFormat="1" ht="17.25" customHeight="1">
      <c r="A63" s="364" t="s">
        <v>374</v>
      </c>
      <c r="B63" s="246">
        <v>201711000</v>
      </c>
      <c r="C63" s="177"/>
      <c r="D63" s="322">
        <f>D65+D64</f>
        <v>9665</v>
      </c>
    </row>
    <row r="64" spans="1:4" s="10" customFormat="1" ht="26.25" customHeight="1">
      <c r="A64" s="40" t="s">
        <v>424</v>
      </c>
      <c r="B64" s="246">
        <v>201711000</v>
      </c>
      <c r="C64" s="171">
        <v>200</v>
      </c>
      <c r="D64" s="322">
        <f>'Приложение 3'!E263</f>
        <v>3251</v>
      </c>
    </row>
    <row r="65" spans="1:4" s="10" customFormat="1" ht="26.25" customHeight="1">
      <c r="A65" s="40" t="s">
        <v>7</v>
      </c>
      <c r="B65" s="246">
        <v>201711000</v>
      </c>
      <c r="C65" s="178" t="s">
        <v>119</v>
      </c>
      <c r="D65" s="322">
        <f>'Приложение 3'!E264</f>
        <v>6414</v>
      </c>
    </row>
    <row r="66" spans="1:4" s="10" customFormat="1" ht="26.25" customHeight="1">
      <c r="A66" s="25" t="s">
        <v>436</v>
      </c>
      <c r="B66" s="246" t="s">
        <v>506</v>
      </c>
      <c r="C66" s="178"/>
      <c r="D66" s="322">
        <f>D67</f>
        <v>260</v>
      </c>
    </row>
    <row r="67" spans="1:4" s="10" customFormat="1" ht="25.5" customHeight="1">
      <c r="A67" s="40" t="s">
        <v>7</v>
      </c>
      <c r="B67" s="246" t="s">
        <v>506</v>
      </c>
      <c r="C67" s="178" t="s">
        <v>119</v>
      </c>
      <c r="D67" s="322">
        <f>'Приложение 3'!E266</f>
        <v>260</v>
      </c>
    </row>
    <row r="68" spans="1:4" s="10" customFormat="1" ht="39.75" customHeight="1">
      <c r="A68" s="358" t="s">
        <v>525</v>
      </c>
      <c r="B68" s="246">
        <v>201800000</v>
      </c>
      <c r="C68" s="178"/>
      <c r="D68" s="322">
        <f>D69+D71</f>
        <v>8236.8</v>
      </c>
    </row>
    <row r="69" spans="1:4" s="10" customFormat="1" ht="39.75" customHeight="1">
      <c r="A69" s="358" t="s">
        <v>108</v>
      </c>
      <c r="B69" s="246">
        <v>201872000</v>
      </c>
      <c r="C69" s="178"/>
      <c r="D69" s="322">
        <f>D70</f>
        <v>8134.3</v>
      </c>
    </row>
    <row r="70" spans="1:4" s="10" customFormat="1" ht="23.25" customHeight="1">
      <c r="A70" s="40" t="s">
        <v>7</v>
      </c>
      <c r="B70" s="246">
        <v>201872000</v>
      </c>
      <c r="C70" s="178" t="s">
        <v>119</v>
      </c>
      <c r="D70" s="322">
        <f>'Приложение 3'!E269</f>
        <v>8134.3</v>
      </c>
    </row>
    <row r="71" spans="1:4" s="10" customFormat="1" ht="37.5" customHeight="1">
      <c r="A71" s="358" t="s">
        <v>507</v>
      </c>
      <c r="B71" s="246" t="s">
        <v>508</v>
      </c>
      <c r="C71" s="178"/>
      <c r="D71" s="322">
        <f>D72</f>
        <v>102.5</v>
      </c>
    </row>
    <row r="72" spans="1:4" s="10" customFormat="1" ht="23.25" customHeight="1">
      <c r="A72" s="40" t="s">
        <v>7</v>
      </c>
      <c r="B72" s="246" t="s">
        <v>508</v>
      </c>
      <c r="C72" s="178" t="s">
        <v>119</v>
      </c>
      <c r="D72" s="322">
        <f>'Приложение 3'!E271</f>
        <v>102.5</v>
      </c>
    </row>
    <row r="73" spans="1:4" s="10" customFormat="1" ht="23.25" customHeight="1">
      <c r="A73" s="43" t="s">
        <v>403</v>
      </c>
      <c r="B73" s="187">
        <v>202100000</v>
      </c>
      <c r="C73" s="172"/>
      <c r="D73" s="322">
        <f>D75+D74</f>
        <v>46</v>
      </c>
    </row>
    <row r="74" spans="1:4" s="10" customFormat="1" ht="48" customHeight="1">
      <c r="A74" s="40" t="s">
        <v>105</v>
      </c>
      <c r="B74" s="187">
        <v>202100000</v>
      </c>
      <c r="C74" s="172" t="s">
        <v>106</v>
      </c>
      <c r="D74" s="322">
        <f>'Приложение 3'!E273</f>
        <v>8</v>
      </c>
    </row>
    <row r="75" spans="1:4" s="10" customFormat="1" ht="23.25" customHeight="1">
      <c r="A75" s="40" t="s">
        <v>424</v>
      </c>
      <c r="B75" s="187">
        <v>202100000</v>
      </c>
      <c r="C75" s="172" t="s">
        <v>202</v>
      </c>
      <c r="D75" s="322">
        <f>'Приложение 3'!E274</f>
        <v>38</v>
      </c>
    </row>
    <row r="76" spans="1:4" s="10" customFormat="1" ht="17.25" customHeight="1">
      <c r="A76" s="203" t="s">
        <v>404</v>
      </c>
      <c r="B76" s="187">
        <v>202200000</v>
      </c>
      <c r="C76" s="172"/>
      <c r="D76" s="322">
        <f>D78+D79+D77</f>
        <v>610</v>
      </c>
    </row>
    <row r="77" spans="1:4" s="10" customFormat="1" ht="48.75" customHeight="1">
      <c r="A77" s="40" t="s">
        <v>105</v>
      </c>
      <c r="B77" s="187">
        <v>202200000</v>
      </c>
      <c r="C77" s="172" t="s">
        <v>106</v>
      </c>
      <c r="D77" s="322">
        <f>'Приложение 3'!E276</f>
        <v>310.8</v>
      </c>
    </row>
    <row r="78" spans="1:4" s="10" customFormat="1" ht="23.25" customHeight="1">
      <c r="A78" s="40" t="s">
        <v>424</v>
      </c>
      <c r="B78" s="187">
        <v>202200000</v>
      </c>
      <c r="C78" s="172" t="s">
        <v>202</v>
      </c>
      <c r="D78" s="322">
        <f>'Приложение 3'!E277</f>
        <v>199.2</v>
      </c>
    </row>
    <row r="79" spans="1:4" s="10" customFormat="1" ht="23.25" customHeight="1">
      <c r="A79" s="33" t="s">
        <v>7</v>
      </c>
      <c r="B79" s="187">
        <v>202200000</v>
      </c>
      <c r="C79" s="172" t="s">
        <v>119</v>
      </c>
      <c r="D79" s="322">
        <f>'Приложение 3'!E278</f>
        <v>100</v>
      </c>
    </row>
    <row r="80" spans="1:4" s="10" customFormat="1" ht="15.75" customHeight="1">
      <c r="A80" s="203" t="s">
        <v>405</v>
      </c>
      <c r="B80" s="187">
        <v>202400000</v>
      </c>
      <c r="C80" s="172"/>
      <c r="D80" s="322">
        <f>D81</f>
        <v>60</v>
      </c>
    </row>
    <row r="81" spans="1:4" s="10" customFormat="1" ht="23.25" customHeight="1">
      <c r="A81" s="40" t="s">
        <v>424</v>
      </c>
      <c r="B81" s="187">
        <v>202400000</v>
      </c>
      <c r="C81" s="172" t="s">
        <v>202</v>
      </c>
      <c r="D81" s="322">
        <f>'Приложение 3'!E280</f>
        <v>60</v>
      </c>
    </row>
    <row r="82" spans="1:4" s="10" customFormat="1" ht="37.5" customHeight="1">
      <c r="A82" s="400" t="s">
        <v>524</v>
      </c>
      <c r="B82" s="246">
        <v>202500000</v>
      </c>
      <c r="C82" s="172"/>
      <c r="D82" s="322">
        <f>D83</f>
        <v>10</v>
      </c>
    </row>
    <row r="83" spans="1:4" s="10" customFormat="1" ht="23.25" customHeight="1">
      <c r="A83" s="40" t="s">
        <v>424</v>
      </c>
      <c r="B83" s="246">
        <v>202500000</v>
      </c>
      <c r="C83" s="172" t="s">
        <v>202</v>
      </c>
      <c r="D83" s="322">
        <f>'Приложение 3'!E282</f>
        <v>10</v>
      </c>
    </row>
    <row r="84" spans="1:4" s="10" customFormat="1" ht="48" customHeight="1">
      <c r="A84" s="43" t="s">
        <v>423</v>
      </c>
      <c r="B84" s="187">
        <v>203100000</v>
      </c>
      <c r="C84" s="172"/>
      <c r="D84" s="322">
        <f>D86+D85</f>
        <v>25</v>
      </c>
    </row>
    <row r="85" spans="1:4" s="10" customFormat="1" ht="48" customHeight="1">
      <c r="A85" s="40" t="s">
        <v>105</v>
      </c>
      <c r="B85" s="187">
        <v>203100000</v>
      </c>
      <c r="C85" s="172" t="s">
        <v>106</v>
      </c>
      <c r="D85" s="322">
        <f>'Приложение 3'!E284</f>
        <v>10</v>
      </c>
    </row>
    <row r="86" spans="1:4" s="10" customFormat="1" ht="23.25" customHeight="1">
      <c r="A86" s="40" t="s">
        <v>424</v>
      </c>
      <c r="B86" s="187">
        <v>203100000</v>
      </c>
      <c r="C86" s="172" t="s">
        <v>202</v>
      </c>
      <c r="D86" s="322">
        <f>'Приложение 3'!E285</f>
        <v>15</v>
      </c>
    </row>
    <row r="87" spans="1:4" s="10" customFormat="1" ht="16.5" customHeight="1">
      <c r="A87" s="203" t="s">
        <v>406</v>
      </c>
      <c r="B87" s="187">
        <v>203200000</v>
      </c>
      <c r="C87" s="172"/>
      <c r="D87" s="322">
        <f>D89+D88</f>
        <v>40</v>
      </c>
    </row>
    <row r="88" spans="1:4" s="10" customFormat="1" ht="38.25" customHeight="1">
      <c r="A88" s="40" t="s">
        <v>105</v>
      </c>
      <c r="B88" s="187">
        <v>203200000</v>
      </c>
      <c r="C88" s="172" t="s">
        <v>106</v>
      </c>
      <c r="D88" s="322">
        <f>'Приложение 3'!E287</f>
        <v>10</v>
      </c>
    </row>
    <row r="89" spans="1:4" s="10" customFormat="1" ht="23.25" customHeight="1">
      <c r="A89" s="40" t="s">
        <v>424</v>
      </c>
      <c r="B89" s="187">
        <v>203200000</v>
      </c>
      <c r="C89" s="172" t="s">
        <v>202</v>
      </c>
      <c r="D89" s="322">
        <f>'Приложение 3'!E288</f>
        <v>30</v>
      </c>
    </row>
    <row r="90" spans="1:4" s="10" customFormat="1" ht="23.25" customHeight="1">
      <c r="A90" s="43" t="s">
        <v>407</v>
      </c>
      <c r="B90" s="187">
        <v>203400000</v>
      </c>
      <c r="C90" s="172"/>
      <c r="D90" s="322">
        <f>D91</f>
        <v>85</v>
      </c>
    </row>
    <row r="91" spans="1:4" s="10" customFormat="1" ht="47.25" customHeight="1">
      <c r="A91" s="40" t="s">
        <v>105</v>
      </c>
      <c r="B91" s="187">
        <v>203400000</v>
      </c>
      <c r="C91" s="172" t="s">
        <v>106</v>
      </c>
      <c r="D91" s="322">
        <f>'Приложение 3'!E290</f>
        <v>85</v>
      </c>
    </row>
    <row r="92" spans="1:4" s="10" customFormat="1" ht="15.75" customHeight="1">
      <c r="A92" s="364" t="s">
        <v>393</v>
      </c>
      <c r="B92" s="246">
        <v>204100000</v>
      </c>
      <c r="C92" s="172"/>
      <c r="D92" s="322">
        <f>D95+D93</f>
        <v>1450.6</v>
      </c>
    </row>
    <row r="93" spans="1:4" s="10" customFormat="1" ht="15.75" customHeight="1">
      <c r="A93" s="364" t="s">
        <v>509</v>
      </c>
      <c r="B93" s="246">
        <v>204172040</v>
      </c>
      <c r="C93" s="172"/>
      <c r="D93" s="322">
        <f>D94</f>
        <v>850.6</v>
      </c>
    </row>
    <row r="94" spans="1:4" s="10" customFormat="1" ht="26.25" customHeight="1">
      <c r="A94" s="40" t="s">
        <v>7</v>
      </c>
      <c r="B94" s="246">
        <v>204172040</v>
      </c>
      <c r="C94" s="172" t="s">
        <v>119</v>
      </c>
      <c r="D94" s="322">
        <f>'Приложение 3'!E293</f>
        <v>850.6</v>
      </c>
    </row>
    <row r="95" spans="1:4" s="10" customFormat="1" ht="24.75" customHeight="1">
      <c r="A95" s="205" t="s">
        <v>394</v>
      </c>
      <c r="B95" s="246" t="s">
        <v>437</v>
      </c>
      <c r="C95" s="172"/>
      <c r="D95" s="322">
        <f>D97+D96</f>
        <v>600</v>
      </c>
    </row>
    <row r="96" spans="1:4" s="10" customFormat="1" ht="24.75" customHeight="1">
      <c r="A96" s="40" t="s">
        <v>424</v>
      </c>
      <c r="B96" s="246" t="s">
        <v>437</v>
      </c>
      <c r="C96" s="172" t="s">
        <v>106</v>
      </c>
      <c r="D96" s="322">
        <f>'Приложение 3'!E295</f>
        <v>65</v>
      </c>
    </row>
    <row r="97" spans="1:4" s="10" customFormat="1" ht="26.25" customHeight="1">
      <c r="A97" s="33" t="s">
        <v>7</v>
      </c>
      <c r="B97" s="246" t="s">
        <v>437</v>
      </c>
      <c r="C97" s="172" t="s">
        <v>119</v>
      </c>
      <c r="D97" s="322">
        <f>'Приложение 3'!E296</f>
        <v>535</v>
      </c>
    </row>
    <row r="98" spans="1:4" s="10" customFormat="1" ht="36.75" customHeight="1">
      <c r="A98" s="196" t="s">
        <v>240</v>
      </c>
      <c r="B98" s="246">
        <v>204200000</v>
      </c>
      <c r="C98" s="172"/>
      <c r="D98" s="322">
        <f>D99</f>
        <v>350</v>
      </c>
    </row>
    <row r="99" spans="1:4" s="10" customFormat="1" ht="15.75" customHeight="1">
      <c r="A99" s="196" t="s">
        <v>374</v>
      </c>
      <c r="B99" s="246" t="s">
        <v>438</v>
      </c>
      <c r="C99" s="172"/>
      <c r="D99" s="322">
        <f>D100</f>
        <v>350</v>
      </c>
    </row>
    <row r="100" spans="1:4" s="10" customFormat="1" ht="25.5" customHeight="1">
      <c r="A100" s="40" t="s">
        <v>7</v>
      </c>
      <c r="B100" s="246" t="s">
        <v>438</v>
      </c>
      <c r="C100" s="35" t="s">
        <v>119</v>
      </c>
      <c r="D100" s="322">
        <f>'Приложение 3'!E299</f>
        <v>350</v>
      </c>
    </row>
    <row r="101" spans="1:4" s="10" customFormat="1" ht="24" customHeight="1">
      <c r="A101" s="203" t="s">
        <v>395</v>
      </c>
      <c r="B101" s="187">
        <v>205100000</v>
      </c>
      <c r="C101" s="177"/>
      <c r="D101" s="322">
        <f>D102+D106</f>
        <v>33144.100000000006</v>
      </c>
    </row>
    <row r="102" spans="1:4" s="10" customFormat="1" ht="24" customHeight="1">
      <c r="A102" s="203" t="s">
        <v>186</v>
      </c>
      <c r="B102" s="187">
        <v>205182040</v>
      </c>
      <c r="C102" s="171"/>
      <c r="D102" s="322">
        <f>D103+D104+D105</f>
        <v>17563.4</v>
      </c>
    </row>
    <row r="103" spans="1:4" s="10" customFormat="1" ht="48" customHeight="1">
      <c r="A103" s="40" t="s">
        <v>105</v>
      </c>
      <c r="B103" s="187">
        <v>205182040</v>
      </c>
      <c r="C103" s="171">
        <v>100</v>
      </c>
      <c r="D103" s="322">
        <f>'Приложение 3'!E302</f>
        <v>15039</v>
      </c>
    </row>
    <row r="104" spans="1:4" s="10" customFormat="1" ht="26.25" customHeight="1">
      <c r="A104" s="40" t="s">
        <v>424</v>
      </c>
      <c r="B104" s="187">
        <v>205182040</v>
      </c>
      <c r="C104" s="171">
        <v>200</v>
      </c>
      <c r="D104" s="322">
        <f>'Приложение 3'!E303</f>
        <v>2465.4</v>
      </c>
    </row>
    <row r="105" spans="1:4" s="10" customFormat="1" ht="15.75" customHeight="1">
      <c r="A105" s="40" t="s">
        <v>3</v>
      </c>
      <c r="B105" s="187">
        <v>205182040</v>
      </c>
      <c r="C105" s="171">
        <v>800</v>
      </c>
      <c r="D105" s="322">
        <f>'Приложение 3'!E304</f>
        <v>59</v>
      </c>
    </row>
    <row r="106" spans="1:4" s="10" customFormat="1" ht="24.75" customHeight="1">
      <c r="A106" s="43" t="s">
        <v>254</v>
      </c>
      <c r="B106" s="187">
        <v>205182060</v>
      </c>
      <c r="C106" s="171"/>
      <c r="D106" s="322">
        <f>D107+D108</f>
        <v>15580.7</v>
      </c>
    </row>
    <row r="107" spans="1:4" s="10" customFormat="1" ht="47.25" customHeight="1">
      <c r="A107" s="40" t="s">
        <v>105</v>
      </c>
      <c r="B107" s="187">
        <v>205182060</v>
      </c>
      <c r="C107" s="171">
        <v>100</v>
      </c>
      <c r="D107" s="322">
        <f>'Приложение 3'!E306</f>
        <v>14848.2</v>
      </c>
    </row>
    <row r="108" spans="1:4" s="10" customFormat="1" ht="24.75" customHeight="1">
      <c r="A108" s="40" t="s">
        <v>424</v>
      </c>
      <c r="B108" s="187">
        <v>205182060</v>
      </c>
      <c r="C108" s="171">
        <v>200</v>
      </c>
      <c r="D108" s="322">
        <f>'Приложение 3'!E307</f>
        <v>732.5</v>
      </c>
    </row>
    <row r="109" spans="1:5" s="10" customFormat="1" ht="27" customHeight="1">
      <c r="A109" s="219" t="s">
        <v>339</v>
      </c>
      <c r="B109" s="189">
        <v>300000000</v>
      </c>
      <c r="C109" s="36"/>
      <c r="D109" s="320">
        <f>D110+D122+D129+D131+D138+D142+D144+D149+D156+D117+D140+D146</f>
        <v>93706.9</v>
      </c>
      <c r="E109" s="296"/>
    </row>
    <row r="110" spans="1:4" s="10" customFormat="1" ht="27" customHeight="1">
      <c r="A110" s="43" t="s">
        <v>377</v>
      </c>
      <c r="B110" s="187">
        <v>301100000</v>
      </c>
      <c r="C110" s="35"/>
      <c r="D110" s="325">
        <f>D111+D113+D115</f>
        <v>2589.6</v>
      </c>
    </row>
    <row r="111" spans="1:4" s="10" customFormat="1" ht="27" customHeight="1">
      <c r="A111" s="43" t="s">
        <v>253</v>
      </c>
      <c r="B111" s="187">
        <v>301111000</v>
      </c>
      <c r="C111" s="35"/>
      <c r="D111" s="325">
        <f>D112</f>
        <v>2085</v>
      </c>
    </row>
    <row r="112" spans="1:4" s="10" customFormat="1" ht="24" customHeight="1">
      <c r="A112" s="33" t="s">
        <v>7</v>
      </c>
      <c r="B112" s="187">
        <v>301111000</v>
      </c>
      <c r="C112" s="35" t="s">
        <v>119</v>
      </c>
      <c r="D112" s="325">
        <f>'Приложение 3'!E159</f>
        <v>2085</v>
      </c>
    </row>
    <row r="113" spans="1:4" s="10" customFormat="1" ht="24" customHeight="1">
      <c r="A113" s="43" t="s">
        <v>418</v>
      </c>
      <c r="B113" s="187">
        <v>301112000</v>
      </c>
      <c r="C113" s="35"/>
      <c r="D113" s="325">
        <f>D114</f>
        <v>403</v>
      </c>
    </row>
    <row r="114" spans="1:4" s="10" customFormat="1" ht="24" customHeight="1">
      <c r="A114" s="33" t="s">
        <v>7</v>
      </c>
      <c r="B114" s="187">
        <v>301112000</v>
      </c>
      <c r="C114" s="35" t="s">
        <v>119</v>
      </c>
      <c r="D114" s="325">
        <f>'Приложение 3'!E161</f>
        <v>403</v>
      </c>
    </row>
    <row r="115" spans="1:4" s="10" customFormat="1" ht="24" customHeight="1">
      <c r="A115" s="25" t="s">
        <v>440</v>
      </c>
      <c r="B115" s="246" t="s">
        <v>439</v>
      </c>
      <c r="C115" s="35"/>
      <c r="D115" s="325">
        <f>D116</f>
        <v>101.6</v>
      </c>
    </row>
    <row r="116" spans="1:4" s="10" customFormat="1" ht="24" customHeight="1">
      <c r="A116" s="40" t="s">
        <v>7</v>
      </c>
      <c r="B116" s="246" t="s">
        <v>439</v>
      </c>
      <c r="C116" s="35" t="s">
        <v>119</v>
      </c>
      <c r="D116" s="325">
        <f>'Приложение 3'!E163</f>
        <v>101.6</v>
      </c>
    </row>
    <row r="117" spans="1:4" s="10" customFormat="1" ht="14.25" customHeight="1">
      <c r="A117" s="202" t="s">
        <v>419</v>
      </c>
      <c r="B117" s="187">
        <v>301200000</v>
      </c>
      <c r="C117" s="35"/>
      <c r="D117" s="325">
        <f>D118+D120</f>
        <v>56</v>
      </c>
    </row>
    <row r="118" spans="1:4" s="10" customFormat="1" ht="14.25" customHeight="1">
      <c r="A118" s="202" t="s">
        <v>420</v>
      </c>
      <c r="B118" s="187">
        <v>301211000</v>
      </c>
      <c r="C118" s="35"/>
      <c r="D118" s="325">
        <f>D119</f>
        <v>41</v>
      </c>
    </row>
    <row r="119" spans="1:4" s="10" customFormat="1" ht="24" customHeight="1">
      <c r="A119" s="33" t="s">
        <v>7</v>
      </c>
      <c r="B119" s="187">
        <v>301211000</v>
      </c>
      <c r="C119" s="35" t="s">
        <v>119</v>
      </c>
      <c r="D119" s="325">
        <f>'Приложение 3'!E166</f>
        <v>41</v>
      </c>
    </row>
    <row r="120" spans="1:4" s="10" customFormat="1" ht="14.25" customHeight="1">
      <c r="A120" s="202" t="s">
        <v>421</v>
      </c>
      <c r="B120" s="187">
        <v>301212000</v>
      </c>
      <c r="C120" s="35"/>
      <c r="D120" s="325">
        <f>D121</f>
        <v>15</v>
      </c>
    </row>
    <row r="121" spans="1:4" s="10" customFormat="1" ht="24" customHeight="1">
      <c r="A121" s="33" t="s">
        <v>7</v>
      </c>
      <c r="B121" s="187">
        <v>301212000</v>
      </c>
      <c r="C121" s="35" t="s">
        <v>119</v>
      </c>
      <c r="D121" s="325">
        <f>'Приложение 3'!E168</f>
        <v>15</v>
      </c>
    </row>
    <row r="122" spans="1:4" s="10" customFormat="1" ht="12.75" customHeight="1">
      <c r="A122" s="202" t="s">
        <v>512</v>
      </c>
      <c r="B122" s="187">
        <v>301300000</v>
      </c>
      <c r="C122" s="35"/>
      <c r="D122" s="325">
        <f>D123+D125+D127</f>
        <v>16211.1</v>
      </c>
    </row>
    <row r="123" spans="1:4" s="10" customFormat="1" ht="12.75" customHeight="1">
      <c r="A123" s="202" t="s">
        <v>220</v>
      </c>
      <c r="B123" s="187">
        <v>301311100</v>
      </c>
      <c r="C123" s="35"/>
      <c r="D123" s="325">
        <f>D124</f>
        <v>15777.9</v>
      </c>
    </row>
    <row r="124" spans="1:5" s="10" customFormat="1" ht="26.25" customHeight="1">
      <c r="A124" s="33" t="s">
        <v>7</v>
      </c>
      <c r="B124" s="187">
        <v>301311100</v>
      </c>
      <c r="C124" s="35" t="s">
        <v>119</v>
      </c>
      <c r="D124" s="325">
        <f>'Приложение 3'!E171</f>
        <v>15777.9</v>
      </c>
      <c r="E124" s="248"/>
    </row>
    <row r="125" spans="1:4" s="10" customFormat="1" ht="12.75" customHeight="1">
      <c r="A125" s="43" t="s">
        <v>378</v>
      </c>
      <c r="B125" s="187">
        <v>301311300</v>
      </c>
      <c r="C125" s="35"/>
      <c r="D125" s="325">
        <f>D126</f>
        <v>400</v>
      </c>
    </row>
    <row r="126" spans="1:4" s="10" customFormat="1" ht="24" customHeight="1">
      <c r="A126" s="33" t="s">
        <v>7</v>
      </c>
      <c r="B126" s="187">
        <v>301311300</v>
      </c>
      <c r="C126" s="35" t="s">
        <v>119</v>
      </c>
      <c r="D126" s="325">
        <f>'Приложение 3'!E173</f>
        <v>400</v>
      </c>
    </row>
    <row r="127" spans="1:4" s="10" customFormat="1" ht="16.5" customHeight="1">
      <c r="A127" s="258" t="s">
        <v>341</v>
      </c>
      <c r="B127" s="246" t="s">
        <v>441</v>
      </c>
      <c r="C127" s="35"/>
      <c r="D127" s="325">
        <f>D128</f>
        <v>33.2</v>
      </c>
    </row>
    <row r="128" spans="1:4" s="10" customFormat="1" ht="24" customHeight="1">
      <c r="A128" s="40" t="s">
        <v>7</v>
      </c>
      <c r="B128" s="246" t="s">
        <v>441</v>
      </c>
      <c r="C128" s="35" t="s">
        <v>119</v>
      </c>
      <c r="D128" s="325">
        <f>'Приложение 3'!E175</f>
        <v>33.2</v>
      </c>
    </row>
    <row r="129" spans="1:4" s="10" customFormat="1" ht="12.75" customHeight="1">
      <c r="A129" s="209" t="s">
        <v>219</v>
      </c>
      <c r="B129" s="187">
        <v>301400000</v>
      </c>
      <c r="C129" s="35"/>
      <c r="D129" s="325">
        <f>D130</f>
        <v>3003.6</v>
      </c>
    </row>
    <row r="130" spans="1:4" s="10" customFormat="1" ht="24" customHeight="1">
      <c r="A130" s="33" t="s">
        <v>7</v>
      </c>
      <c r="B130" s="187">
        <v>301400000</v>
      </c>
      <c r="C130" s="35" t="s">
        <v>119</v>
      </c>
      <c r="D130" s="325">
        <f>'Приложение 3'!E177</f>
        <v>3003.6</v>
      </c>
    </row>
    <row r="131" spans="1:4" s="10" customFormat="1" ht="24" customHeight="1">
      <c r="A131" s="365" t="s">
        <v>379</v>
      </c>
      <c r="B131" s="187">
        <v>301500000</v>
      </c>
      <c r="C131" s="169"/>
      <c r="D131" s="322">
        <f>D132+D134+D136</f>
        <v>515</v>
      </c>
    </row>
    <row r="132" spans="1:4" s="10" customFormat="1" ht="24.75" customHeight="1">
      <c r="A132" s="220" t="s">
        <v>380</v>
      </c>
      <c r="B132" s="187">
        <v>301511000</v>
      </c>
      <c r="C132" s="169"/>
      <c r="D132" s="322">
        <f>D133</f>
        <v>391</v>
      </c>
    </row>
    <row r="133" spans="1:7" s="10" customFormat="1" ht="22.5" customHeight="1">
      <c r="A133" s="33" t="s">
        <v>7</v>
      </c>
      <c r="B133" s="187">
        <v>301511000</v>
      </c>
      <c r="C133" s="169">
        <v>600</v>
      </c>
      <c r="D133" s="322">
        <f>'Приложение 3'!E180</f>
        <v>391</v>
      </c>
      <c r="G133" s="191"/>
    </row>
    <row r="134" spans="1:4" s="10" customFormat="1" ht="27.75" customHeight="1">
      <c r="A134" s="220" t="s">
        <v>381</v>
      </c>
      <c r="B134" s="187">
        <v>301512000</v>
      </c>
      <c r="C134" s="169"/>
      <c r="D134" s="322">
        <f>D135</f>
        <v>24</v>
      </c>
    </row>
    <row r="135" spans="1:4" s="10" customFormat="1" ht="26.25" customHeight="1">
      <c r="A135" s="33" t="s">
        <v>7</v>
      </c>
      <c r="B135" s="187">
        <v>301512000</v>
      </c>
      <c r="C135" s="169">
        <v>600</v>
      </c>
      <c r="D135" s="322">
        <f>'Приложение 3'!E182</f>
        <v>24</v>
      </c>
    </row>
    <row r="136" spans="1:4" s="10" customFormat="1" ht="15.75" customHeight="1">
      <c r="A136" s="401" t="s">
        <v>374</v>
      </c>
      <c r="B136" s="246">
        <v>301513000</v>
      </c>
      <c r="C136" s="171"/>
      <c r="D136" s="322">
        <f>D137</f>
        <v>100</v>
      </c>
    </row>
    <row r="137" spans="1:4" s="10" customFormat="1" ht="26.25" customHeight="1">
      <c r="A137" s="33" t="s">
        <v>7</v>
      </c>
      <c r="B137" s="246">
        <v>301513000</v>
      </c>
      <c r="C137" s="171">
        <v>600</v>
      </c>
      <c r="D137" s="322">
        <f>'Приложение 3'!E184</f>
        <v>100</v>
      </c>
    </row>
    <row r="138" spans="1:4" s="10" customFormat="1" ht="27.75" customHeight="1">
      <c r="A138" s="209" t="s">
        <v>342</v>
      </c>
      <c r="B138" s="187">
        <v>302100000</v>
      </c>
      <c r="C138" s="169"/>
      <c r="D138" s="322">
        <f>D139</f>
        <v>40967.9</v>
      </c>
    </row>
    <row r="139" spans="1:4" s="10" customFormat="1" ht="25.5" customHeight="1">
      <c r="A139" s="33" t="s">
        <v>7</v>
      </c>
      <c r="B139" s="187">
        <v>302100000</v>
      </c>
      <c r="C139" s="169">
        <v>600</v>
      </c>
      <c r="D139" s="322">
        <f>'Приложение 3'!E186</f>
        <v>40967.9</v>
      </c>
    </row>
    <row r="140" spans="1:4" s="10" customFormat="1" ht="27.75" customHeight="1">
      <c r="A140" s="258" t="s">
        <v>343</v>
      </c>
      <c r="B140" s="187">
        <v>302200000</v>
      </c>
      <c r="C140" s="169"/>
      <c r="D140" s="322">
        <f>D141</f>
        <v>592.5</v>
      </c>
    </row>
    <row r="141" spans="1:4" s="10" customFormat="1" ht="24.75" customHeight="1">
      <c r="A141" s="33" t="s">
        <v>7</v>
      </c>
      <c r="B141" s="187">
        <v>302200000</v>
      </c>
      <c r="C141" s="169">
        <v>600</v>
      </c>
      <c r="D141" s="322">
        <f>'Приложение 3'!E188</f>
        <v>592.5</v>
      </c>
    </row>
    <row r="142" spans="1:4" s="10" customFormat="1" ht="24.75" customHeight="1">
      <c r="A142" s="202" t="s">
        <v>422</v>
      </c>
      <c r="B142" s="187">
        <v>302300000</v>
      </c>
      <c r="C142" s="169"/>
      <c r="D142" s="322">
        <f>D143</f>
        <v>80</v>
      </c>
    </row>
    <row r="143" spans="1:4" s="10" customFormat="1" ht="27" customHeight="1">
      <c r="A143" s="33" t="s">
        <v>7</v>
      </c>
      <c r="B143" s="187">
        <v>302300000</v>
      </c>
      <c r="C143" s="169">
        <v>600</v>
      </c>
      <c r="D143" s="322">
        <f>'Приложение 3'!E190</f>
        <v>80</v>
      </c>
    </row>
    <row r="144" spans="1:4" s="10" customFormat="1" ht="29.25" customHeight="1">
      <c r="A144" s="209" t="s">
        <v>340</v>
      </c>
      <c r="B144" s="187">
        <v>302400000</v>
      </c>
      <c r="C144" s="169"/>
      <c r="D144" s="322">
        <f>D145</f>
        <v>9531.2</v>
      </c>
    </row>
    <row r="145" spans="1:4" s="10" customFormat="1" ht="26.25" customHeight="1">
      <c r="A145" s="33" t="s">
        <v>7</v>
      </c>
      <c r="B145" s="187">
        <v>302400000</v>
      </c>
      <c r="C145" s="169">
        <v>600</v>
      </c>
      <c r="D145" s="322">
        <f>'Приложение 3'!E192</f>
        <v>9531.2</v>
      </c>
    </row>
    <row r="146" spans="1:4" s="10" customFormat="1" ht="16.5" customHeight="1">
      <c r="A146" s="25" t="s">
        <v>518</v>
      </c>
      <c r="B146" s="246">
        <v>302500000</v>
      </c>
      <c r="C146" s="171"/>
      <c r="D146" s="322">
        <f>D147</f>
        <v>80</v>
      </c>
    </row>
    <row r="147" spans="1:4" s="10" customFormat="1" ht="26.25" customHeight="1">
      <c r="A147" s="25" t="s">
        <v>519</v>
      </c>
      <c r="B147" s="246" t="s">
        <v>501</v>
      </c>
      <c r="C147" s="171"/>
      <c r="D147" s="322">
        <f>D148</f>
        <v>80</v>
      </c>
    </row>
    <row r="148" spans="1:4" s="10" customFormat="1" ht="26.25" customHeight="1">
      <c r="A148" s="33" t="s">
        <v>7</v>
      </c>
      <c r="B148" s="246" t="s">
        <v>501</v>
      </c>
      <c r="C148" s="171">
        <v>600</v>
      </c>
      <c r="D148" s="322">
        <v>80</v>
      </c>
    </row>
    <row r="149" spans="1:4" s="10" customFormat="1" ht="30" customHeight="1">
      <c r="A149" s="209" t="s">
        <v>382</v>
      </c>
      <c r="B149" s="187">
        <v>303100000</v>
      </c>
      <c r="C149" s="171"/>
      <c r="D149" s="322">
        <f>D150+D153</f>
        <v>7694.6</v>
      </c>
    </row>
    <row r="150" spans="1:4" s="10" customFormat="1" ht="25.5" customHeight="1">
      <c r="A150" s="209" t="s">
        <v>186</v>
      </c>
      <c r="B150" s="187">
        <v>303182040</v>
      </c>
      <c r="C150" s="171"/>
      <c r="D150" s="322">
        <f>D151+D152</f>
        <v>2451.1</v>
      </c>
    </row>
    <row r="151" spans="1:4" s="10" customFormat="1" ht="50.25" customHeight="1">
      <c r="A151" s="40" t="s">
        <v>105</v>
      </c>
      <c r="B151" s="187">
        <v>303182040</v>
      </c>
      <c r="C151" s="171">
        <v>100</v>
      </c>
      <c r="D151" s="322">
        <f>'Приложение 3'!E198</f>
        <v>2173.1</v>
      </c>
    </row>
    <row r="152" spans="1:4" s="10" customFormat="1" ht="25.5" customHeight="1">
      <c r="A152" s="40" t="s">
        <v>424</v>
      </c>
      <c r="B152" s="187">
        <v>303182040</v>
      </c>
      <c r="C152" s="171">
        <v>200</v>
      </c>
      <c r="D152" s="322">
        <f>'Приложение 3'!E199</f>
        <v>278</v>
      </c>
    </row>
    <row r="153" spans="1:4" s="10" customFormat="1" ht="26.25" customHeight="1">
      <c r="A153" s="209" t="s">
        <v>254</v>
      </c>
      <c r="B153" s="187">
        <v>303182060</v>
      </c>
      <c r="C153" s="171"/>
      <c r="D153" s="322">
        <f>D154+D155</f>
        <v>5243.5</v>
      </c>
    </row>
    <row r="154" spans="1:4" s="10" customFormat="1" ht="47.25" customHeight="1">
      <c r="A154" s="40" t="s">
        <v>105</v>
      </c>
      <c r="B154" s="187">
        <v>303182060</v>
      </c>
      <c r="C154" s="171">
        <v>100</v>
      </c>
      <c r="D154" s="322">
        <f>'Приложение 3'!E201</f>
        <v>4982.3</v>
      </c>
    </row>
    <row r="155" spans="1:4" s="10" customFormat="1" ht="26.25" customHeight="1">
      <c r="A155" s="40" t="s">
        <v>424</v>
      </c>
      <c r="B155" s="187">
        <v>303182060</v>
      </c>
      <c r="C155" s="171">
        <v>200</v>
      </c>
      <c r="D155" s="322">
        <f>'Приложение 3'!E202</f>
        <v>261.2</v>
      </c>
    </row>
    <row r="156" spans="1:4" s="10" customFormat="1" ht="17.25" customHeight="1">
      <c r="A156" s="209" t="s">
        <v>344</v>
      </c>
      <c r="B156" s="187">
        <v>303300000</v>
      </c>
      <c r="C156" s="171"/>
      <c r="D156" s="325">
        <f>D157+D158+D159</f>
        <v>12385.4</v>
      </c>
    </row>
    <row r="157" spans="1:4" s="10" customFormat="1" ht="49.5" customHeight="1">
      <c r="A157" s="40" t="s">
        <v>105</v>
      </c>
      <c r="B157" s="246">
        <v>303300000</v>
      </c>
      <c r="C157" s="171">
        <v>100</v>
      </c>
      <c r="D157" s="325">
        <f>'Приложение 3'!E204</f>
        <v>11739.8</v>
      </c>
    </row>
    <row r="158" spans="1:4" s="10" customFormat="1" ht="26.25" customHeight="1">
      <c r="A158" s="40" t="s">
        <v>424</v>
      </c>
      <c r="B158" s="246">
        <v>303300000</v>
      </c>
      <c r="C158" s="171">
        <v>200</v>
      </c>
      <c r="D158" s="325">
        <f>'Приложение 3'!E205</f>
        <v>640.6</v>
      </c>
    </row>
    <row r="159" spans="1:4" s="10" customFormat="1" ht="13.5" customHeight="1">
      <c r="A159" s="40" t="s">
        <v>3</v>
      </c>
      <c r="B159" s="246">
        <v>303300000</v>
      </c>
      <c r="C159" s="171">
        <v>800</v>
      </c>
      <c r="D159" s="325">
        <f>'Приложение 3'!E206</f>
        <v>5</v>
      </c>
    </row>
    <row r="160" spans="1:5" s="10" customFormat="1" ht="27" customHeight="1">
      <c r="A160" s="211" t="s">
        <v>236</v>
      </c>
      <c r="B160" s="189">
        <v>400000000</v>
      </c>
      <c r="C160" s="36"/>
      <c r="D160" s="321">
        <f>D161+D164+D166+D168+D170+D172+D175+D178+D182+D185</f>
        <v>23283.300000000003</v>
      </c>
      <c r="E160" s="296"/>
    </row>
    <row r="161" spans="1:4" s="10" customFormat="1" ht="15" customHeight="1">
      <c r="A161" s="258" t="s">
        <v>502</v>
      </c>
      <c r="B161" s="187">
        <v>401400000</v>
      </c>
      <c r="C161" s="35"/>
      <c r="D161" s="322">
        <f>D162</f>
        <v>120</v>
      </c>
    </row>
    <row r="162" spans="1:4" s="10" customFormat="1" ht="15" customHeight="1">
      <c r="A162" s="258" t="s">
        <v>374</v>
      </c>
      <c r="B162" s="246" t="s">
        <v>442</v>
      </c>
      <c r="C162" s="35"/>
      <c r="D162" s="322">
        <f>D163</f>
        <v>120</v>
      </c>
    </row>
    <row r="163" spans="1:4" s="10" customFormat="1" ht="25.5" customHeight="1">
      <c r="A163" s="40" t="s">
        <v>424</v>
      </c>
      <c r="B163" s="246" t="s">
        <v>442</v>
      </c>
      <c r="C163" s="35" t="s">
        <v>202</v>
      </c>
      <c r="D163" s="322">
        <f>'Приложение 3'!E225</f>
        <v>120</v>
      </c>
    </row>
    <row r="164" spans="1:4" s="10" customFormat="1" ht="24" customHeight="1">
      <c r="A164" s="224" t="s">
        <v>384</v>
      </c>
      <c r="B164" s="187">
        <v>402100000</v>
      </c>
      <c r="C164" s="35"/>
      <c r="D164" s="322">
        <f>D165</f>
        <v>2970</v>
      </c>
    </row>
    <row r="165" spans="1:4" s="10" customFormat="1" ht="24.75" customHeight="1">
      <c r="A165" s="33" t="s">
        <v>7</v>
      </c>
      <c r="B165" s="187">
        <v>402100000</v>
      </c>
      <c r="C165" s="171">
        <v>600</v>
      </c>
      <c r="D165" s="322">
        <f>'Приложение 3'!E227</f>
        <v>2970</v>
      </c>
    </row>
    <row r="166" spans="1:4" s="10" customFormat="1" ht="24.75" customHeight="1">
      <c r="A166" s="368" t="s">
        <v>411</v>
      </c>
      <c r="B166" s="187">
        <v>402200000</v>
      </c>
      <c r="C166" s="35"/>
      <c r="D166" s="323">
        <f>D167</f>
        <v>100</v>
      </c>
    </row>
    <row r="167" spans="1:4" s="10" customFormat="1" ht="24.75" customHeight="1">
      <c r="A167" s="40" t="s">
        <v>424</v>
      </c>
      <c r="B167" s="187">
        <v>402200000</v>
      </c>
      <c r="C167" s="35" t="s">
        <v>202</v>
      </c>
      <c r="D167" s="323">
        <f>'Приложение 3'!E229</f>
        <v>100</v>
      </c>
    </row>
    <row r="168" spans="1:4" s="10" customFormat="1" ht="37.5" customHeight="1">
      <c r="A168" s="225" t="s">
        <v>237</v>
      </c>
      <c r="B168" s="187">
        <v>402300000</v>
      </c>
      <c r="C168" s="171"/>
      <c r="D168" s="322">
        <f>D169</f>
        <v>14712.9</v>
      </c>
    </row>
    <row r="169" spans="1:4" s="10" customFormat="1" ht="26.25" customHeight="1">
      <c r="A169" s="33" t="s">
        <v>7</v>
      </c>
      <c r="B169" s="187">
        <v>402300000</v>
      </c>
      <c r="C169" s="35" t="s">
        <v>119</v>
      </c>
      <c r="D169" s="322">
        <f>'Приложение 3'!E310</f>
        <v>14712.9</v>
      </c>
    </row>
    <row r="170" spans="1:4" s="10" customFormat="1" ht="27" customHeight="1">
      <c r="A170" s="226" t="s">
        <v>238</v>
      </c>
      <c r="B170" s="187">
        <v>402400000</v>
      </c>
      <c r="C170" s="171"/>
      <c r="D170" s="322">
        <f>D171</f>
        <v>1650</v>
      </c>
    </row>
    <row r="171" spans="1:4" s="10" customFormat="1" ht="24" customHeight="1">
      <c r="A171" s="33" t="s">
        <v>7</v>
      </c>
      <c r="B171" s="187">
        <v>402400000</v>
      </c>
      <c r="C171" s="171">
        <v>600</v>
      </c>
      <c r="D171" s="322">
        <f>'Приложение 3'!E312</f>
        <v>1650</v>
      </c>
    </row>
    <row r="172" spans="1:4" s="10" customFormat="1" ht="39" customHeight="1">
      <c r="A172" s="212" t="s">
        <v>385</v>
      </c>
      <c r="B172" s="187">
        <v>405100000</v>
      </c>
      <c r="C172" s="171"/>
      <c r="D172" s="322">
        <f>D174+D173</f>
        <v>125</v>
      </c>
    </row>
    <row r="173" spans="1:4" s="10" customFormat="1" ht="48.75" customHeight="1">
      <c r="A173" s="40" t="s">
        <v>105</v>
      </c>
      <c r="B173" s="187">
        <v>405100000</v>
      </c>
      <c r="C173" s="171">
        <v>100</v>
      </c>
      <c r="D173" s="322">
        <f>'Приложение 3'!E231</f>
        <v>40</v>
      </c>
    </row>
    <row r="174" spans="1:4" s="10" customFormat="1" ht="26.25" customHeight="1">
      <c r="A174" s="40" t="s">
        <v>424</v>
      </c>
      <c r="B174" s="187">
        <v>405100000</v>
      </c>
      <c r="C174" s="171">
        <v>200</v>
      </c>
      <c r="D174" s="322">
        <f>'Приложение 3'!E232</f>
        <v>85</v>
      </c>
    </row>
    <row r="175" spans="1:4" s="10" customFormat="1" ht="63.75" customHeight="1">
      <c r="A175" s="213" t="s">
        <v>386</v>
      </c>
      <c r="B175" s="187">
        <v>405200000</v>
      </c>
      <c r="C175" s="171"/>
      <c r="D175" s="322">
        <f>D176+D177</f>
        <v>934</v>
      </c>
    </row>
    <row r="176" spans="1:4" s="10" customFormat="1" ht="48" customHeight="1">
      <c r="A176" s="40" t="s">
        <v>105</v>
      </c>
      <c r="B176" s="187">
        <v>405200000</v>
      </c>
      <c r="C176" s="171">
        <v>100</v>
      </c>
      <c r="D176" s="322">
        <f>'Приложение 3'!E234</f>
        <v>814</v>
      </c>
    </row>
    <row r="177" spans="1:4" s="10" customFormat="1" ht="27" customHeight="1">
      <c r="A177" s="40" t="s">
        <v>424</v>
      </c>
      <c r="B177" s="187">
        <v>405200000</v>
      </c>
      <c r="C177" s="171">
        <v>200</v>
      </c>
      <c r="D177" s="322">
        <f>'Приложение 3'!E235</f>
        <v>120</v>
      </c>
    </row>
    <row r="178" spans="1:4" s="10" customFormat="1" ht="26.25" customHeight="1">
      <c r="A178" s="214" t="s">
        <v>382</v>
      </c>
      <c r="B178" s="187">
        <v>406100000</v>
      </c>
      <c r="C178" s="35"/>
      <c r="D178" s="322">
        <f>D179</f>
        <v>2301.4</v>
      </c>
    </row>
    <row r="179" spans="1:4" s="10" customFormat="1" ht="29.25" customHeight="1">
      <c r="A179" s="214" t="s">
        <v>186</v>
      </c>
      <c r="B179" s="187">
        <v>406182040</v>
      </c>
      <c r="C179" s="36"/>
      <c r="D179" s="322">
        <f>D180+D181</f>
        <v>2301.4</v>
      </c>
    </row>
    <row r="180" spans="1:4" s="10" customFormat="1" ht="48.75" customHeight="1">
      <c r="A180" s="40" t="s">
        <v>105</v>
      </c>
      <c r="B180" s="187">
        <v>406182040</v>
      </c>
      <c r="C180" s="171">
        <v>100</v>
      </c>
      <c r="D180" s="322">
        <f>'Приложение 3'!E238</f>
        <v>2186.4</v>
      </c>
    </row>
    <row r="181" spans="1:4" s="10" customFormat="1" ht="25.5" customHeight="1">
      <c r="A181" s="40" t="s">
        <v>424</v>
      </c>
      <c r="B181" s="187">
        <v>406182040</v>
      </c>
      <c r="C181" s="171">
        <v>200</v>
      </c>
      <c r="D181" s="322">
        <f>'Приложение 3'!E239</f>
        <v>115</v>
      </c>
    </row>
    <row r="182" spans="1:4" s="10" customFormat="1" ht="17.25" customHeight="1">
      <c r="A182" s="214" t="s">
        <v>387</v>
      </c>
      <c r="B182" s="187">
        <v>406200000</v>
      </c>
      <c r="C182" s="171"/>
      <c r="D182" s="322">
        <f>D183</f>
        <v>120</v>
      </c>
    </row>
    <row r="183" spans="1:4" s="10" customFormat="1" ht="54.75" customHeight="1">
      <c r="A183" s="369" t="s">
        <v>388</v>
      </c>
      <c r="B183" s="187">
        <v>406260000</v>
      </c>
      <c r="C183" s="171"/>
      <c r="D183" s="322">
        <f>D184</f>
        <v>120</v>
      </c>
    </row>
    <row r="184" spans="1:4" s="10" customFormat="1" ht="15.75" customHeight="1">
      <c r="A184" s="40" t="s">
        <v>336</v>
      </c>
      <c r="B184" s="187">
        <v>406260000</v>
      </c>
      <c r="C184" s="171">
        <v>300</v>
      </c>
      <c r="D184" s="322">
        <f>'Приложение 3'!E242</f>
        <v>120</v>
      </c>
    </row>
    <row r="185" spans="1:4" s="10" customFormat="1" ht="37.5" customHeight="1">
      <c r="A185" s="363" t="s">
        <v>504</v>
      </c>
      <c r="B185" s="246">
        <v>407100000</v>
      </c>
      <c r="C185" s="171"/>
      <c r="D185" s="322">
        <f>D186</f>
        <v>250</v>
      </c>
    </row>
    <row r="186" spans="1:4" s="10" customFormat="1" ht="27" customHeight="1">
      <c r="A186" s="363" t="s">
        <v>505</v>
      </c>
      <c r="B186" s="246" t="s">
        <v>503</v>
      </c>
      <c r="C186" s="171"/>
      <c r="D186" s="322">
        <f>D187</f>
        <v>250</v>
      </c>
    </row>
    <row r="187" spans="1:4" s="10" customFormat="1" ht="28.5" customHeight="1">
      <c r="A187" s="40" t="s">
        <v>424</v>
      </c>
      <c r="B187" s="246" t="s">
        <v>503</v>
      </c>
      <c r="C187" s="171">
        <v>200</v>
      </c>
      <c r="D187" s="322">
        <f>'Приложение 3'!E245</f>
        <v>250</v>
      </c>
    </row>
    <row r="188" spans="1:5" s="10" customFormat="1" ht="26.25" customHeight="1">
      <c r="A188" s="370" t="s">
        <v>338</v>
      </c>
      <c r="B188" s="189">
        <v>500000000</v>
      </c>
      <c r="C188" s="37"/>
      <c r="D188" s="324">
        <f>D189+D195+D198</f>
        <v>1599.3</v>
      </c>
      <c r="E188" s="296"/>
    </row>
    <row r="189" spans="1:4" s="10" customFormat="1" ht="26.25" customHeight="1">
      <c r="A189" s="371" t="s">
        <v>54</v>
      </c>
      <c r="B189" s="189">
        <v>510000000</v>
      </c>
      <c r="C189" s="37"/>
      <c r="D189" s="324">
        <f>D190+D193</f>
        <v>769.3</v>
      </c>
    </row>
    <row r="190" spans="1:4" s="10" customFormat="1" ht="24" customHeight="1">
      <c r="A190" s="221" t="s">
        <v>129</v>
      </c>
      <c r="B190" s="246">
        <v>511200000</v>
      </c>
      <c r="C190" s="169"/>
      <c r="D190" s="322">
        <f>D191</f>
        <v>119.3</v>
      </c>
    </row>
    <row r="191" spans="1:4" s="10" customFormat="1" ht="24" customHeight="1">
      <c r="A191" s="210" t="s">
        <v>383</v>
      </c>
      <c r="B191" s="246" t="s">
        <v>522</v>
      </c>
      <c r="C191" s="35"/>
      <c r="D191" s="325">
        <f>D192</f>
        <v>119.3</v>
      </c>
    </row>
    <row r="192" spans="1:4" s="10" customFormat="1" ht="24.75" customHeight="1">
      <c r="A192" s="33" t="s">
        <v>7</v>
      </c>
      <c r="B192" s="246" t="s">
        <v>522</v>
      </c>
      <c r="C192" s="169">
        <v>600</v>
      </c>
      <c r="D192" s="322">
        <f>'Приложение 3'!E211</f>
        <v>119.3</v>
      </c>
    </row>
    <row r="193" spans="1:4" s="10" customFormat="1" ht="12.75" customHeight="1">
      <c r="A193" s="361" t="s">
        <v>171</v>
      </c>
      <c r="B193" s="187">
        <v>512100000</v>
      </c>
      <c r="C193" s="36"/>
      <c r="D193" s="325">
        <f>D194</f>
        <v>650</v>
      </c>
    </row>
    <row r="194" spans="1:4" s="10" customFormat="1" ht="12.75" customHeight="1">
      <c r="A194" s="40" t="s">
        <v>3</v>
      </c>
      <c r="B194" s="187">
        <v>512100000</v>
      </c>
      <c r="C194" s="35" t="s">
        <v>2</v>
      </c>
      <c r="D194" s="325">
        <f>'Приложение 3'!E60</f>
        <v>650</v>
      </c>
    </row>
    <row r="195" spans="1:4" s="10" customFormat="1" ht="24.75" customHeight="1">
      <c r="A195" s="372" t="s">
        <v>414</v>
      </c>
      <c r="B195" s="189">
        <v>520000000</v>
      </c>
      <c r="C195" s="36"/>
      <c r="D195" s="320">
        <f>D196</f>
        <v>750</v>
      </c>
    </row>
    <row r="196" spans="1:4" s="10" customFormat="1" ht="24.75" customHeight="1">
      <c r="A196" s="373" t="s">
        <v>415</v>
      </c>
      <c r="B196" s="187">
        <v>521100000</v>
      </c>
      <c r="C196" s="35"/>
      <c r="D196" s="325">
        <f>D197</f>
        <v>750</v>
      </c>
    </row>
    <row r="197" spans="1:4" s="10" customFormat="1" ht="12.75" customHeight="1">
      <c r="A197" s="40" t="s">
        <v>3</v>
      </c>
      <c r="B197" s="187">
        <v>521100000</v>
      </c>
      <c r="C197" s="35" t="s">
        <v>2</v>
      </c>
      <c r="D197" s="325">
        <f>'Приложение 3'!E63</f>
        <v>750</v>
      </c>
    </row>
    <row r="198" spans="1:4" s="10" customFormat="1" ht="25.5" customHeight="1">
      <c r="A198" s="38" t="s">
        <v>520</v>
      </c>
      <c r="B198" s="247">
        <v>530000000</v>
      </c>
      <c r="C198" s="177"/>
      <c r="D198" s="324">
        <f>D199</f>
        <v>80</v>
      </c>
    </row>
    <row r="199" spans="1:4" s="10" customFormat="1" ht="16.5" customHeight="1">
      <c r="A199" s="330" t="s">
        <v>521</v>
      </c>
      <c r="B199" s="246">
        <v>532200000</v>
      </c>
      <c r="C199" s="171"/>
      <c r="D199" s="322">
        <f>D200</f>
        <v>80</v>
      </c>
    </row>
    <row r="200" spans="1:4" s="10" customFormat="1" ht="29.25" customHeight="1">
      <c r="A200" s="40" t="s">
        <v>7</v>
      </c>
      <c r="B200" s="246">
        <v>532200000</v>
      </c>
      <c r="C200" s="171">
        <v>600</v>
      </c>
      <c r="D200" s="322">
        <f>'Приложение 3'!E214</f>
        <v>80</v>
      </c>
    </row>
    <row r="201" spans="1:5" s="10" customFormat="1" ht="24.75" customHeight="1">
      <c r="A201" s="228" t="s">
        <v>176</v>
      </c>
      <c r="B201" s="189">
        <v>600000000</v>
      </c>
      <c r="C201" s="175"/>
      <c r="D201" s="321">
        <f>D202+D218+D213+D227+D230</f>
        <v>45893.40000000001</v>
      </c>
      <c r="E201" s="296"/>
    </row>
    <row r="202" spans="1:4" s="10" customFormat="1" ht="24.75" customHeight="1">
      <c r="A202" s="374" t="s">
        <v>44</v>
      </c>
      <c r="B202" s="189">
        <v>610000000</v>
      </c>
      <c r="C202" s="175"/>
      <c r="D202" s="321">
        <f>D203+D208</f>
        <v>45067.100000000006</v>
      </c>
    </row>
    <row r="203" spans="1:4" s="10" customFormat="1" ht="15.75" customHeight="1">
      <c r="A203" s="202" t="s">
        <v>396</v>
      </c>
      <c r="B203" s="187">
        <v>611400000</v>
      </c>
      <c r="C203" s="175"/>
      <c r="D203" s="323">
        <f>D204+D206</f>
        <v>30966.100000000002</v>
      </c>
    </row>
    <row r="204" spans="1:4" ht="15.75" customHeight="1">
      <c r="A204" s="229" t="s">
        <v>45</v>
      </c>
      <c r="B204" s="187">
        <v>611421010</v>
      </c>
      <c r="C204" s="175"/>
      <c r="D204" s="323">
        <f>D205</f>
        <v>30431.2</v>
      </c>
    </row>
    <row r="205" spans="1:4" ht="15.75" customHeight="1">
      <c r="A205" s="33" t="s">
        <v>216</v>
      </c>
      <c r="B205" s="187">
        <v>611421010</v>
      </c>
      <c r="C205" s="175">
        <v>500</v>
      </c>
      <c r="D205" s="323">
        <f>'Приложение 3'!E332</f>
        <v>30431.2</v>
      </c>
    </row>
    <row r="206" spans="1:4" ht="24" customHeight="1">
      <c r="A206" s="202" t="s">
        <v>397</v>
      </c>
      <c r="B206" s="187">
        <v>611473110</v>
      </c>
      <c r="C206" s="175"/>
      <c r="D206" s="323">
        <f>D207</f>
        <v>534.9</v>
      </c>
    </row>
    <row r="207" spans="1:4" ht="16.5" customHeight="1">
      <c r="A207" s="33" t="s">
        <v>216</v>
      </c>
      <c r="B207" s="187">
        <v>611473110</v>
      </c>
      <c r="C207" s="175">
        <v>500</v>
      </c>
      <c r="D207" s="323">
        <f>'Приложение 3'!E334</f>
        <v>534.9</v>
      </c>
    </row>
    <row r="208" spans="1:4" s="11" customFormat="1" ht="26.25" customHeight="1">
      <c r="A208" s="230" t="s">
        <v>382</v>
      </c>
      <c r="B208" s="187">
        <v>613100000</v>
      </c>
      <c r="C208" s="175"/>
      <c r="D208" s="323">
        <f>D209</f>
        <v>14101</v>
      </c>
    </row>
    <row r="209" spans="1:4" s="11" customFormat="1" ht="24.75" customHeight="1">
      <c r="A209" s="230" t="s">
        <v>186</v>
      </c>
      <c r="B209" s="187">
        <v>613182040</v>
      </c>
      <c r="C209" s="175"/>
      <c r="D209" s="323">
        <f>D210+D211+D212</f>
        <v>14101</v>
      </c>
    </row>
    <row r="210" spans="1:4" s="11" customFormat="1" ht="50.25" customHeight="1">
      <c r="A210" s="40" t="s">
        <v>105</v>
      </c>
      <c r="B210" s="187">
        <v>613182040</v>
      </c>
      <c r="C210" s="31" t="s">
        <v>106</v>
      </c>
      <c r="D210" s="325">
        <f>'Приложение 3'!E337</f>
        <v>13257.7</v>
      </c>
    </row>
    <row r="211" spans="1:4" s="11" customFormat="1" ht="25.5" customHeight="1">
      <c r="A211" s="40" t="s">
        <v>424</v>
      </c>
      <c r="B211" s="187">
        <v>613182040</v>
      </c>
      <c r="C211" s="35" t="s">
        <v>202</v>
      </c>
      <c r="D211" s="325">
        <f>'Приложение 3'!E338</f>
        <v>841.3</v>
      </c>
    </row>
    <row r="212" spans="1:4" s="11" customFormat="1" ht="12.75" customHeight="1">
      <c r="A212" s="33" t="s">
        <v>3</v>
      </c>
      <c r="B212" s="187">
        <v>613182040</v>
      </c>
      <c r="C212" s="35" t="s">
        <v>2</v>
      </c>
      <c r="D212" s="325">
        <f>'Приложение 3'!E339</f>
        <v>2</v>
      </c>
    </row>
    <row r="213" spans="1:4" s="11" customFormat="1" ht="12.75" customHeight="1">
      <c r="A213" s="356" t="s">
        <v>487</v>
      </c>
      <c r="B213" s="247">
        <v>620000000</v>
      </c>
      <c r="C213" s="357"/>
      <c r="D213" s="359">
        <f>D214+D216</f>
        <v>280</v>
      </c>
    </row>
    <row r="214" spans="1:4" s="11" customFormat="1" ht="38.25" customHeight="1">
      <c r="A214" s="358" t="s">
        <v>488</v>
      </c>
      <c r="B214" s="246">
        <v>621100000</v>
      </c>
      <c r="C214" s="35"/>
      <c r="D214" s="325">
        <f>D215</f>
        <v>200</v>
      </c>
    </row>
    <row r="215" spans="1:4" s="11" customFormat="1" ht="23.25" customHeight="1">
      <c r="A215" s="40" t="s">
        <v>424</v>
      </c>
      <c r="B215" s="246">
        <v>621100000</v>
      </c>
      <c r="C215" s="35" t="s">
        <v>202</v>
      </c>
      <c r="D215" s="325">
        <f>'Приложение 3'!E67</f>
        <v>200</v>
      </c>
    </row>
    <row r="216" spans="1:4" s="11" customFormat="1" ht="15.75" customHeight="1">
      <c r="A216" s="358" t="s">
        <v>490</v>
      </c>
      <c r="B216" s="246">
        <v>622100000</v>
      </c>
      <c r="C216" s="35"/>
      <c r="D216" s="325">
        <f>D217</f>
        <v>80</v>
      </c>
    </row>
    <row r="217" spans="1:4" s="11" customFormat="1" ht="24" customHeight="1">
      <c r="A217" s="40" t="s">
        <v>424</v>
      </c>
      <c r="B217" s="246">
        <v>622100000</v>
      </c>
      <c r="C217" s="35" t="s">
        <v>202</v>
      </c>
      <c r="D217" s="325">
        <f>'Приложение 3'!E69</f>
        <v>80</v>
      </c>
    </row>
    <row r="218" spans="1:4" s="11" customFormat="1" ht="17.25" customHeight="1">
      <c r="A218" s="293" t="s">
        <v>412</v>
      </c>
      <c r="B218" s="247">
        <v>630000000</v>
      </c>
      <c r="C218" s="36"/>
      <c r="D218" s="320">
        <f>D219+D221+D223+D225</f>
        <v>346.3</v>
      </c>
    </row>
    <row r="219" spans="1:4" s="11" customFormat="1" ht="26.25" customHeight="1">
      <c r="A219" s="375" t="s">
        <v>413</v>
      </c>
      <c r="B219" s="246">
        <v>631100000</v>
      </c>
      <c r="C219" s="35"/>
      <c r="D219" s="325">
        <f>D220</f>
        <v>150</v>
      </c>
    </row>
    <row r="220" spans="1:4" s="11" customFormat="1" ht="26.25" customHeight="1">
      <c r="A220" s="40" t="s">
        <v>424</v>
      </c>
      <c r="B220" s="246">
        <v>631100000</v>
      </c>
      <c r="C220" s="35" t="s">
        <v>202</v>
      </c>
      <c r="D220" s="325">
        <f>'Приложение 3'!E72</f>
        <v>150</v>
      </c>
    </row>
    <row r="221" spans="1:4" s="11" customFormat="1" ht="26.25" customHeight="1">
      <c r="A221" s="258" t="s">
        <v>513</v>
      </c>
      <c r="B221" s="246">
        <v>631200000</v>
      </c>
      <c r="C221" s="35"/>
      <c r="D221" s="325">
        <f>D222</f>
        <v>15</v>
      </c>
    </row>
    <row r="222" spans="1:4" s="11" customFormat="1" ht="26.25" customHeight="1">
      <c r="A222" s="40" t="s">
        <v>424</v>
      </c>
      <c r="B222" s="246">
        <v>631200000</v>
      </c>
      <c r="C222" s="35" t="s">
        <v>202</v>
      </c>
      <c r="D222" s="325">
        <f>'Приложение 3'!E74</f>
        <v>15</v>
      </c>
    </row>
    <row r="223" spans="1:4" s="11" customFormat="1" ht="49.5" customHeight="1">
      <c r="A223" s="375" t="s">
        <v>416</v>
      </c>
      <c r="B223" s="246">
        <v>634100000</v>
      </c>
      <c r="C223" s="35"/>
      <c r="D223" s="325">
        <f>D224</f>
        <v>100</v>
      </c>
    </row>
    <row r="224" spans="1:4" s="11" customFormat="1" ht="24.75" customHeight="1">
      <c r="A224" s="40" t="s">
        <v>424</v>
      </c>
      <c r="B224" s="246">
        <v>634100000</v>
      </c>
      <c r="C224" s="35" t="s">
        <v>202</v>
      </c>
      <c r="D224" s="325">
        <f>'Приложение 3'!E76</f>
        <v>100</v>
      </c>
    </row>
    <row r="225" spans="1:4" s="11" customFormat="1" ht="24.75" customHeight="1">
      <c r="A225" s="25" t="s">
        <v>514</v>
      </c>
      <c r="B225" s="246">
        <v>635300000</v>
      </c>
      <c r="C225" s="35"/>
      <c r="D225" s="325">
        <f>D226</f>
        <v>81.3</v>
      </c>
    </row>
    <row r="226" spans="1:4" s="11" customFormat="1" ht="24.75" customHeight="1">
      <c r="A226" s="40" t="s">
        <v>424</v>
      </c>
      <c r="B226" s="246">
        <v>635300000</v>
      </c>
      <c r="C226" s="35" t="s">
        <v>202</v>
      </c>
      <c r="D226" s="325">
        <f>'Приложение 3'!E78</f>
        <v>81.3</v>
      </c>
    </row>
    <row r="227" spans="1:4" s="11" customFormat="1" ht="24.75" customHeight="1">
      <c r="A227" s="38" t="s">
        <v>493</v>
      </c>
      <c r="B227" s="247">
        <v>640000000</v>
      </c>
      <c r="C227" s="36"/>
      <c r="D227" s="320">
        <f>D228</f>
        <v>100</v>
      </c>
    </row>
    <row r="228" spans="1:4" s="11" customFormat="1" ht="24.75" customHeight="1">
      <c r="A228" s="25" t="s">
        <v>494</v>
      </c>
      <c r="B228" s="246">
        <v>642100000</v>
      </c>
      <c r="C228" s="35"/>
      <c r="D228" s="325">
        <f>D229</f>
        <v>100</v>
      </c>
    </row>
    <row r="229" spans="1:4" s="11" customFormat="1" ht="24.75" customHeight="1">
      <c r="A229" s="40" t="s">
        <v>424</v>
      </c>
      <c r="B229" s="246">
        <v>642100000</v>
      </c>
      <c r="C229" s="35" t="s">
        <v>202</v>
      </c>
      <c r="D229" s="325">
        <f>'Приложение 3'!E81</f>
        <v>100</v>
      </c>
    </row>
    <row r="230" spans="1:4" s="11" customFormat="1" ht="24.75" customHeight="1">
      <c r="A230" s="38" t="s">
        <v>495</v>
      </c>
      <c r="B230" s="247">
        <v>650000000</v>
      </c>
      <c r="C230" s="36"/>
      <c r="D230" s="320">
        <f>D231</f>
        <v>100</v>
      </c>
    </row>
    <row r="231" spans="1:4" s="11" customFormat="1" ht="24.75" customHeight="1">
      <c r="A231" s="25" t="s">
        <v>496</v>
      </c>
      <c r="B231" s="246">
        <v>651100000</v>
      </c>
      <c r="C231" s="35"/>
      <c r="D231" s="325">
        <f>D232</f>
        <v>100</v>
      </c>
    </row>
    <row r="232" spans="1:4" s="11" customFormat="1" ht="24.75" customHeight="1">
      <c r="A232" s="40" t="s">
        <v>424</v>
      </c>
      <c r="B232" s="246">
        <v>651100000</v>
      </c>
      <c r="C232" s="35" t="s">
        <v>202</v>
      </c>
      <c r="D232" s="325">
        <f>'Приложение 3'!E84</f>
        <v>100</v>
      </c>
    </row>
    <row r="233" spans="1:5" ht="24.75" customHeight="1">
      <c r="A233" s="239" t="s">
        <v>102</v>
      </c>
      <c r="B233" s="189">
        <v>700000000</v>
      </c>
      <c r="C233" s="36"/>
      <c r="D233" s="320">
        <f>D234</f>
        <v>300</v>
      </c>
      <c r="E233" s="296"/>
    </row>
    <row r="234" spans="1:4" ht="24">
      <c r="A234" s="239" t="s">
        <v>371</v>
      </c>
      <c r="B234" s="189">
        <v>710000000</v>
      </c>
      <c r="C234" s="36"/>
      <c r="D234" s="320">
        <f>D237+D235</f>
        <v>300</v>
      </c>
    </row>
    <row r="235" spans="1:4" ht="30" customHeight="1">
      <c r="A235" s="399" t="s">
        <v>523</v>
      </c>
      <c r="B235" s="246">
        <v>711100000</v>
      </c>
      <c r="C235" s="35"/>
      <c r="D235" s="325">
        <f>D236</f>
        <v>100</v>
      </c>
    </row>
    <row r="236" spans="1:4" ht="24">
      <c r="A236" s="40" t="s">
        <v>424</v>
      </c>
      <c r="B236" s="246">
        <v>711100000</v>
      </c>
      <c r="C236" s="35" t="s">
        <v>202</v>
      </c>
      <c r="D236" s="325">
        <f>'Приложение 3'!E88</f>
        <v>100</v>
      </c>
    </row>
    <row r="237" spans="1:4" ht="64.5" customHeight="1">
      <c r="A237" s="235" t="s">
        <v>372</v>
      </c>
      <c r="B237" s="187">
        <v>711200000</v>
      </c>
      <c r="C237" s="35"/>
      <c r="D237" s="325">
        <f>D238</f>
        <v>200</v>
      </c>
    </row>
    <row r="238" spans="1:4" ht="24">
      <c r="A238" s="40" t="s">
        <v>424</v>
      </c>
      <c r="B238" s="187">
        <v>711200000</v>
      </c>
      <c r="C238" s="35" t="s">
        <v>202</v>
      </c>
      <c r="D238" s="325">
        <f>'Приложение 3'!E90</f>
        <v>200</v>
      </c>
    </row>
    <row r="239" spans="1:5" ht="24.75" customHeight="1">
      <c r="A239" s="204" t="s">
        <v>239</v>
      </c>
      <c r="B239" s="189">
        <v>800000000</v>
      </c>
      <c r="C239" s="36"/>
      <c r="D239" s="320">
        <f>D240+D253+D259</f>
        <v>11181.5</v>
      </c>
      <c r="E239" s="296"/>
    </row>
    <row r="240" spans="1:5" ht="25.5" customHeight="1">
      <c r="A240" s="204" t="s">
        <v>197</v>
      </c>
      <c r="B240" s="189">
        <v>810000000</v>
      </c>
      <c r="C240" s="36"/>
      <c r="D240" s="320">
        <f>D241+D246+D251+D249</f>
        <v>6834.4</v>
      </c>
      <c r="E240" s="26"/>
    </row>
    <row r="241" spans="1:4" ht="24">
      <c r="A241" s="205" t="s">
        <v>373</v>
      </c>
      <c r="B241" s="187">
        <v>811100000</v>
      </c>
      <c r="C241" s="35"/>
      <c r="D241" s="325">
        <f>D242+D244</f>
        <v>4414.5</v>
      </c>
    </row>
    <row r="242" spans="1:4" s="10" customFormat="1" ht="21" customHeight="1">
      <c r="A242" s="205" t="s">
        <v>374</v>
      </c>
      <c r="B242" s="187">
        <v>811141000</v>
      </c>
      <c r="C242" s="35"/>
      <c r="D242" s="325">
        <f>D243</f>
        <v>4389.1</v>
      </c>
    </row>
    <row r="243" spans="1:6" ht="22.5" customHeight="1">
      <c r="A243" s="40" t="s">
        <v>424</v>
      </c>
      <c r="B243" s="187">
        <v>811141000</v>
      </c>
      <c r="C243" s="35" t="s">
        <v>202</v>
      </c>
      <c r="D243" s="325">
        <f>'Приложение 3'!E95</f>
        <v>4389.1</v>
      </c>
      <c r="F243" s="329"/>
    </row>
    <row r="244" spans="1:4" ht="16.5" customHeight="1">
      <c r="A244" s="331" t="s">
        <v>443</v>
      </c>
      <c r="B244" s="246" t="s">
        <v>444</v>
      </c>
      <c r="C244" s="35"/>
      <c r="D244" s="325">
        <f>D245</f>
        <v>25.4</v>
      </c>
    </row>
    <row r="245" spans="1:4" ht="22.5" customHeight="1">
      <c r="A245" s="40" t="s">
        <v>424</v>
      </c>
      <c r="B245" s="246" t="s">
        <v>444</v>
      </c>
      <c r="C245" s="35" t="s">
        <v>202</v>
      </c>
      <c r="D245" s="325">
        <f>'Приложение 3'!E97</f>
        <v>25.4</v>
      </c>
    </row>
    <row r="246" spans="1:4" ht="27" customHeight="1">
      <c r="A246" s="376" t="s">
        <v>375</v>
      </c>
      <c r="B246" s="187">
        <v>811200000</v>
      </c>
      <c r="C246" s="35"/>
      <c r="D246" s="325">
        <f>D247</f>
        <v>419.9</v>
      </c>
    </row>
    <row r="247" spans="1:4" ht="16.5" customHeight="1">
      <c r="A247" s="205" t="s">
        <v>374</v>
      </c>
      <c r="B247" s="246" t="s">
        <v>445</v>
      </c>
      <c r="C247" s="35"/>
      <c r="D247" s="325">
        <f>D248</f>
        <v>419.9</v>
      </c>
    </row>
    <row r="248" spans="1:4" ht="24">
      <c r="A248" s="40" t="s">
        <v>424</v>
      </c>
      <c r="B248" s="246" t="s">
        <v>445</v>
      </c>
      <c r="C248" s="35" t="s">
        <v>202</v>
      </c>
      <c r="D248" s="325">
        <f>'Приложение 3'!E100</f>
        <v>419.9</v>
      </c>
    </row>
    <row r="249" spans="1:4" ht="12.75">
      <c r="A249" s="25" t="s">
        <v>499</v>
      </c>
      <c r="B249" s="246">
        <v>811300000</v>
      </c>
      <c r="C249" s="35"/>
      <c r="D249" s="325">
        <f>D250</f>
        <v>1500</v>
      </c>
    </row>
    <row r="250" spans="1:4" ht="24">
      <c r="A250" s="40" t="s">
        <v>7</v>
      </c>
      <c r="B250" s="246">
        <v>811300000</v>
      </c>
      <c r="C250" s="35" t="s">
        <v>119</v>
      </c>
      <c r="D250" s="325">
        <f>'Приложение 3'!E102</f>
        <v>1500</v>
      </c>
    </row>
    <row r="251" spans="1:4" ht="42" customHeight="1">
      <c r="A251" s="377" t="s">
        <v>259</v>
      </c>
      <c r="B251" s="187">
        <v>812100000</v>
      </c>
      <c r="C251" s="35"/>
      <c r="D251" s="325">
        <f>D252</f>
        <v>500</v>
      </c>
    </row>
    <row r="252" spans="1:4" ht="24" customHeight="1">
      <c r="A252" s="40" t="s">
        <v>424</v>
      </c>
      <c r="B252" s="187">
        <v>812100000</v>
      </c>
      <c r="C252" s="35" t="s">
        <v>202</v>
      </c>
      <c r="D252" s="325">
        <f>'Приложение 3'!E104</f>
        <v>500</v>
      </c>
    </row>
    <row r="253" spans="1:4" ht="24">
      <c r="A253" s="206" t="s">
        <v>376</v>
      </c>
      <c r="B253" s="189">
        <v>820000000</v>
      </c>
      <c r="C253" s="36"/>
      <c r="D253" s="320">
        <f>D254+D256</f>
        <v>3200</v>
      </c>
    </row>
    <row r="254" spans="1:4" ht="27.75" customHeight="1">
      <c r="A254" s="378" t="s">
        <v>195</v>
      </c>
      <c r="B254" s="187">
        <v>821100000</v>
      </c>
      <c r="C254" s="35"/>
      <c r="D254" s="325">
        <f>D255</f>
        <v>3000</v>
      </c>
    </row>
    <row r="255" spans="1:4" ht="12.75" customHeight="1">
      <c r="A255" s="40" t="s">
        <v>3</v>
      </c>
      <c r="B255" s="187">
        <v>821100000</v>
      </c>
      <c r="C255" s="35" t="s">
        <v>2</v>
      </c>
      <c r="D255" s="325">
        <f>'Приложение 3'!E107</f>
        <v>3000</v>
      </c>
    </row>
    <row r="256" spans="1:4" ht="28.5" customHeight="1">
      <c r="A256" s="205" t="s">
        <v>196</v>
      </c>
      <c r="B256" s="187">
        <v>821200000</v>
      </c>
      <c r="C256" s="35"/>
      <c r="D256" s="325">
        <f>D257</f>
        <v>200</v>
      </c>
    </row>
    <row r="257" spans="1:4" ht="14.25" customHeight="1">
      <c r="A257" s="205" t="s">
        <v>374</v>
      </c>
      <c r="B257" s="246" t="s">
        <v>446</v>
      </c>
      <c r="C257" s="35"/>
      <c r="D257" s="325">
        <f>D258</f>
        <v>200</v>
      </c>
    </row>
    <row r="258" spans="1:4" ht="14.25" customHeight="1">
      <c r="A258" s="40" t="s">
        <v>3</v>
      </c>
      <c r="B258" s="246" t="s">
        <v>446</v>
      </c>
      <c r="C258" s="35" t="s">
        <v>2</v>
      </c>
      <c r="D258" s="325">
        <f>'Приложение 3'!E110</f>
        <v>200</v>
      </c>
    </row>
    <row r="259" spans="1:4" ht="24.75" customHeight="1">
      <c r="A259" s="204" t="s">
        <v>408</v>
      </c>
      <c r="B259" s="189">
        <v>830000000</v>
      </c>
      <c r="C259" s="177"/>
      <c r="D259" s="320">
        <f>D260+D262+D264</f>
        <v>1147.1</v>
      </c>
    </row>
    <row r="260" spans="1:4" ht="37.5" customHeight="1">
      <c r="A260" s="203" t="s">
        <v>409</v>
      </c>
      <c r="B260" s="187">
        <v>832100000</v>
      </c>
      <c r="C260" s="171"/>
      <c r="D260" s="325">
        <f>D261</f>
        <v>55</v>
      </c>
    </row>
    <row r="261" spans="1:4" ht="25.5" customHeight="1">
      <c r="A261" s="40" t="s">
        <v>424</v>
      </c>
      <c r="B261" s="187">
        <v>832100000</v>
      </c>
      <c r="C261" s="171">
        <v>200</v>
      </c>
      <c r="D261" s="325">
        <f>'Приложение 3'!E316</f>
        <v>55</v>
      </c>
    </row>
    <row r="262" spans="1:4" ht="27" customHeight="1">
      <c r="A262" s="203" t="s">
        <v>410</v>
      </c>
      <c r="B262" s="187">
        <v>832700000</v>
      </c>
      <c r="C262" s="171"/>
      <c r="D262" s="325">
        <f>D263</f>
        <v>45</v>
      </c>
    </row>
    <row r="263" spans="1:4" ht="24" customHeight="1">
      <c r="A263" s="40" t="s">
        <v>424</v>
      </c>
      <c r="B263" s="187">
        <v>832700000</v>
      </c>
      <c r="C263" s="171">
        <v>200</v>
      </c>
      <c r="D263" s="325">
        <f>'Приложение 3'!E318</f>
        <v>45</v>
      </c>
    </row>
    <row r="264" spans="1:4" ht="39.75" customHeight="1">
      <c r="A264" s="379" t="s">
        <v>417</v>
      </c>
      <c r="B264" s="187">
        <v>833100000</v>
      </c>
      <c r="C264" s="35"/>
      <c r="D264" s="325">
        <f>D265</f>
        <v>1047.1</v>
      </c>
    </row>
    <row r="265" spans="1:4" ht="24" customHeight="1">
      <c r="A265" s="40" t="s">
        <v>424</v>
      </c>
      <c r="B265" s="187">
        <v>833100000</v>
      </c>
      <c r="C265" s="35" t="s">
        <v>202</v>
      </c>
      <c r="D265" s="325">
        <f>'Приложение 3'!E113</f>
        <v>1047.1</v>
      </c>
    </row>
    <row r="266" spans="1:5" ht="14.25" customHeight="1">
      <c r="A266" s="217" t="s">
        <v>187</v>
      </c>
      <c r="B266" s="189">
        <v>9900000000</v>
      </c>
      <c r="C266" s="36"/>
      <c r="D266" s="320">
        <f>D267+D270+D272+D274+D276+D278+D280+D282+D285+D287+D290+D293+D295+D297+D300+D304+D306+D308+D312+D314+D316+D318</f>
        <v>87393.6</v>
      </c>
      <c r="E266" s="296"/>
    </row>
    <row r="267" spans="1:4" ht="14.25" customHeight="1">
      <c r="A267" s="207" t="s">
        <v>131</v>
      </c>
      <c r="B267" s="187">
        <v>9900009230</v>
      </c>
      <c r="C267" s="35"/>
      <c r="D267" s="325">
        <f>D268+D269</f>
        <v>2194.5</v>
      </c>
    </row>
    <row r="268" spans="1:4" ht="24">
      <c r="A268" s="40" t="s">
        <v>424</v>
      </c>
      <c r="B268" s="187">
        <v>9900009230</v>
      </c>
      <c r="C268" s="35" t="s">
        <v>202</v>
      </c>
      <c r="D268" s="325">
        <f>'Приложение 3'!E116</f>
        <v>2009.5</v>
      </c>
    </row>
    <row r="269" spans="1:4" ht="12.75" customHeight="1">
      <c r="A269" s="40" t="s">
        <v>3</v>
      </c>
      <c r="B269" s="187">
        <v>9900009230</v>
      </c>
      <c r="C269" s="35" t="s">
        <v>2</v>
      </c>
      <c r="D269" s="325">
        <f>'Приложение 3'!E117</f>
        <v>185</v>
      </c>
    </row>
    <row r="270" spans="1:4" ht="24">
      <c r="A270" s="236" t="s">
        <v>182</v>
      </c>
      <c r="B270" s="187">
        <v>9900010490</v>
      </c>
      <c r="C270" s="35"/>
      <c r="D270" s="325">
        <f>D271</f>
        <v>5332</v>
      </c>
    </row>
    <row r="271" spans="1:4" ht="15.75" customHeight="1">
      <c r="A271" s="40" t="s">
        <v>336</v>
      </c>
      <c r="B271" s="187">
        <v>9900010490</v>
      </c>
      <c r="C271" s="35" t="s">
        <v>8</v>
      </c>
      <c r="D271" s="325">
        <f>'Приложение 3'!E119</f>
        <v>5332</v>
      </c>
    </row>
    <row r="272" spans="1:4" ht="26.25" customHeight="1">
      <c r="A272" s="222" t="s">
        <v>5</v>
      </c>
      <c r="B272" s="187">
        <v>9900010500</v>
      </c>
      <c r="C272" s="35"/>
      <c r="D272" s="325">
        <f>D273</f>
        <v>741</v>
      </c>
    </row>
    <row r="273" spans="1:4" ht="24.75" customHeight="1">
      <c r="A273" s="33" t="s">
        <v>7</v>
      </c>
      <c r="B273" s="187">
        <v>9900010500</v>
      </c>
      <c r="C273" s="169">
        <v>600</v>
      </c>
      <c r="D273" s="322">
        <f>'Приложение 3'!E217+'Приложение 3'!E321</f>
        <v>741</v>
      </c>
    </row>
    <row r="274" spans="1:4" s="11" customFormat="1" ht="12.75" customHeight="1">
      <c r="A274" s="227" t="s">
        <v>267</v>
      </c>
      <c r="B274" s="187">
        <v>9900010510</v>
      </c>
      <c r="C274" s="171"/>
      <c r="D274" s="322">
        <f>D275</f>
        <v>120</v>
      </c>
    </row>
    <row r="275" spans="1:4" s="11" customFormat="1" ht="13.5" customHeight="1">
      <c r="A275" s="33" t="s">
        <v>336</v>
      </c>
      <c r="B275" s="187">
        <v>9900010510</v>
      </c>
      <c r="C275" s="171">
        <v>300</v>
      </c>
      <c r="D275" s="322">
        <f>'Приложение 3'!E323</f>
        <v>120</v>
      </c>
    </row>
    <row r="276" spans="1:4" s="11" customFormat="1" ht="27" customHeight="1">
      <c r="A276" s="231" t="s">
        <v>309</v>
      </c>
      <c r="B276" s="187">
        <v>9900021020</v>
      </c>
      <c r="C276" s="172"/>
      <c r="D276" s="322">
        <f>D277</f>
        <v>4097</v>
      </c>
    </row>
    <row r="277" spans="1:4" s="11" customFormat="1" ht="12.75" customHeight="1">
      <c r="A277" s="33" t="s">
        <v>216</v>
      </c>
      <c r="B277" s="187">
        <v>9900021020</v>
      </c>
      <c r="C277" s="172" t="s">
        <v>4</v>
      </c>
      <c r="D277" s="322">
        <f>'Приложение 3'!E342</f>
        <v>4097</v>
      </c>
    </row>
    <row r="278" spans="1:4" ht="24" customHeight="1">
      <c r="A278" s="232" t="s">
        <v>172</v>
      </c>
      <c r="B278" s="187">
        <v>9900051180</v>
      </c>
      <c r="C278" s="172"/>
      <c r="D278" s="322">
        <f>D279</f>
        <v>1653.3</v>
      </c>
    </row>
    <row r="279" spans="1:4" ht="16.5" customHeight="1">
      <c r="A279" s="33" t="s">
        <v>216</v>
      </c>
      <c r="B279" s="187">
        <v>9900051180</v>
      </c>
      <c r="C279" s="172" t="s">
        <v>4</v>
      </c>
      <c r="D279" s="322">
        <f>'Приложение 3'!E344</f>
        <v>1653.3</v>
      </c>
    </row>
    <row r="280" spans="1:4" ht="30" customHeight="1">
      <c r="A280" s="380" t="s">
        <v>398</v>
      </c>
      <c r="B280" s="187">
        <v>9900059300</v>
      </c>
      <c r="C280" s="172"/>
      <c r="D280" s="322">
        <f>D281</f>
        <v>146.7</v>
      </c>
    </row>
    <row r="281" spans="1:4" ht="15" customHeight="1">
      <c r="A281" s="33" t="s">
        <v>216</v>
      </c>
      <c r="B281" s="187">
        <v>9900059300</v>
      </c>
      <c r="C281" s="172" t="s">
        <v>4</v>
      </c>
      <c r="D281" s="322">
        <f>'Приложение 3'!E346</f>
        <v>146.7</v>
      </c>
    </row>
    <row r="282" spans="1:4" ht="113.25" customHeight="1">
      <c r="A282" s="381" t="s">
        <v>426</v>
      </c>
      <c r="B282" s="187">
        <v>9900073040</v>
      </c>
      <c r="C282" s="36"/>
      <c r="D282" s="325">
        <f>D283+D284</f>
        <v>60.4</v>
      </c>
    </row>
    <row r="283" spans="1:5" s="9" customFormat="1" ht="48" customHeight="1">
      <c r="A283" s="40" t="s">
        <v>105</v>
      </c>
      <c r="B283" s="187">
        <v>9900073040</v>
      </c>
      <c r="C283" s="35" t="s">
        <v>106</v>
      </c>
      <c r="D283" s="325">
        <f>'Приложение 3'!E121</f>
        <v>59.1</v>
      </c>
      <c r="E283" s="297"/>
    </row>
    <row r="284" spans="1:4" s="11" customFormat="1" ht="27" customHeight="1">
      <c r="A284" s="40" t="s">
        <v>424</v>
      </c>
      <c r="B284" s="187">
        <v>9900073040</v>
      </c>
      <c r="C284" s="35" t="s">
        <v>202</v>
      </c>
      <c r="D284" s="325">
        <f>'Приложение 3'!E122</f>
        <v>1.3</v>
      </c>
    </row>
    <row r="285" spans="1:4" ht="39.75" customHeight="1">
      <c r="A285" s="238" t="s">
        <v>118</v>
      </c>
      <c r="B285" s="187">
        <v>9900073060</v>
      </c>
      <c r="C285" s="36"/>
      <c r="D285" s="325">
        <f>D286</f>
        <v>980</v>
      </c>
    </row>
    <row r="286" spans="1:4" ht="13.5" customHeight="1">
      <c r="A286" s="40" t="s">
        <v>3</v>
      </c>
      <c r="B286" s="187">
        <v>9900073060</v>
      </c>
      <c r="C286" s="35" t="s">
        <v>2</v>
      </c>
      <c r="D286" s="325">
        <f>'Приложение 3'!E124</f>
        <v>980</v>
      </c>
    </row>
    <row r="287" spans="1:4" ht="49.5" customHeight="1">
      <c r="A287" s="240" t="s">
        <v>500</v>
      </c>
      <c r="B287" s="187">
        <v>9900073070</v>
      </c>
      <c r="C287" s="36"/>
      <c r="D287" s="325">
        <f>D288+D289</f>
        <v>70.7</v>
      </c>
    </row>
    <row r="288" spans="1:4" ht="51.75" customHeight="1">
      <c r="A288" s="40" t="s">
        <v>105</v>
      </c>
      <c r="B288" s="187">
        <v>9900073070</v>
      </c>
      <c r="C288" s="35" t="s">
        <v>106</v>
      </c>
      <c r="D288" s="325">
        <f>'Приложение 3'!E126</f>
        <v>65.7</v>
      </c>
    </row>
    <row r="289" spans="1:4" ht="25.5" customHeight="1">
      <c r="A289" s="40" t="s">
        <v>424</v>
      </c>
      <c r="B289" s="187">
        <v>9900073070</v>
      </c>
      <c r="C289" s="35" t="s">
        <v>202</v>
      </c>
      <c r="D289" s="325">
        <f>'Приложение 3'!E127</f>
        <v>5</v>
      </c>
    </row>
    <row r="290" spans="1:4" ht="78.75" customHeight="1">
      <c r="A290" s="382" t="s">
        <v>497</v>
      </c>
      <c r="B290" s="187">
        <v>9900073080</v>
      </c>
      <c r="C290" s="36"/>
      <c r="D290" s="325">
        <f>D291+D292</f>
        <v>335.8</v>
      </c>
    </row>
    <row r="291" spans="1:4" ht="48" customHeight="1">
      <c r="A291" s="40" t="s">
        <v>105</v>
      </c>
      <c r="B291" s="187">
        <v>9900073080</v>
      </c>
      <c r="C291" s="35" t="s">
        <v>106</v>
      </c>
      <c r="D291" s="325">
        <f>'Приложение 3'!E129</f>
        <v>328.3</v>
      </c>
    </row>
    <row r="292" spans="1:4" ht="26.25" customHeight="1">
      <c r="A292" s="40" t="s">
        <v>424</v>
      </c>
      <c r="B292" s="187">
        <v>9900073080</v>
      </c>
      <c r="C292" s="35" t="s">
        <v>202</v>
      </c>
      <c r="D292" s="325">
        <f>'Приложение 3'!E130</f>
        <v>7.5</v>
      </c>
    </row>
    <row r="293" spans="1:4" ht="60.75" customHeight="1">
      <c r="A293" s="383" t="s">
        <v>510</v>
      </c>
      <c r="B293" s="187">
        <v>9900073090</v>
      </c>
      <c r="C293" s="172"/>
      <c r="D293" s="322">
        <f>D294</f>
        <v>4.5</v>
      </c>
    </row>
    <row r="294" spans="1:4" ht="24.75" customHeight="1">
      <c r="A294" s="40" t="s">
        <v>424</v>
      </c>
      <c r="B294" s="187">
        <v>9900073090</v>
      </c>
      <c r="C294" s="172" t="s">
        <v>202</v>
      </c>
      <c r="D294" s="322">
        <f>'Приложение 3'!E348</f>
        <v>4.5</v>
      </c>
    </row>
    <row r="295" spans="1:4" ht="111" customHeight="1">
      <c r="A295" s="233" t="s">
        <v>130</v>
      </c>
      <c r="B295" s="187">
        <v>9900073100</v>
      </c>
      <c r="C295" s="172"/>
      <c r="D295" s="322">
        <f>D296</f>
        <v>4.5</v>
      </c>
    </row>
    <row r="296" spans="1:5" ht="24.75" customHeight="1">
      <c r="A296" s="40" t="s">
        <v>424</v>
      </c>
      <c r="B296" s="187">
        <v>9900073100</v>
      </c>
      <c r="C296" s="172" t="s">
        <v>202</v>
      </c>
      <c r="D296" s="322">
        <f>'Приложение 3'!E350</f>
        <v>4.5</v>
      </c>
      <c r="E296" s="26"/>
    </row>
    <row r="297" spans="1:4" ht="27" customHeight="1">
      <c r="A297" s="237" t="s">
        <v>19</v>
      </c>
      <c r="B297" s="187">
        <v>9900073120</v>
      </c>
      <c r="C297" s="36"/>
      <c r="D297" s="325">
        <f>D298+D299</f>
        <v>70.7</v>
      </c>
    </row>
    <row r="298" spans="1:4" ht="49.5" customHeight="1">
      <c r="A298" s="40" t="s">
        <v>105</v>
      </c>
      <c r="B298" s="187">
        <v>9900073120</v>
      </c>
      <c r="C298" s="35" t="s">
        <v>106</v>
      </c>
      <c r="D298" s="325">
        <f>'Приложение 3'!E132</f>
        <v>65.7</v>
      </c>
    </row>
    <row r="299" spans="1:4" ht="23.25" customHeight="1">
      <c r="A299" s="40" t="s">
        <v>424</v>
      </c>
      <c r="B299" s="187">
        <v>9900073120</v>
      </c>
      <c r="C299" s="35" t="s">
        <v>202</v>
      </c>
      <c r="D299" s="325">
        <f>'Приложение 3'!E133</f>
        <v>5</v>
      </c>
    </row>
    <row r="300" spans="1:4" ht="72.75" customHeight="1">
      <c r="A300" s="384" t="s">
        <v>427</v>
      </c>
      <c r="B300" s="187">
        <v>9900073150</v>
      </c>
      <c r="C300" s="172"/>
      <c r="D300" s="322">
        <f>D303+D301+D302</f>
        <v>326.59999999999997</v>
      </c>
    </row>
    <row r="301" spans="1:4" ht="49.5" customHeight="1">
      <c r="A301" s="40" t="s">
        <v>105</v>
      </c>
      <c r="B301" s="187">
        <v>9900073150</v>
      </c>
      <c r="C301" s="172" t="s">
        <v>106</v>
      </c>
      <c r="D301" s="322">
        <f>'Приложение 3'!E135</f>
        <v>19.7</v>
      </c>
    </row>
    <row r="302" spans="1:4" ht="24.75" customHeight="1">
      <c r="A302" s="40" t="s">
        <v>424</v>
      </c>
      <c r="B302" s="187">
        <v>9900073150</v>
      </c>
      <c r="C302" s="172" t="s">
        <v>202</v>
      </c>
      <c r="D302" s="322">
        <f>'Приложение 3'!E136</f>
        <v>10</v>
      </c>
    </row>
    <row r="303" spans="1:4" ht="12.75">
      <c r="A303" s="33" t="s">
        <v>216</v>
      </c>
      <c r="B303" s="187">
        <v>9900073150</v>
      </c>
      <c r="C303" s="172" t="s">
        <v>4</v>
      </c>
      <c r="D303" s="322">
        <f>'Приложение 3'!E352+'Приложение 3'!E137</f>
        <v>296.9</v>
      </c>
    </row>
    <row r="304" spans="1:4" ht="89.25" customHeight="1">
      <c r="A304" s="385" t="s">
        <v>428</v>
      </c>
      <c r="B304" s="187">
        <v>9900073160</v>
      </c>
      <c r="C304" s="36"/>
      <c r="D304" s="325">
        <f>D305</f>
        <v>10</v>
      </c>
    </row>
    <row r="305" spans="1:4" ht="23.25" customHeight="1">
      <c r="A305" s="40" t="s">
        <v>424</v>
      </c>
      <c r="B305" s="187">
        <v>9900073160</v>
      </c>
      <c r="C305" s="172" t="s">
        <v>202</v>
      </c>
      <c r="D305" s="322">
        <f>'Приложение 3'!E354+'Приложение 3'!E139</f>
        <v>10</v>
      </c>
    </row>
    <row r="306" spans="1:4" ht="63.75" customHeight="1">
      <c r="A306" s="223" t="s">
        <v>107</v>
      </c>
      <c r="B306" s="187">
        <v>9900073190</v>
      </c>
      <c r="C306" s="169"/>
      <c r="D306" s="322">
        <f>D307</f>
        <v>22433</v>
      </c>
    </row>
    <row r="307" spans="1:4" ht="16.5" customHeight="1">
      <c r="A307" s="40" t="s">
        <v>336</v>
      </c>
      <c r="B307" s="187">
        <v>9900073190</v>
      </c>
      <c r="C307" s="35" t="s">
        <v>8</v>
      </c>
      <c r="D307" s="325">
        <f>'Приложение 3'!E325+'Приложение 3'!E219</f>
        <v>22433</v>
      </c>
    </row>
    <row r="308" spans="1:4" ht="31.5" customHeight="1">
      <c r="A308" s="218" t="s">
        <v>186</v>
      </c>
      <c r="B308" s="187">
        <v>9900082040</v>
      </c>
      <c r="C308" s="36"/>
      <c r="D308" s="325">
        <f>D309+D310+D311</f>
        <v>44284.8</v>
      </c>
    </row>
    <row r="309" spans="1:4" ht="49.5" customHeight="1">
      <c r="A309" s="40" t="s">
        <v>105</v>
      </c>
      <c r="B309" s="187">
        <v>9900082040</v>
      </c>
      <c r="C309" s="35" t="s">
        <v>106</v>
      </c>
      <c r="D309" s="325">
        <f>'Приложение 3'!E141+'Приложение 3'!E15+'Приложение 3'!E150</f>
        <v>38922.8</v>
      </c>
    </row>
    <row r="310" spans="1:4" ht="25.5" customHeight="1">
      <c r="A310" s="40" t="s">
        <v>424</v>
      </c>
      <c r="B310" s="187">
        <v>9900082040</v>
      </c>
      <c r="C310" s="35" t="s">
        <v>202</v>
      </c>
      <c r="D310" s="325">
        <f>'Приложение 3'!E142+'Приложение 3'!E151+'Приложение 3'!E16</f>
        <v>5360</v>
      </c>
    </row>
    <row r="311" spans="1:4" ht="11.25" customHeight="1">
      <c r="A311" s="40" t="s">
        <v>3</v>
      </c>
      <c r="B311" s="187">
        <v>9900082040</v>
      </c>
      <c r="C311" s="35" t="s">
        <v>2</v>
      </c>
      <c r="D311" s="325">
        <f>'Приложение 3'!E143</f>
        <v>2</v>
      </c>
    </row>
    <row r="312" spans="1:4" ht="25.5" customHeight="1">
      <c r="A312" s="386" t="s">
        <v>217</v>
      </c>
      <c r="B312" s="187">
        <v>9900082050</v>
      </c>
      <c r="C312" s="35"/>
      <c r="D312" s="325">
        <f>D313</f>
        <v>1049.1</v>
      </c>
    </row>
    <row r="313" spans="1:4" ht="48" customHeight="1">
      <c r="A313" s="40" t="s">
        <v>105</v>
      </c>
      <c r="B313" s="187">
        <v>9900082050</v>
      </c>
      <c r="C313" s="35" t="s">
        <v>106</v>
      </c>
      <c r="D313" s="325">
        <f>'Приложение 3'!E153</f>
        <v>1049.1</v>
      </c>
    </row>
    <row r="314" spans="1:4" ht="25.5" customHeight="1">
      <c r="A314" s="218" t="s">
        <v>132</v>
      </c>
      <c r="B314" s="187">
        <v>9900082080</v>
      </c>
      <c r="C314" s="35"/>
      <c r="D314" s="325">
        <f>D315</f>
        <v>3079</v>
      </c>
    </row>
    <row r="315" spans="1:4" ht="50.25" customHeight="1">
      <c r="A315" s="40" t="s">
        <v>105</v>
      </c>
      <c r="B315" s="187">
        <v>9900082080</v>
      </c>
      <c r="C315" s="35" t="s">
        <v>106</v>
      </c>
      <c r="D315" s="325">
        <f>'Приложение 3'!E145</f>
        <v>3079</v>
      </c>
    </row>
    <row r="316" spans="1:4" ht="16.5" customHeight="1">
      <c r="A316" s="387" t="s">
        <v>128</v>
      </c>
      <c r="B316" s="187">
        <v>9900092730</v>
      </c>
      <c r="C316" s="234"/>
      <c r="D316" s="325">
        <f>D317</f>
        <v>100</v>
      </c>
    </row>
    <row r="317" spans="1:4" ht="15" customHeight="1">
      <c r="A317" s="33" t="s">
        <v>3</v>
      </c>
      <c r="B317" s="187">
        <v>9900092730</v>
      </c>
      <c r="C317" s="32">
        <v>800</v>
      </c>
      <c r="D317" s="322">
        <f>'Приложение 3'!E356</f>
        <v>100</v>
      </c>
    </row>
    <row r="318" spans="1:4" ht="42.75" customHeight="1">
      <c r="A318" s="388" t="s">
        <v>215</v>
      </c>
      <c r="B318" s="187">
        <v>9900092740</v>
      </c>
      <c r="C318" s="31"/>
      <c r="D318" s="325">
        <f>D319</f>
        <v>300</v>
      </c>
    </row>
    <row r="319" spans="1:4" ht="12.75" customHeight="1">
      <c r="A319" s="33" t="s">
        <v>3</v>
      </c>
      <c r="B319" s="187">
        <v>9900092740</v>
      </c>
      <c r="C319" s="35" t="s">
        <v>2</v>
      </c>
      <c r="D319" s="322">
        <f>'Приложение 3'!E358</f>
        <v>300</v>
      </c>
    </row>
    <row r="320" spans="1:5" ht="12.75">
      <c r="A320" s="402" t="s">
        <v>185</v>
      </c>
      <c r="B320" s="402"/>
      <c r="C320" s="402"/>
      <c r="D320" s="319">
        <f>D266+D239+D233+D201+D188+D160+D109+D49+D11</f>
        <v>848586.7000000001</v>
      </c>
      <c r="E320" s="296"/>
    </row>
    <row r="322" ht="12.75">
      <c r="D322" s="26"/>
    </row>
    <row r="323" ht="12.75">
      <c r="D323" s="26"/>
    </row>
  </sheetData>
  <sheetProtection/>
  <autoFilter ref="A9:D320"/>
  <mergeCells count="7">
    <mergeCell ref="A320:C320"/>
    <mergeCell ref="A1:D1"/>
    <mergeCell ref="A2:D2"/>
    <mergeCell ref="A3:D3"/>
    <mergeCell ref="A4:D4"/>
    <mergeCell ref="B5:D5"/>
    <mergeCell ref="A7:D7"/>
  </mergeCells>
  <printOptions/>
  <pageMargins left="0.7086614173228347" right="0.7086614173228347" top="0.1968503937007874" bottom="0.1968503937007874" header="0" footer="0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1">
      <selection activeCell="D34" sqref="D34"/>
    </sheetView>
  </sheetViews>
  <sheetFormatPr defaultColWidth="9.00390625" defaultRowHeight="12.75"/>
  <cols>
    <col min="1" max="1" width="36.25390625" style="0" customWidth="1"/>
    <col min="2" max="2" width="14.00390625" style="0" customWidth="1"/>
    <col min="3" max="3" width="16.25390625" style="0" customWidth="1"/>
    <col min="4" max="4" width="19.75390625" style="0" customWidth="1"/>
  </cols>
  <sheetData>
    <row r="1" spans="1:4" s="15" customFormat="1" ht="11.25" customHeight="1">
      <c r="A1" s="439" t="s">
        <v>353</v>
      </c>
      <c r="B1" s="439"/>
      <c r="C1" s="439"/>
      <c r="D1" s="439"/>
    </row>
    <row r="2" spans="1:4" s="15" customFormat="1" ht="11.25" customHeight="1">
      <c r="A2" s="439" t="s">
        <v>79</v>
      </c>
      <c r="B2" s="439"/>
      <c r="C2" s="439"/>
      <c r="D2" s="439"/>
    </row>
    <row r="3" spans="1:4" s="15" customFormat="1" ht="11.25" customHeight="1">
      <c r="A3" s="439" t="s">
        <v>21</v>
      </c>
      <c r="B3" s="439"/>
      <c r="C3" s="439"/>
      <c r="D3" s="439"/>
    </row>
    <row r="4" spans="1:4" s="15" customFormat="1" ht="11.25" customHeight="1">
      <c r="A4" s="2"/>
      <c r="B4" s="439" t="s">
        <v>468</v>
      </c>
      <c r="C4" s="439"/>
      <c r="D4" s="439"/>
    </row>
    <row r="5" spans="1:4" s="15" customFormat="1" ht="11.25" customHeight="1">
      <c r="A5" s="2"/>
      <c r="B5" s="439" t="s">
        <v>449</v>
      </c>
      <c r="C5" s="439"/>
      <c r="D5" s="439"/>
    </row>
    <row r="6" spans="1:4" s="15" customFormat="1" ht="11.25" customHeight="1">
      <c r="A6" s="2"/>
      <c r="B6" s="2"/>
      <c r="C6" s="2"/>
      <c r="D6" s="2"/>
    </row>
    <row r="7" spans="1:4" s="15" customFormat="1" ht="31.5" customHeight="1">
      <c r="A7" s="442" t="s">
        <v>460</v>
      </c>
      <c r="B7" s="442"/>
      <c r="C7" s="442"/>
      <c r="D7" s="442"/>
    </row>
    <row r="8" spans="1:4" s="15" customFormat="1" ht="12.75" customHeight="1">
      <c r="A8" s="2"/>
      <c r="B8" s="2"/>
      <c r="C8" s="2"/>
      <c r="D8" s="2"/>
    </row>
    <row r="9" spans="1:4" s="3" customFormat="1" ht="15.75">
      <c r="A9" s="147"/>
      <c r="B9" s="446" t="s">
        <v>162</v>
      </c>
      <c r="C9" s="446"/>
      <c r="D9" s="446"/>
    </row>
    <row r="10" spans="1:4" s="3" customFormat="1" ht="15.75">
      <c r="A10" s="147"/>
      <c r="B10" s="2"/>
      <c r="C10" s="2"/>
      <c r="D10" s="2"/>
    </row>
    <row r="11" spans="1:4" s="16" customFormat="1" ht="15">
      <c r="A11" s="445" t="s">
        <v>461</v>
      </c>
      <c r="B11" s="445"/>
      <c r="C11" s="445"/>
      <c r="D11" s="445"/>
    </row>
    <row r="12" spans="1:4" s="16" customFormat="1" ht="14.25" customHeight="1">
      <c r="A12" s="442" t="s">
        <v>271</v>
      </c>
      <c r="B12" s="442"/>
      <c r="C12" s="442"/>
      <c r="D12" s="442"/>
    </row>
    <row r="13" s="3" customFormat="1" ht="12.75"/>
    <row r="14" spans="1:4" s="16" customFormat="1" ht="15.75" customHeight="1">
      <c r="A14" s="444" t="s">
        <v>289</v>
      </c>
      <c r="B14" s="444" t="s">
        <v>325</v>
      </c>
      <c r="C14" s="443" t="s">
        <v>272</v>
      </c>
      <c r="D14" s="443"/>
    </row>
    <row r="15" spans="1:4" s="16" customFormat="1" ht="45" customHeight="1">
      <c r="A15" s="444"/>
      <c r="B15" s="444"/>
      <c r="C15" s="17" t="s">
        <v>273</v>
      </c>
      <c r="D15" s="17" t="s">
        <v>274</v>
      </c>
    </row>
    <row r="16" spans="1:4" s="16" customFormat="1" ht="12" customHeight="1">
      <c r="A16" s="18">
        <v>1</v>
      </c>
      <c r="B16" s="18">
        <v>2</v>
      </c>
      <c r="C16" s="18">
        <v>3</v>
      </c>
      <c r="D16" s="18">
        <v>4</v>
      </c>
    </row>
    <row r="17" spans="1:4" s="148" customFormat="1" ht="15" customHeight="1">
      <c r="A17" s="19" t="s">
        <v>290</v>
      </c>
      <c r="B17" s="302">
        <v>1856.1</v>
      </c>
      <c r="C17" s="302">
        <v>24.5</v>
      </c>
      <c r="D17" s="302">
        <f aca="true" t="shared" si="0" ref="D17:D27">B17-C17</f>
        <v>1831.6</v>
      </c>
    </row>
    <row r="18" spans="1:4" s="148" customFormat="1" ht="15" customHeight="1">
      <c r="A18" s="19" t="s">
        <v>324</v>
      </c>
      <c r="B18" s="302">
        <v>4185.1</v>
      </c>
      <c r="C18" s="303">
        <v>122.9</v>
      </c>
      <c r="D18" s="302">
        <f t="shared" si="0"/>
        <v>4062.2000000000003</v>
      </c>
    </row>
    <row r="19" spans="1:4" s="148" customFormat="1" ht="15" customHeight="1">
      <c r="A19" s="19" t="s">
        <v>291</v>
      </c>
      <c r="B19" s="302">
        <v>3071.9</v>
      </c>
      <c r="C19" s="303">
        <v>43.3</v>
      </c>
      <c r="D19" s="302">
        <f t="shared" si="0"/>
        <v>3028.6</v>
      </c>
    </row>
    <row r="20" spans="1:4" s="148" customFormat="1" ht="15" customHeight="1">
      <c r="A20" s="19" t="s">
        <v>292</v>
      </c>
      <c r="B20" s="302">
        <v>2018.4</v>
      </c>
      <c r="C20" s="303">
        <v>24.6</v>
      </c>
      <c r="D20" s="302">
        <f t="shared" si="0"/>
        <v>1993.8000000000002</v>
      </c>
    </row>
    <row r="21" spans="1:4" s="148" customFormat="1" ht="14.25" customHeight="1">
      <c r="A21" s="19" t="s">
        <v>293</v>
      </c>
      <c r="B21" s="302">
        <v>4023.4</v>
      </c>
      <c r="C21" s="303">
        <v>60.8</v>
      </c>
      <c r="D21" s="302">
        <f t="shared" si="0"/>
        <v>3962.6</v>
      </c>
    </row>
    <row r="22" spans="1:4" s="148" customFormat="1" ht="14.25" customHeight="1">
      <c r="A22" s="19" t="s">
        <v>294</v>
      </c>
      <c r="B22" s="302">
        <v>3650.9</v>
      </c>
      <c r="C22" s="303">
        <v>57.2</v>
      </c>
      <c r="D22" s="302">
        <f t="shared" si="0"/>
        <v>3593.7000000000003</v>
      </c>
    </row>
    <row r="23" spans="1:4" s="148" customFormat="1" ht="14.25" customHeight="1">
      <c r="A23" s="19" t="s">
        <v>295</v>
      </c>
      <c r="B23" s="302">
        <v>1008.2</v>
      </c>
      <c r="C23" s="303">
        <v>18.8</v>
      </c>
      <c r="D23" s="302">
        <f t="shared" si="0"/>
        <v>989.4000000000001</v>
      </c>
    </row>
    <row r="24" spans="1:4" s="148" customFormat="1" ht="14.25" customHeight="1">
      <c r="A24" s="19" t="s">
        <v>296</v>
      </c>
      <c r="B24" s="302">
        <v>4123.7</v>
      </c>
      <c r="C24" s="303">
        <v>62.3</v>
      </c>
      <c r="D24" s="302">
        <f t="shared" si="0"/>
        <v>4061.3999999999996</v>
      </c>
    </row>
    <row r="25" spans="1:4" s="148" customFormat="1" ht="14.25" customHeight="1">
      <c r="A25" s="19" t="s">
        <v>297</v>
      </c>
      <c r="B25" s="302">
        <v>2426</v>
      </c>
      <c r="C25" s="303">
        <v>37.8</v>
      </c>
      <c r="D25" s="302">
        <f t="shared" si="0"/>
        <v>2388.2</v>
      </c>
    </row>
    <row r="26" spans="1:4" s="148" customFormat="1" ht="14.25" customHeight="1">
      <c r="A26" s="19" t="s">
        <v>133</v>
      </c>
      <c r="B26" s="302">
        <v>4602.4</v>
      </c>
      <c r="C26" s="303">
        <v>82.7</v>
      </c>
      <c r="D26" s="302">
        <f t="shared" si="0"/>
        <v>4519.7</v>
      </c>
    </row>
    <row r="27" spans="1:4" s="148" customFormat="1" ht="15" customHeight="1">
      <c r="A27" s="20" t="s">
        <v>298</v>
      </c>
      <c r="B27" s="304">
        <f>SUM(B17:B26)</f>
        <v>30966.1</v>
      </c>
      <c r="C27" s="304">
        <f>SUM(C17:C26)</f>
        <v>534.9</v>
      </c>
      <c r="D27" s="304">
        <f t="shared" si="0"/>
        <v>30431.199999999997</v>
      </c>
    </row>
    <row r="28" ht="15.75">
      <c r="A28" s="52"/>
    </row>
    <row r="29" spans="1:2" ht="15.75">
      <c r="A29" s="52"/>
      <c r="B29" s="26"/>
    </row>
    <row r="30" ht="15.75">
      <c r="A30" s="52"/>
    </row>
  </sheetData>
  <sheetProtection/>
  <mergeCells count="12">
    <mergeCell ref="A1:D1"/>
    <mergeCell ref="A2:D2"/>
    <mergeCell ref="A3:D3"/>
    <mergeCell ref="A11:D11"/>
    <mergeCell ref="B9:D9"/>
    <mergeCell ref="B5:D5"/>
    <mergeCell ref="A7:D7"/>
    <mergeCell ref="B4:D4"/>
    <mergeCell ref="C14:D14"/>
    <mergeCell ref="B14:B15"/>
    <mergeCell ref="A14:A15"/>
    <mergeCell ref="A12:D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60.75390625" style="0" customWidth="1"/>
    <col min="2" max="3" width="23.75390625" style="0" customWidth="1"/>
  </cols>
  <sheetData>
    <row r="1" spans="1:6" s="15" customFormat="1" ht="12">
      <c r="A1" s="448" t="s">
        <v>307</v>
      </c>
      <c r="B1" s="448"/>
      <c r="C1" s="21"/>
      <c r="D1" s="21"/>
      <c r="E1" s="21"/>
      <c r="F1" s="21"/>
    </row>
    <row r="2" spans="1:6" s="15" customFormat="1" ht="12">
      <c r="A2" s="14"/>
      <c r="B2" s="14" t="s">
        <v>355</v>
      </c>
      <c r="C2" s="21"/>
      <c r="D2" s="21"/>
      <c r="E2" s="21"/>
      <c r="F2" s="21"/>
    </row>
    <row r="3" spans="1:6" s="15" customFormat="1" ht="16.5" customHeight="1">
      <c r="A3" s="14"/>
      <c r="B3" s="14"/>
      <c r="C3" s="21"/>
      <c r="D3" s="21"/>
      <c r="E3" s="21"/>
      <c r="F3" s="21"/>
    </row>
    <row r="4" spans="1:6" s="16" customFormat="1" ht="16.5" customHeight="1">
      <c r="A4" s="442" t="s">
        <v>462</v>
      </c>
      <c r="B4" s="442"/>
      <c r="C4" s="22"/>
      <c r="D4" s="22"/>
      <c r="E4" s="22"/>
      <c r="F4" s="22"/>
    </row>
    <row r="5" spans="1:6" s="16" customFormat="1" ht="30" customHeight="1">
      <c r="A5" s="442" t="s">
        <v>184</v>
      </c>
      <c r="B5" s="442"/>
      <c r="C5" s="22"/>
      <c r="D5" s="22"/>
      <c r="E5" s="22"/>
      <c r="F5" s="22"/>
    </row>
    <row r="6" spans="1:6" s="15" customFormat="1" ht="14.25">
      <c r="A6" s="447"/>
      <c r="B6" s="447"/>
      <c r="C6" s="21"/>
      <c r="D6" s="21"/>
      <c r="E6" s="21"/>
      <c r="F6" s="21"/>
    </row>
    <row r="7" spans="1:2" s="16" customFormat="1" ht="18.75" customHeight="1">
      <c r="A7" s="17" t="s">
        <v>289</v>
      </c>
      <c r="B7" s="17" t="s">
        <v>325</v>
      </c>
    </row>
    <row r="8" spans="1:2" s="16" customFormat="1" ht="16.5" customHeight="1">
      <c r="A8" s="19" t="s">
        <v>290</v>
      </c>
      <c r="B8" s="305">
        <v>770</v>
      </c>
    </row>
    <row r="9" spans="1:2" s="16" customFormat="1" ht="16.5" customHeight="1">
      <c r="A9" s="19" t="s">
        <v>291</v>
      </c>
      <c r="B9" s="305">
        <v>240</v>
      </c>
    </row>
    <row r="10" spans="1:2" s="16" customFormat="1" ht="16.5" customHeight="1">
      <c r="A10" s="19" t="s">
        <v>292</v>
      </c>
      <c r="B10" s="305">
        <v>680</v>
      </c>
    </row>
    <row r="11" spans="1:2" s="16" customFormat="1" ht="16.5" customHeight="1">
      <c r="A11" s="19" t="s">
        <v>295</v>
      </c>
      <c r="B11" s="305">
        <v>1240</v>
      </c>
    </row>
    <row r="12" spans="1:2" s="16" customFormat="1" ht="16.5" customHeight="1">
      <c r="A12" s="19" t="s">
        <v>297</v>
      </c>
      <c r="B12" s="305">
        <v>550</v>
      </c>
    </row>
    <row r="13" spans="1:2" ht="16.5" customHeight="1">
      <c r="A13" s="19" t="s">
        <v>133</v>
      </c>
      <c r="B13" s="305">
        <v>227</v>
      </c>
    </row>
    <row r="14" spans="1:2" s="9" customFormat="1" ht="16.5" customHeight="1">
      <c r="A14" s="151" t="s">
        <v>298</v>
      </c>
      <c r="B14" s="398">
        <f>SUM(B8:B13)</f>
        <v>3707</v>
      </c>
    </row>
    <row r="15" spans="1:2" ht="16.5" customHeight="1">
      <c r="A15" s="19" t="s">
        <v>466</v>
      </c>
      <c r="B15" s="305">
        <v>390</v>
      </c>
    </row>
    <row r="16" spans="1:2" s="9" customFormat="1" ht="15">
      <c r="A16" s="51" t="s">
        <v>308</v>
      </c>
      <c r="B16" s="306">
        <f>B14+B15</f>
        <v>4097</v>
      </c>
    </row>
  </sheetData>
  <sheetProtection/>
  <mergeCells count="4">
    <mergeCell ref="A6:B6"/>
    <mergeCell ref="A4:B4"/>
    <mergeCell ref="A1:B1"/>
    <mergeCell ref="A5:B5"/>
  </mergeCells>
  <printOptions/>
  <pageMargins left="0.7874015748031497" right="0.7874015748031497" top="0.1968503937007874" bottom="0" header="0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B9" sqref="B9:B17"/>
    </sheetView>
  </sheetViews>
  <sheetFormatPr defaultColWidth="9.00390625" defaultRowHeight="12.75"/>
  <cols>
    <col min="1" max="1" width="63.75390625" style="0" customWidth="1"/>
    <col min="2" max="2" width="22.375" style="0" customWidth="1"/>
  </cols>
  <sheetData>
    <row r="1" spans="1:9" s="15" customFormat="1" ht="12">
      <c r="A1" s="448" t="s">
        <v>275</v>
      </c>
      <c r="B1" s="448"/>
      <c r="C1" s="21"/>
      <c r="D1" s="21"/>
      <c r="E1" s="21"/>
      <c r="F1" s="21"/>
      <c r="G1" s="21"/>
      <c r="H1" s="21"/>
      <c r="I1" s="21"/>
    </row>
    <row r="2" spans="1:9" s="15" customFormat="1" ht="12">
      <c r="A2" s="14"/>
      <c r="B2" s="14" t="s">
        <v>355</v>
      </c>
      <c r="C2" s="21"/>
      <c r="D2" s="21"/>
      <c r="E2" s="21"/>
      <c r="F2" s="21"/>
      <c r="G2" s="21"/>
      <c r="H2" s="21"/>
      <c r="I2" s="21"/>
    </row>
    <row r="3" spans="1:9" s="15" customFormat="1" ht="12">
      <c r="A3" s="14"/>
      <c r="B3" s="14"/>
      <c r="C3" s="21"/>
      <c r="D3" s="21"/>
      <c r="E3" s="21"/>
      <c r="F3" s="21"/>
      <c r="G3" s="21"/>
      <c r="H3" s="21"/>
      <c r="I3" s="21"/>
    </row>
    <row r="4" spans="1:9" s="16" customFormat="1" ht="15">
      <c r="A4" s="445" t="s">
        <v>463</v>
      </c>
      <c r="B4" s="445"/>
      <c r="C4" s="22"/>
      <c r="D4" s="22"/>
      <c r="E4" s="22"/>
      <c r="F4" s="22"/>
      <c r="G4" s="22"/>
      <c r="H4" s="22"/>
      <c r="I4" s="22"/>
    </row>
    <row r="5" spans="1:9" s="16" customFormat="1" ht="28.5" customHeight="1">
      <c r="A5" s="442" t="s">
        <v>276</v>
      </c>
      <c r="B5" s="442"/>
      <c r="C5" s="22"/>
      <c r="D5" s="22"/>
      <c r="E5" s="22"/>
      <c r="F5" s="22"/>
      <c r="G5" s="22"/>
      <c r="H5" s="22"/>
      <c r="I5" s="22"/>
    </row>
    <row r="6" s="3" customFormat="1" ht="12.75">
      <c r="A6" s="149"/>
    </row>
    <row r="7" spans="1:9" s="15" customFormat="1" ht="12">
      <c r="A7" s="439"/>
      <c r="B7" s="439"/>
      <c r="C7" s="21"/>
      <c r="D7" s="21"/>
      <c r="E7" s="21"/>
      <c r="F7" s="21"/>
      <c r="G7" s="21"/>
      <c r="H7" s="21"/>
      <c r="I7" s="21"/>
    </row>
    <row r="8" spans="1:2" s="16" customFormat="1" ht="15" customHeight="1">
      <c r="A8" s="89" t="s">
        <v>289</v>
      </c>
      <c r="B8" s="89" t="s">
        <v>325</v>
      </c>
    </row>
    <row r="9" spans="1:2" s="16" customFormat="1" ht="15.75" customHeight="1">
      <c r="A9" s="19" t="s">
        <v>277</v>
      </c>
      <c r="B9" s="307">
        <v>8.8</v>
      </c>
    </row>
    <row r="10" spans="1:2" s="16" customFormat="1" ht="15" customHeight="1">
      <c r="A10" s="150" t="s">
        <v>278</v>
      </c>
      <c r="B10" s="307">
        <v>15.7</v>
      </c>
    </row>
    <row r="11" spans="1:2" s="16" customFormat="1" ht="15" customHeight="1">
      <c r="A11" s="19" t="s">
        <v>279</v>
      </c>
      <c r="B11" s="307">
        <v>8.8</v>
      </c>
    </row>
    <row r="12" spans="1:2" s="16" customFormat="1" ht="15" customHeight="1">
      <c r="A12" s="19" t="s">
        <v>280</v>
      </c>
      <c r="B12" s="307">
        <v>21.8</v>
      </c>
    </row>
    <row r="13" spans="1:2" s="16" customFormat="1" ht="15" customHeight="1">
      <c r="A13" s="19" t="s">
        <v>281</v>
      </c>
      <c r="B13" s="307">
        <v>20.1</v>
      </c>
    </row>
    <row r="14" spans="1:2" s="16" customFormat="1" ht="15" customHeight="1">
      <c r="A14" s="19" t="s">
        <v>282</v>
      </c>
      <c r="B14" s="307">
        <v>6.6</v>
      </c>
    </row>
    <row r="15" spans="1:2" s="16" customFormat="1" ht="15" customHeight="1">
      <c r="A15" s="19" t="s">
        <v>283</v>
      </c>
      <c r="B15" s="307">
        <v>22.5</v>
      </c>
    </row>
    <row r="16" spans="1:2" s="16" customFormat="1" ht="15" customHeight="1">
      <c r="A16" s="19" t="s">
        <v>284</v>
      </c>
      <c r="B16" s="307">
        <v>12.8</v>
      </c>
    </row>
    <row r="17" spans="1:2" s="16" customFormat="1" ht="15" customHeight="1">
      <c r="A17" s="150" t="s">
        <v>285</v>
      </c>
      <c r="B17" s="307">
        <v>29.6</v>
      </c>
    </row>
    <row r="18" spans="1:2" s="16" customFormat="1" ht="15" customHeight="1">
      <c r="A18" s="151" t="s">
        <v>298</v>
      </c>
      <c r="B18" s="308">
        <f>SUM(B9:B17)</f>
        <v>146.7</v>
      </c>
    </row>
    <row r="19" ht="12.75">
      <c r="B19" s="152"/>
    </row>
    <row r="25" ht="12.75">
      <c r="B25" s="167"/>
    </row>
  </sheetData>
  <sheetProtection/>
  <mergeCells count="4">
    <mergeCell ref="A7:B7"/>
    <mergeCell ref="A4:B4"/>
    <mergeCell ref="A5:B5"/>
    <mergeCell ref="A1:B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zoomScalePageLayoutView="0" workbookViewId="0" topLeftCell="A1">
      <selection activeCell="B25" sqref="B25"/>
    </sheetView>
  </sheetViews>
  <sheetFormatPr defaultColWidth="9.00390625" defaultRowHeight="12.75"/>
  <cols>
    <col min="1" max="1" width="63.875" style="0" customWidth="1"/>
    <col min="2" max="2" width="22.875" style="0" customWidth="1"/>
  </cols>
  <sheetData>
    <row r="1" spans="1:9" s="15" customFormat="1" ht="12">
      <c r="A1" s="448" t="s">
        <v>286</v>
      </c>
      <c r="B1" s="448"/>
      <c r="C1" s="21"/>
      <c r="D1" s="21"/>
      <c r="E1" s="21"/>
      <c r="F1" s="21"/>
      <c r="G1" s="21"/>
      <c r="H1" s="21"/>
      <c r="I1" s="21"/>
    </row>
    <row r="2" spans="1:9" s="15" customFormat="1" ht="12">
      <c r="A2" s="14"/>
      <c r="B2" s="14" t="s">
        <v>355</v>
      </c>
      <c r="C2" s="21"/>
      <c r="D2" s="21"/>
      <c r="E2" s="21"/>
      <c r="F2" s="21"/>
      <c r="G2" s="21"/>
      <c r="H2" s="21"/>
      <c r="I2" s="21"/>
    </row>
    <row r="3" spans="1:9" s="15" customFormat="1" ht="12">
      <c r="A3" s="14"/>
      <c r="B3" s="14"/>
      <c r="C3" s="21"/>
      <c r="D3" s="21"/>
      <c r="E3" s="21"/>
      <c r="F3" s="21"/>
      <c r="G3" s="21"/>
      <c r="H3" s="21"/>
      <c r="I3" s="21"/>
    </row>
    <row r="4" spans="1:9" s="16" customFormat="1" ht="15">
      <c r="A4" s="445" t="s">
        <v>464</v>
      </c>
      <c r="B4" s="445"/>
      <c r="C4" s="22"/>
      <c r="D4" s="22"/>
      <c r="E4" s="22"/>
      <c r="F4" s="22"/>
      <c r="G4" s="22"/>
      <c r="H4" s="22"/>
      <c r="I4" s="22"/>
    </row>
    <row r="5" spans="1:9" s="16" customFormat="1" ht="27" customHeight="1">
      <c r="A5" s="442" t="s">
        <v>287</v>
      </c>
      <c r="B5" s="442"/>
      <c r="C5" s="22"/>
      <c r="D5" s="22"/>
      <c r="E5" s="22"/>
      <c r="F5" s="22"/>
      <c r="G5" s="22"/>
      <c r="H5" s="22"/>
      <c r="I5" s="22"/>
    </row>
    <row r="6" s="3" customFormat="1" ht="12.75">
      <c r="A6" s="149"/>
    </row>
    <row r="7" spans="1:9" s="15" customFormat="1" ht="12">
      <c r="A7" s="439"/>
      <c r="B7" s="439"/>
      <c r="C7" s="21"/>
      <c r="D7" s="21"/>
      <c r="E7" s="21"/>
      <c r="F7" s="21"/>
      <c r="G7" s="21"/>
      <c r="H7" s="21"/>
      <c r="I7" s="21"/>
    </row>
    <row r="8" spans="1:2" s="16" customFormat="1" ht="15" customHeight="1">
      <c r="A8" s="89" t="s">
        <v>289</v>
      </c>
      <c r="B8" s="89" t="s">
        <v>325</v>
      </c>
    </row>
    <row r="9" spans="1:2" s="16" customFormat="1" ht="15.75" customHeight="1">
      <c r="A9" s="19" t="s">
        <v>277</v>
      </c>
      <c r="B9" s="307">
        <v>70</v>
      </c>
    </row>
    <row r="10" spans="1:2" s="16" customFormat="1" ht="15" customHeight="1">
      <c r="A10" s="150" t="s">
        <v>278</v>
      </c>
      <c r="B10" s="307">
        <v>122.7</v>
      </c>
    </row>
    <row r="11" spans="1:2" s="16" customFormat="1" ht="15" customHeight="1">
      <c r="A11" s="150" t="s">
        <v>279</v>
      </c>
      <c r="B11" s="307">
        <v>71.7</v>
      </c>
    </row>
    <row r="12" spans="1:2" s="16" customFormat="1" ht="15" customHeight="1">
      <c r="A12" s="150" t="s">
        <v>280</v>
      </c>
      <c r="B12" s="307">
        <v>310.8</v>
      </c>
    </row>
    <row r="13" spans="1:2" s="16" customFormat="1" ht="15" customHeight="1">
      <c r="A13" s="150" t="s">
        <v>281</v>
      </c>
      <c r="B13" s="307">
        <v>310.8</v>
      </c>
    </row>
    <row r="14" spans="1:2" s="16" customFormat="1" ht="15" customHeight="1">
      <c r="A14" s="150" t="s">
        <v>282</v>
      </c>
      <c r="B14" s="307">
        <v>69.2</v>
      </c>
    </row>
    <row r="15" spans="1:2" s="16" customFormat="1" ht="15" customHeight="1">
      <c r="A15" s="19" t="s">
        <v>283</v>
      </c>
      <c r="B15" s="307">
        <v>310.8</v>
      </c>
    </row>
    <row r="16" spans="1:2" s="16" customFormat="1" ht="15" customHeight="1">
      <c r="A16" s="150" t="s">
        <v>284</v>
      </c>
      <c r="B16" s="307">
        <v>76.5</v>
      </c>
    </row>
    <row r="17" spans="1:2" s="16" customFormat="1" ht="15" customHeight="1">
      <c r="A17" s="150" t="s">
        <v>285</v>
      </c>
      <c r="B17" s="307">
        <v>310.8</v>
      </c>
    </row>
    <row r="18" spans="1:2" s="16" customFormat="1" ht="15" customHeight="1">
      <c r="A18" s="151" t="s">
        <v>298</v>
      </c>
      <c r="B18" s="308">
        <f>SUM(B9:B17)</f>
        <v>1653.3</v>
      </c>
    </row>
    <row r="19" ht="12.75">
      <c r="B19" s="152"/>
    </row>
  </sheetData>
  <sheetProtection/>
  <mergeCells count="4">
    <mergeCell ref="A7:B7"/>
    <mergeCell ref="A4:B4"/>
    <mergeCell ref="A5:B5"/>
    <mergeCell ref="A1:B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SheetLayoutView="100" zoomScalePageLayoutView="0" workbookViewId="0" topLeftCell="A1">
      <selection activeCell="D35" sqref="D35"/>
    </sheetView>
  </sheetViews>
  <sheetFormatPr defaultColWidth="9.00390625" defaultRowHeight="12.75"/>
  <cols>
    <col min="1" max="1" width="35.75390625" style="0" customWidth="1"/>
    <col min="2" max="2" width="15.375" style="0" customWidth="1"/>
    <col min="3" max="3" width="19.00390625" style="0" customWidth="1"/>
    <col min="4" max="4" width="17.875" style="0" customWidth="1"/>
  </cols>
  <sheetData>
    <row r="1" spans="1:4" s="3" customFormat="1" ht="11.25" customHeight="1">
      <c r="A1" s="439" t="s">
        <v>111</v>
      </c>
      <c r="B1" s="439"/>
      <c r="C1" s="439"/>
      <c r="D1" s="439"/>
    </row>
    <row r="2" spans="1:4" s="3" customFormat="1" ht="11.25" customHeight="1">
      <c r="A2" s="2"/>
      <c r="B2" s="439" t="s">
        <v>355</v>
      </c>
      <c r="C2" s="439"/>
      <c r="D2" s="439"/>
    </row>
    <row r="3" spans="1:4" s="3" customFormat="1" ht="11.25" customHeight="1">
      <c r="A3" s="2"/>
      <c r="B3" s="2"/>
      <c r="C3" s="326"/>
      <c r="D3" s="326"/>
    </row>
    <row r="4" spans="1:4" s="3" customFormat="1" ht="15.75" customHeight="1">
      <c r="A4" s="445" t="s">
        <v>465</v>
      </c>
      <c r="B4" s="445"/>
      <c r="C4" s="445"/>
      <c r="D4" s="445"/>
    </row>
    <row r="5" spans="1:4" s="3" customFormat="1" ht="72" customHeight="1">
      <c r="A5" s="442" t="s">
        <v>429</v>
      </c>
      <c r="B5" s="442"/>
      <c r="C5" s="442"/>
      <c r="D5" s="442"/>
    </row>
    <row r="6" s="3" customFormat="1" ht="15">
      <c r="A6" s="87"/>
    </row>
    <row r="7" spans="1:2" s="15" customFormat="1" ht="12">
      <c r="A7" s="449"/>
      <c r="B7" s="449"/>
    </row>
    <row r="8" spans="1:4" s="16" customFormat="1" ht="13.5" customHeight="1">
      <c r="A8" s="444" t="s">
        <v>289</v>
      </c>
      <c r="B8" s="444" t="s">
        <v>430</v>
      </c>
      <c r="C8" s="450" t="s">
        <v>272</v>
      </c>
      <c r="D8" s="450"/>
    </row>
    <row r="9" spans="1:4" s="16" customFormat="1" ht="60.75" customHeight="1">
      <c r="A9" s="444"/>
      <c r="B9" s="444"/>
      <c r="C9" s="17" t="s">
        <v>431</v>
      </c>
      <c r="D9" s="17" t="s">
        <v>432</v>
      </c>
    </row>
    <row r="10" spans="1:4" s="16" customFormat="1" ht="15.75" customHeight="1">
      <c r="A10" s="19" t="s">
        <v>290</v>
      </c>
      <c r="B10" s="340">
        <f>C10+D10</f>
        <v>29.689999999999998</v>
      </c>
      <c r="C10" s="341">
        <v>11.56</v>
      </c>
      <c r="D10" s="340">
        <v>18.13</v>
      </c>
    </row>
    <row r="11" spans="1:4" s="16" customFormat="1" ht="15.75" customHeight="1">
      <c r="A11" s="19" t="s">
        <v>324</v>
      </c>
      <c r="B11" s="340">
        <f aca="true" t="shared" si="0" ref="B11:B19">C11+D11</f>
        <v>29.689999999999998</v>
      </c>
      <c r="C11" s="341">
        <v>11.56</v>
      </c>
      <c r="D11" s="340">
        <v>18.13</v>
      </c>
    </row>
    <row r="12" spans="1:4" ht="14.25">
      <c r="A12" s="19" t="s">
        <v>291</v>
      </c>
      <c r="B12" s="340">
        <f t="shared" si="0"/>
        <v>29.689999999999998</v>
      </c>
      <c r="C12" s="341">
        <v>11.56</v>
      </c>
      <c r="D12" s="340">
        <v>18.13</v>
      </c>
    </row>
    <row r="13" spans="1:4" ht="14.25">
      <c r="A13" s="19" t="s">
        <v>292</v>
      </c>
      <c r="B13" s="340">
        <f t="shared" si="0"/>
        <v>29.689999999999998</v>
      </c>
      <c r="C13" s="341">
        <v>11.56</v>
      </c>
      <c r="D13" s="340">
        <v>18.13</v>
      </c>
    </row>
    <row r="14" spans="1:4" ht="14.25">
      <c r="A14" s="19" t="s">
        <v>293</v>
      </c>
      <c r="B14" s="340">
        <f t="shared" si="0"/>
        <v>29.689999999999998</v>
      </c>
      <c r="C14" s="341">
        <v>11.56</v>
      </c>
      <c r="D14" s="340">
        <v>18.13</v>
      </c>
    </row>
    <row r="15" spans="1:4" ht="14.25">
      <c r="A15" s="19" t="s">
        <v>294</v>
      </c>
      <c r="B15" s="340">
        <f t="shared" si="0"/>
        <v>29.689999999999998</v>
      </c>
      <c r="C15" s="341">
        <v>11.56</v>
      </c>
      <c r="D15" s="340">
        <v>18.13</v>
      </c>
    </row>
    <row r="16" spans="1:4" ht="14.25">
      <c r="A16" s="19" t="s">
        <v>295</v>
      </c>
      <c r="B16" s="340">
        <f t="shared" si="0"/>
        <v>29.689999999999998</v>
      </c>
      <c r="C16" s="341">
        <v>11.56</v>
      </c>
      <c r="D16" s="340">
        <v>18.13</v>
      </c>
    </row>
    <row r="17" spans="1:4" ht="14.25">
      <c r="A17" s="19" t="s">
        <v>296</v>
      </c>
      <c r="B17" s="340">
        <f t="shared" si="0"/>
        <v>29.689999999999998</v>
      </c>
      <c r="C17" s="341">
        <v>11.56</v>
      </c>
      <c r="D17" s="340">
        <v>18.13</v>
      </c>
    </row>
    <row r="18" spans="1:4" ht="14.25">
      <c r="A18" s="19" t="s">
        <v>133</v>
      </c>
      <c r="B18" s="340">
        <f t="shared" si="0"/>
        <v>29.689999999999998</v>
      </c>
      <c r="C18" s="341">
        <v>11.56</v>
      </c>
      <c r="D18" s="340">
        <v>18.13</v>
      </c>
    </row>
    <row r="19" spans="1:4" ht="14.25">
      <c r="A19" s="19" t="s">
        <v>297</v>
      </c>
      <c r="B19" s="340">
        <f t="shared" si="0"/>
        <v>29.689999999999998</v>
      </c>
      <c r="C19" s="341">
        <v>11.56</v>
      </c>
      <c r="D19" s="340">
        <v>18.13</v>
      </c>
    </row>
    <row r="20" spans="1:4" ht="15">
      <c r="A20" s="20" t="s">
        <v>298</v>
      </c>
      <c r="B20" s="342">
        <f>SUM(B10:B19)</f>
        <v>296.9</v>
      </c>
      <c r="C20" s="343">
        <f>SUM(C10:C19)</f>
        <v>115.60000000000001</v>
      </c>
      <c r="D20" s="343">
        <f>SUM(D10:D19)</f>
        <v>181.29999999999998</v>
      </c>
    </row>
  </sheetData>
  <sheetProtection/>
  <mergeCells count="8">
    <mergeCell ref="A4:D4"/>
    <mergeCell ref="A7:B7"/>
    <mergeCell ref="C8:D8"/>
    <mergeCell ref="B8:B9"/>
    <mergeCell ref="A8:A9"/>
    <mergeCell ref="A1:D1"/>
    <mergeCell ref="B2:D2"/>
    <mergeCell ref="A5:D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K18" sqref="K18"/>
    </sheetView>
  </sheetViews>
  <sheetFormatPr defaultColWidth="9.00390625" defaultRowHeight="12.75"/>
  <cols>
    <col min="1" max="1" width="27.25390625" style="0" customWidth="1"/>
    <col min="2" max="2" width="13.25390625" style="0" customWidth="1"/>
    <col min="3" max="3" width="11.625" style="0" customWidth="1"/>
    <col min="4" max="4" width="15.00390625" style="0" customWidth="1"/>
    <col min="5" max="5" width="12.125" style="0" customWidth="1"/>
    <col min="6" max="6" width="13.25390625" style="0" customWidth="1"/>
    <col min="7" max="7" width="13.875" style="0" customWidth="1"/>
  </cols>
  <sheetData>
    <row r="1" spans="1:7" s="15" customFormat="1" ht="11.25" customHeight="1">
      <c r="A1" s="439" t="s">
        <v>354</v>
      </c>
      <c r="B1" s="439"/>
      <c r="C1" s="439"/>
      <c r="D1" s="439"/>
      <c r="E1" s="439"/>
      <c r="F1" s="439"/>
      <c r="G1" s="439"/>
    </row>
    <row r="2" spans="1:7" s="15" customFormat="1" ht="11.25" customHeight="1">
      <c r="A2" s="439" t="s">
        <v>79</v>
      </c>
      <c r="B2" s="439"/>
      <c r="C2" s="439"/>
      <c r="D2" s="439"/>
      <c r="E2" s="439"/>
      <c r="F2" s="439"/>
      <c r="G2" s="439"/>
    </row>
    <row r="3" spans="1:7" s="15" customFormat="1" ht="11.25" customHeight="1">
      <c r="A3" s="439" t="s">
        <v>21</v>
      </c>
      <c r="B3" s="439"/>
      <c r="C3" s="439"/>
      <c r="D3" s="439"/>
      <c r="E3" s="439"/>
      <c r="F3" s="439"/>
      <c r="G3" s="439"/>
    </row>
    <row r="4" spans="1:7" s="15" customFormat="1" ht="11.25" customHeight="1">
      <c r="A4" s="439" t="s">
        <v>468</v>
      </c>
      <c r="B4" s="439"/>
      <c r="C4" s="439"/>
      <c r="D4" s="439"/>
      <c r="E4" s="439"/>
      <c r="F4" s="439"/>
      <c r="G4" s="439"/>
    </row>
    <row r="5" spans="1:7" s="15" customFormat="1" ht="11.25" customHeight="1">
      <c r="A5" s="439" t="s">
        <v>449</v>
      </c>
      <c r="B5" s="439"/>
      <c r="C5" s="439"/>
      <c r="D5" s="439"/>
      <c r="E5" s="439"/>
      <c r="F5" s="439"/>
      <c r="G5" s="439"/>
    </row>
    <row r="6" spans="1:4" s="15" customFormat="1" ht="11.25" customHeight="1">
      <c r="A6" s="2"/>
      <c r="B6" s="2"/>
      <c r="C6" s="2"/>
      <c r="D6" s="2"/>
    </row>
    <row r="7" spans="1:7" s="15" customFormat="1" ht="31.5" customHeight="1">
      <c r="A7" s="442" t="s">
        <v>453</v>
      </c>
      <c r="B7" s="442"/>
      <c r="C7" s="442"/>
      <c r="D7" s="442"/>
      <c r="E7" s="442"/>
      <c r="F7" s="442"/>
      <c r="G7" s="442"/>
    </row>
    <row r="8" spans="1:4" s="15" customFormat="1" ht="12.75" customHeight="1">
      <c r="A8" s="2"/>
      <c r="B8" s="2"/>
      <c r="C8" s="2"/>
      <c r="D8" s="2"/>
    </row>
    <row r="9" spans="1:7" s="3" customFormat="1" ht="15.75">
      <c r="A9" s="147"/>
      <c r="B9" s="446" t="s">
        <v>162</v>
      </c>
      <c r="C9" s="446"/>
      <c r="D9" s="446"/>
      <c r="E9" s="446"/>
      <c r="F9" s="446"/>
      <c r="G9" s="446"/>
    </row>
    <row r="10" spans="1:4" s="3" customFormat="1" ht="15.75">
      <c r="A10" s="147"/>
      <c r="B10" s="2"/>
      <c r="C10" s="2"/>
      <c r="D10" s="2"/>
    </row>
    <row r="11" spans="1:7" s="16" customFormat="1" ht="27.75" customHeight="1">
      <c r="A11" s="440" t="s">
        <v>454</v>
      </c>
      <c r="B11" s="440"/>
      <c r="C11" s="440"/>
      <c r="D11" s="440"/>
      <c r="E11" s="440"/>
      <c r="F11" s="440"/>
      <c r="G11" s="440"/>
    </row>
    <row r="12" s="3" customFormat="1" ht="14.25" customHeight="1"/>
    <row r="13" spans="1:7" s="3" customFormat="1" ht="12.75">
      <c r="A13" s="444" t="s">
        <v>289</v>
      </c>
      <c r="B13" s="451" t="s">
        <v>348</v>
      </c>
      <c r="C13" s="451"/>
      <c r="D13" s="451"/>
      <c r="E13" s="451" t="s">
        <v>450</v>
      </c>
      <c r="F13" s="451"/>
      <c r="G13" s="451"/>
    </row>
    <row r="14" spans="1:7" s="16" customFormat="1" ht="15.75" customHeight="1">
      <c r="A14" s="444"/>
      <c r="B14" s="444" t="s">
        <v>325</v>
      </c>
      <c r="C14" s="443" t="s">
        <v>272</v>
      </c>
      <c r="D14" s="443"/>
      <c r="E14" s="444" t="s">
        <v>325</v>
      </c>
      <c r="F14" s="443" t="s">
        <v>272</v>
      </c>
      <c r="G14" s="443"/>
    </row>
    <row r="15" spans="1:7" s="16" customFormat="1" ht="59.25" customHeight="1">
      <c r="A15" s="444"/>
      <c r="B15" s="444"/>
      <c r="C15" s="17" t="s">
        <v>273</v>
      </c>
      <c r="D15" s="17" t="s">
        <v>274</v>
      </c>
      <c r="E15" s="444"/>
      <c r="F15" s="17" t="s">
        <v>273</v>
      </c>
      <c r="G15" s="17" t="s">
        <v>274</v>
      </c>
    </row>
    <row r="16" spans="1:7" s="16" customFormat="1" ht="12" customHeight="1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</row>
    <row r="17" spans="1:7" s="148" customFormat="1" ht="27" customHeight="1">
      <c r="A17" s="19" t="s">
        <v>290</v>
      </c>
      <c r="B17" s="309">
        <v>1577.7</v>
      </c>
      <c r="C17" s="310">
        <v>24.5</v>
      </c>
      <c r="D17" s="309">
        <f>B17-C17</f>
        <v>1553.2</v>
      </c>
      <c r="E17" s="309">
        <v>1572.3</v>
      </c>
      <c r="F17" s="309">
        <v>24.4</v>
      </c>
      <c r="G17" s="309">
        <f>E17-F17</f>
        <v>1547.8999999999999</v>
      </c>
    </row>
    <row r="18" spans="1:7" s="148" customFormat="1" ht="30.75" customHeight="1">
      <c r="A18" s="19" t="s">
        <v>324</v>
      </c>
      <c r="B18" s="309">
        <v>2896.2</v>
      </c>
      <c r="C18" s="310">
        <v>122.9</v>
      </c>
      <c r="D18" s="309">
        <f aca="true" t="shared" si="0" ref="D18:D26">B18-C18</f>
        <v>2773.2999999999997</v>
      </c>
      <c r="E18" s="309">
        <v>2788.9</v>
      </c>
      <c r="F18" s="310">
        <v>122.9</v>
      </c>
      <c r="G18" s="309">
        <f aca="true" t="shared" si="1" ref="G18:G26">E18-F18</f>
        <v>2666</v>
      </c>
    </row>
    <row r="19" spans="1:7" s="148" customFormat="1" ht="30" customHeight="1">
      <c r="A19" s="19" t="s">
        <v>291</v>
      </c>
      <c r="B19" s="309">
        <v>2614.9</v>
      </c>
      <c r="C19" s="310">
        <v>43.3</v>
      </c>
      <c r="D19" s="309">
        <f t="shared" si="0"/>
        <v>2571.6</v>
      </c>
      <c r="E19" s="309">
        <v>2607.9</v>
      </c>
      <c r="F19" s="310">
        <v>43.3</v>
      </c>
      <c r="G19" s="309">
        <f t="shared" si="1"/>
        <v>2564.6</v>
      </c>
    </row>
    <row r="20" spans="1:7" s="148" customFormat="1" ht="30" customHeight="1">
      <c r="A20" s="19" t="s">
        <v>292</v>
      </c>
      <c r="B20" s="309">
        <v>1721.3</v>
      </c>
      <c r="C20" s="310">
        <v>24.4</v>
      </c>
      <c r="D20" s="309">
        <f t="shared" si="0"/>
        <v>1696.8999999999999</v>
      </c>
      <c r="E20" s="309">
        <v>1716.3</v>
      </c>
      <c r="F20" s="310">
        <v>23.9</v>
      </c>
      <c r="G20" s="309">
        <f t="shared" si="1"/>
        <v>1692.3999999999999</v>
      </c>
    </row>
    <row r="21" spans="1:7" s="148" customFormat="1" ht="30" customHeight="1">
      <c r="A21" s="19" t="s">
        <v>293</v>
      </c>
      <c r="B21" s="309">
        <v>3403.6</v>
      </c>
      <c r="C21" s="310">
        <v>60.6</v>
      </c>
      <c r="D21" s="309">
        <f t="shared" si="0"/>
        <v>3343</v>
      </c>
      <c r="E21" s="309">
        <v>3391.5</v>
      </c>
      <c r="F21" s="310">
        <v>59.9</v>
      </c>
      <c r="G21" s="309">
        <f t="shared" si="1"/>
        <v>3331.6</v>
      </c>
    </row>
    <row r="22" spans="1:7" s="148" customFormat="1" ht="30" customHeight="1">
      <c r="A22" s="19" t="s">
        <v>294</v>
      </c>
      <c r="B22" s="309">
        <v>3069.8</v>
      </c>
      <c r="C22" s="310">
        <v>56.5</v>
      </c>
      <c r="D22" s="309">
        <f t="shared" si="0"/>
        <v>3013.3</v>
      </c>
      <c r="E22" s="309">
        <v>3058.4</v>
      </c>
      <c r="F22" s="310">
        <v>55.5</v>
      </c>
      <c r="G22" s="309">
        <f t="shared" si="1"/>
        <v>3002.9</v>
      </c>
    </row>
    <row r="23" spans="1:7" s="148" customFormat="1" ht="30" customHeight="1">
      <c r="A23" s="19" t="s">
        <v>295</v>
      </c>
      <c r="B23" s="309">
        <v>797</v>
      </c>
      <c r="C23" s="310">
        <v>18.6</v>
      </c>
      <c r="D23" s="309">
        <f t="shared" si="0"/>
        <v>778.4</v>
      </c>
      <c r="E23" s="309">
        <v>783.2</v>
      </c>
      <c r="F23" s="310">
        <v>18.4</v>
      </c>
      <c r="G23" s="309">
        <f t="shared" si="1"/>
        <v>764.8000000000001</v>
      </c>
    </row>
    <row r="24" spans="1:7" s="148" customFormat="1" ht="30" customHeight="1">
      <c r="A24" s="19" t="s">
        <v>296</v>
      </c>
      <c r="B24" s="309">
        <v>3483.4</v>
      </c>
      <c r="C24" s="310">
        <v>62.3</v>
      </c>
      <c r="D24" s="309">
        <f t="shared" si="0"/>
        <v>3421.1</v>
      </c>
      <c r="E24" s="309">
        <v>3471.3</v>
      </c>
      <c r="F24" s="310">
        <v>61.7</v>
      </c>
      <c r="G24" s="309">
        <f t="shared" si="1"/>
        <v>3409.6000000000004</v>
      </c>
    </row>
    <row r="25" spans="1:7" s="148" customFormat="1" ht="29.25" customHeight="1">
      <c r="A25" s="19" t="s">
        <v>297</v>
      </c>
      <c r="B25" s="309">
        <v>2047.2</v>
      </c>
      <c r="C25" s="310">
        <v>36.9</v>
      </c>
      <c r="D25" s="309">
        <f t="shared" si="0"/>
        <v>2010.3</v>
      </c>
      <c r="E25" s="309">
        <v>2038.5</v>
      </c>
      <c r="F25" s="310">
        <v>35.3</v>
      </c>
      <c r="G25" s="309">
        <f t="shared" si="1"/>
        <v>2003.2</v>
      </c>
    </row>
    <row r="26" spans="1:7" s="148" customFormat="1" ht="30.75" customHeight="1">
      <c r="A26" s="19" t="s">
        <v>133</v>
      </c>
      <c r="B26" s="309">
        <v>3760.9</v>
      </c>
      <c r="C26" s="310">
        <v>81</v>
      </c>
      <c r="D26" s="309">
        <f t="shared" si="0"/>
        <v>3679.9</v>
      </c>
      <c r="E26" s="309">
        <v>3723.7</v>
      </c>
      <c r="F26" s="310">
        <v>80.3</v>
      </c>
      <c r="G26" s="309">
        <f t="shared" si="1"/>
        <v>3643.3999999999996</v>
      </c>
    </row>
    <row r="27" spans="1:7" s="148" customFormat="1" ht="15" customHeight="1">
      <c r="A27" s="20" t="s">
        <v>298</v>
      </c>
      <c r="B27" s="311">
        <f aca="true" t="shared" si="2" ref="B27:G27">SUM(B17:B26)</f>
        <v>25372.000000000004</v>
      </c>
      <c r="C27" s="311">
        <f t="shared" si="2"/>
        <v>531</v>
      </c>
      <c r="D27" s="311">
        <f t="shared" si="2"/>
        <v>24841</v>
      </c>
      <c r="E27" s="311">
        <f t="shared" si="2"/>
        <v>25152</v>
      </c>
      <c r="F27" s="311">
        <f t="shared" si="2"/>
        <v>525.6</v>
      </c>
      <c r="G27" s="311">
        <f t="shared" si="2"/>
        <v>24626.4</v>
      </c>
    </row>
    <row r="28" ht="15.75">
      <c r="A28" s="52"/>
    </row>
    <row r="29" spans="1:5" ht="15.75">
      <c r="A29" s="52"/>
      <c r="B29" s="167"/>
      <c r="C29" s="167"/>
      <c r="E29" s="181"/>
    </row>
    <row r="30" ht="15.75">
      <c r="A30" s="52"/>
    </row>
  </sheetData>
  <sheetProtection/>
  <mergeCells count="15">
    <mergeCell ref="A1:G1"/>
    <mergeCell ref="A2:G2"/>
    <mergeCell ref="E14:E15"/>
    <mergeCell ref="F14:G14"/>
    <mergeCell ref="B13:D13"/>
    <mergeCell ref="A3:G3"/>
    <mergeCell ref="A4:G4"/>
    <mergeCell ref="A5:G5"/>
    <mergeCell ref="A7:G7"/>
    <mergeCell ref="E13:G13"/>
    <mergeCell ref="C14:D14"/>
    <mergeCell ref="B14:B15"/>
    <mergeCell ref="B9:G9"/>
    <mergeCell ref="A11:G11"/>
    <mergeCell ref="A13:A15"/>
  </mergeCells>
  <printOptions/>
  <pageMargins left="0.7086614173228347" right="0.7086614173228347" top="0.3937007874015748" bottom="0.3937007874015748" header="0.5118110236220472" footer="0.5118110236220472"/>
  <pageSetup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D36" sqref="D36"/>
    </sheetView>
  </sheetViews>
  <sheetFormatPr defaultColWidth="9.00390625" defaultRowHeight="12.75"/>
  <cols>
    <col min="1" max="1" width="52.25390625" style="0" customWidth="1"/>
    <col min="2" max="2" width="19.00390625" style="0" customWidth="1"/>
    <col min="3" max="3" width="19.75390625" style="0" customWidth="1"/>
    <col min="4" max="4" width="23.75390625" style="0" customWidth="1"/>
  </cols>
  <sheetData>
    <row r="1" spans="1:7" s="15" customFormat="1" ht="12">
      <c r="A1" s="448" t="s">
        <v>307</v>
      </c>
      <c r="B1" s="448"/>
      <c r="C1" s="448"/>
      <c r="D1" s="21"/>
      <c r="E1" s="21"/>
      <c r="F1" s="21"/>
      <c r="G1" s="21"/>
    </row>
    <row r="2" spans="1:7" s="15" customFormat="1" ht="12">
      <c r="A2" s="14"/>
      <c r="B2" s="14"/>
      <c r="C2" s="14" t="s">
        <v>356</v>
      </c>
      <c r="D2" s="21"/>
      <c r="E2" s="21"/>
      <c r="F2" s="21"/>
      <c r="G2" s="21"/>
    </row>
    <row r="3" spans="1:7" s="15" customFormat="1" ht="16.5" customHeight="1">
      <c r="A3" s="14"/>
      <c r="B3" s="14"/>
      <c r="C3" s="14"/>
      <c r="D3" s="21"/>
      <c r="E3" s="21"/>
      <c r="F3" s="21"/>
      <c r="G3" s="21"/>
    </row>
    <row r="4" spans="1:7" s="16" customFormat="1" ht="16.5" customHeight="1">
      <c r="A4" s="442" t="s">
        <v>455</v>
      </c>
      <c r="B4" s="442"/>
      <c r="C4" s="442"/>
      <c r="D4" s="22"/>
      <c r="E4" s="22"/>
      <c r="F4" s="22"/>
      <c r="G4" s="22"/>
    </row>
    <row r="5" spans="1:7" s="16" customFormat="1" ht="30" customHeight="1">
      <c r="A5" s="442" t="s">
        <v>184</v>
      </c>
      <c r="B5" s="442"/>
      <c r="C5" s="442"/>
      <c r="D5" s="22"/>
      <c r="E5" s="22"/>
      <c r="F5" s="22"/>
      <c r="G5" s="22"/>
    </row>
    <row r="6" spans="1:7" s="15" customFormat="1" ht="14.25">
      <c r="A6" s="447"/>
      <c r="B6" s="447"/>
      <c r="C6" s="447"/>
      <c r="D6" s="21"/>
      <c r="E6" s="21"/>
      <c r="F6" s="21"/>
      <c r="G6" s="21"/>
    </row>
    <row r="7" spans="1:3" s="16" customFormat="1" ht="18.75" customHeight="1">
      <c r="A7" s="454" t="s">
        <v>289</v>
      </c>
      <c r="B7" s="452" t="s">
        <v>325</v>
      </c>
      <c r="C7" s="453"/>
    </row>
    <row r="8" spans="1:3" s="16" customFormat="1" ht="18.75" customHeight="1">
      <c r="A8" s="455"/>
      <c r="B8" s="17" t="s">
        <v>348</v>
      </c>
      <c r="C8" s="17" t="s">
        <v>450</v>
      </c>
    </row>
    <row r="9" spans="1:3" s="16" customFormat="1" ht="16.5" customHeight="1">
      <c r="A9" s="19" t="s">
        <v>290</v>
      </c>
      <c r="B9" s="344">
        <v>20</v>
      </c>
      <c r="C9" s="307">
        <v>20</v>
      </c>
    </row>
    <row r="10" spans="1:3" s="16" customFormat="1" ht="16.5" customHeight="1">
      <c r="A10" s="19" t="s">
        <v>291</v>
      </c>
      <c r="B10" s="344">
        <v>50</v>
      </c>
      <c r="C10" s="307">
        <v>90</v>
      </c>
    </row>
    <row r="11" spans="1:3" s="16" customFormat="1" ht="16.5" customHeight="1">
      <c r="A11" s="19" t="s">
        <v>292</v>
      </c>
      <c r="B11" s="344">
        <v>60</v>
      </c>
      <c r="C11" s="307">
        <v>80</v>
      </c>
    </row>
    <row r="12" spans="1:3" s="16" customFormat="1" ht="16.5" customHeight="1">
      <c r="A12" s="19" t="s">
        <v>295</v>
      </c>
      <c r="B12" s="344">
        <v>410</v>
      </c>
      <c r="C12" s="307">
        <v>530</v>
      </c>
    </row>
    <row r="13" spans="1:3" s="16" customFormat="1" ht="16.5" customHeight="1">
      <c r="A13" s="19" t="s">
        <v>297</v>
      </c>
      <c r="B13" s="344">
        <v>80</v>
      </c>
      <c r="C13" s="307">
        <v>90</v>
      </c>
    </row>
    <row r="14" spans="1:3" s="9" customFormat="1" ht="15">
      <c r="A14" s="51" t="s">
        <v>308</v>
      </c>
      <c r="B14" s="345">
        <f>SUM(B9:B13)</f>
        <v>620</v>
      </c>
      <c r="C14" s="345">
        <f>SUM(C9:C13)</f>
        <v>810</v>
      </c>
    </row>
  </sheetData>
  <sheetProtection/>
  <mergeCells count="6">
    <mergeCell ref="A1:C1"/>
    <mergeCell ref="A4:C4"/>
    <mergeCell ref="A5:C5"/>
    <mergeCell ref="A6:C6"/>
    <mergeCell ref="B7:C7"/>
    <mergeCell ref="A7:A8"/>
  </mergeCells>
  <printOptions/>
  <pageMargins left="0.7874015748031497" right="0.7874015748031497" top="0.1968503937007874" bottom="0" header="0" footer="0.5118110236220472"/>
  <pageSetup horizontalDpi="600" verticalDpi="6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55.75390625" style="0" customWidth="1"/>
    <col min="2" max="2" width="16.25390625" style="0" customWidth="1"/>
    <col min="3" max="3" width="15.00390625" style="0" customWidth="1"/>
  </cols>
  <sheetData>
    <row r="1" spans="1:9" s="15" customFormat="1" ht="12">
      <c r="A1" s="448" t="s">
        <v>275</v>
      </c>
      <c r="B1" s="448"/>
      <c r="C1" s="448"/>
      <c r="D1" s="21"/>
      <c r="E1" s="21"/>
      <c r="F1" s="21"/>
      <c r="G1" s="21"/>
      <c r="H1" s="21"/>
      <c r="I1" s="21"/>
    </row>
    <row r="2" spans="1:9" s="15" customFormat="1" ht="12">
      <c r="A2" s="14"/>
      <c r="B2" s="448" t="s">
        <v>356</v>
      </c>
      <c r="C2" s="448"/>
      <c r="D2" s="21"/>
      <c r="E2" s="21"/>
      <c r="F2" s="21"/>
      <c r="G2" s="21"/>
      <c r="H2" s="21"/>
      <c r="I2" s="21"/>
    </row>
    <row r="3" spans="1:9" s="15" customFormat="1" ht="12">
      <c r="A3" s="14"/>
      <c r="B3" s="14"/>
      <c r="C3" s="21"/>
      <c r="D3" s="21"/>
      <c r="E3" s="21"/>
      <c r="F3" s="21"/>
      <c r="G3" s="21"/>
      <c r="H3" s="21"/>
      <c r="I3" s="21"/>
    </row>
    <row r="4" spans="1:9" s="16" customFormat="1" ht="14.25" customHeight="1">
      <c r="A4" s="440" t="s">
        <v>456</v>
      </c>
      <c r="B4" s="440"/>
      <c r="C4" s="440"/>
      <c r="D4" s="22"/>
      <c r="E4" s="22"/>
      <c r="F4" s="22"/>
      <c r="G4" s="22"/>
      <c r="H4" s="22"/>
      <c r="I4" s="22"/>
    </row>
    <row r="5" spans="1:9" s="16" customFormat="1" ht="31.5" customHeight="1">
      <c r="A5" s="440" t="s">
        <v>169</v>
      </c>
      <c r="B5" s="440"/>
      <c r="C5" s="440"/>
      <c r="D5" s="22"/>
      <c r="E5" s="22"/>
      <c r="F5" s="22"/>
      <c r="G5" s="22"/>
      <c r="H5" s="22"/>
      <c r="I5" s="22"/>
    </row>
    <row r="6" spans="1:9" s="15" customFormat="1" ht="12">
      <c r="A6" s="456"/>
      <c r="B6" s="456"/>
      <c r="C6" s="21"/>
      <c r="D6" s="21"/>
      <c r="E6" s="21"/>
      <c r="F6" s="21"/>
      <c r="G6" s="21"/>
      <c r="H6" s="21"/>
      <c r="I6" s="21"/>
    </row>
    <row r="7" spans="1:3" s="16" customFormat="1" ht="15" customHeight="1">
      <c r="A7" s="454" t="s">
        <v>289</v>
      </c>
      <c r="B7" s="457" t="s">
        <v>325</v>
      </c>
      <c r="C7" s="458"/>
    </row>
    <row r="8" spans="1:3" s="16" customFormat="1" ht="15" customHeight="1">
      <c r="A8" s="455"/>
      <c r="B8" s="89" t="s">
        <v>348</v>
      </c>
      <c r="C8" s="161" t="s">
        <v>450</v>
      </c>
    </row>
    <row r="9" spans="1:3" s="16" customFormat="1" ht="15.75" customHeight="1">
      <c r="A9" s="19" t="s">
        <v>277</v>
      </c>
      <c r="B9" s="307">
        <v>8.8</v>
      </c>
      <c r="C9" s="307">
        <v>8.8</v>
      </c>
    </row>
    <row r="10" spans="1:3" s="16" customFormat="1" ht="15" customHeight="1">
      <c r="A10" s="150" t="s">
        <v>278</v>
      </c>
      <c r="B10" s="307">
        <v>15.7</v>
      </c>
      <c r="C10" s="307">
        <v>15.7</v>
      </c>
    </row>
    <row r="11" spans="1:3" s="16" customFormat="1" ht="15" customHeight="1">
      <c r="A11" s="19" t="s">
        <v>279</v>
      </c>
      <c r="B11" s="307">
        <v>8.8</v>
      </c>
      <c r="C11" s="307">
        <v>8.8</v>
      </c>
    </row>
    <row r="12" spans="1:3" s="16" customFormat="1" ht="15" customHeight="1">
      <c r="A12" s="19" t="s">
        <v>280</v>
      </c>
      <c r="B12" s="307">
        <v>21.8</v>
      </c>
      <c r="C12" s="307">
        <v>21.8</v>
      </c>
    </row>
    <row r="13" spans="1:3" s="16" customFormat="1" ht="15" customHeight="1">
      <c r="A13" s="19" t="s">
        <v>281</v>
      </c>
      <c r="B13" s="307">
        <v>20.1</v>
      </c>
      <c r="C13" s="307">
        <v>20.1</v>
      </c>
    </row>
    <row r="14" spans="1:3" s="16" customFormat="1" ht="15" customHeight="1">
      <c r="A14" s="19" t="s">
        <v>282</v>
      </c>
      <c r="B14" s="307">
        <v>6.6</v>
      </c>
      <c r="C14" s="307">
        <v>6.6</v>
      </c>
    </row>
    <row r="15" spans="1:3" s="16" customFormat="1" ht="15" customHeight="1">
      <c r="A15" s="19" t="s">
        <v>283</v>
      </c>
      <c r="B15" s="307">
        <v>22.5</v>
      </c>
      <c r="C15" s="307">
        <v>22.5</v>
      </c>
    </row>
    <row r="16" spans="1:3" s="16" customFormat="1" ht="15" customHeight="1">
      <c r="A16" s="19" t="s">
        <v>284</v>
      </c>
      <c r="B16" s="307">
        <v>12.8</v>
      </c>
      <c r="C16" s="307">
        <v>12.8</v>
      </c>
    </row>
    <row r="17" spans="1:3" s="16" customFormat="1" ht="15" customHeight="1">
      <c r="A17" s="150" t="s">
        <v>285</v>
      </c>
      <c r="B17" s="307">
        <v>29.6</v>
      </c>
      <c r="C17" s="307">
        <v>29.6</v>
      </c>
    </row>
    <row r="18" spans="1:3" s="16" customFormat="1" ht="15" customHeight="1">
      <c r="A18" s="151" t="s">
        <v>298</v>
      </c>
      <c r="B18" s="308">
        <f>SUM(B9:B17)</f>
        <v>146.7</v>
      </c>
      <c r="C18" s="308">
        <f>SUM(C9:C17)</f>
        <v>146.7</v>
      </c>
    </row>
    <row r="19" ht="12.75">
      <c r="B19" s="152"/>
    </row>
    <row r="21" ht="12.75">
      <c r="B21" s="167"/>
    </row>
  </sheetData>
  <sheetProtection/>
  <mergeCells count="7">
    <mergeCell ref="A6:B6"/>
    <mergeCell ref="B7:C7"/>
    <mergeCell ref="A7:A8"/>
    <mergeCell ref="A1:C1"/>
    <mergeCell ref="B2:C2"/>
    <mergeCell ref="A4:C4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54.125" style="0" customWidth="1"/>
    <col min="2" max="2" width="16.375" style="0" customWidth="1"/>
    <col min="3" max="3" width="15.875" style="0" customWidth="1"/>
  </cols>
  <sheetData>
    <row r="1" spans="1:9" s="15" customFormat="1" ht="12">
      <c r="A1" s="448" t="s">
        <v>286</v>
      </c>
      <c r="B1" s="448"/>
      <c r="C1" s="448"/>
      <c r="D1" s="21"/>
      <c r="E1" s="21"/>
      <c r="F1" s="21"/>
      <c r="G1" s="21"/>
      <c r="H1" s="21"/>
      <c r="I1" s="21"/>
    </row>
    <row r="2" spans="1:9" s="15" customFormat="1" ht="12">
      <c r="A2" s="14"/>
      <c r="B2" s="448" t="s">
        <v>356</v>
      </c>
      <c r="C2" s="448"/>
      <c r="D2" s="21"/>
      <c r="E2" s="21"/>
      <c r="F2" s="21"/>
      <c r="G2" s="21"/>
      <c r="H2" s="21"/>
      <c r="I2" s="21"/>
    </row>
    <row r="3" spans="1:9" s="15" customFormat="1" ht="12">
      <c r="A3" s="14"/>
      <c r="B3" s="14"/>
      <c r="C3" s="21"/>
      <c r="D3" s="21"/>
      <c r="E3" s="21"/>
      <c r="F3" s="21"/>
      <c r="G3" s="21"/>
      <c r="H3" s="21"/>
      <c r="I3" s="21"/>
    </row>
    <row r="4" spans="1:9" s="16" customFormat="1" ht="15.75" customHeight="1">
      <c r="A4" s="440" t="s">
        <v>457</v>
      </c>
      <c r="B4" s="440"/>
      <c r="C4" s="440"/>
      <c r="D4" s="22"/>
      <c r="E4" s="22"/>
      <c r="F4" s="22"/>
      <c r="G4" s="22"/>
      <c r="H4" s="22"/>
      <c r="I4" s="22"/>
    </row>
    <row r="5" spans="1:9" s="16" customFormat="1" ht="28.5" customHeight="1">
      <c r="A5" s="440" t="s">
        <v>170</v>
      </c>
      <c r="B5" s="440"/>
      <c r="C5" s="440"/>
      <c r="D5" s="22"/>
      <c r="E5" s="22"/>
      <c r="F5" s="22"/>
      <c r="G5" s="22"/>
      <c r="H5" s="22"/>
      <c r="I5" s="22"/>
    </row>
    <row r="6" s="3" customFormat="1" ht="12.75">
      <c r="A6" s="149"/>
    </row>
    <row r="7" spans="1:9" s="15" customFormat="1" ht="12">
      <c r="A7" s="439"/>
      <c r="B7" s="439"/>
      <c r="C7" s="21"/>
      <c r="D7" s="21"/>
      <c r="E7" s="21"/>
      <c r="F7" s="21"/>
      <c r="G7" s="21"/>
      <c r="H7" s="21"/>
      <c r="I7" s="21"/>
    </row>
    <row r="8" spans="1:3" s="16" customFormat="1" ht="15" customHeight="1">
      <c r="A8" s="89" t="s">
        <v>289</v>
      </c>
      <c r="B8" s="443" t="s">
        <v>325</v>
      </c>
      <c r="C8" s="443"/>
    </row>
    <row r="9" spans="1:3" s="16" customFormat="1" ht="15" customHeight="1">
      <c r="A9" s="89"/>
      <c r="B9" s="89" t="s">
        <v>348</v>
      </c>
      <c r="C9" s="161" t="s">
        <v>450</v>
      </c>
    </row>
    <row r="10" spans="1:3" s="16" customFormat="1" ht="15.75" customHeight="1">
      <c r="A10" s="19" t="s">
        <v>277</v>
      </c>
      <c r="B10" s="307">
        <v>70</v>
      </c>
      <c r="C10" s="307">
        <v>70</v>
      </c>
    </row>
    <row r="11" spans="1:3" s="16" customFormat="1" ht="15" customHeight="1">
      <c r="A11" s="150" t="s">
        <v>278</v>
      </c>
      <c r="B11" s="307">
        <v>122.7</v>
      </c>
      <c r="C11" s="307">
        <v>122.7</v>
      </c>
    </row>
    <row r="12" spans="1:3" s="16" customFormat="1" ht="15" customHeight="1">
      <c r="A12" s="150" t="s">
        <v>279</v>
      </c>
      <c r="B12" s="307">
        <v>71.7</v>
      </c>
      <c r="C12" s="307">
        <v>71.7</v>
      </c>
    </row>
    <row r="13" spans="1:3" s="16" customFormat="1" ht="15" customHeight="1">
      <c r="A13" s="150" t="s">
        <v>280</v>
      </c>
      <c r="B13" s="307">
        <v>310.8</v>
      </c>
      <c r="C13" s="307">
        <v>310.8</v>
      </c>
    </row>
    <row r="14" spans="1:3" s="16" customFormat="1" ht="15" customHeight="1">
      <c r="A14" s="150" t="s">
        <v>281</v>
      </c>
      <c r="B14" s="307">
        <v>310.8</v>
      </c>
      <c r="C14" s="307">
        <v>310.8</v>
      </c>
    </row>
    <row r="15" spans="1:3" s="16" customFormat="1" ht="15" customHeight="1">
      <c r="A15" s="150" t="s">
        <v>282</v>
      </c>
      <c r="B15" s="307">
        <v>69.2</v>
      </c>
      <c r="C15" s="307">
        <v>69.2</v>
      </c>
    </row>
    <row r="16" spans="1:3" s="16" customFormat="1" ht="15" customHeight="1">
      <c r="A16" s="19" t="s">
        <v>283</v>
      </c>
      <c r="B16" s="307">
        <v>310.8</v>
      </c>
      <c r="C16" s="307">
        <v>310.8</v>
      </c>
    </row>
    <row r="17" spans="1:3" s="16" customFormat="1" ht="15" customHeight="1">
      <c r="A17" s="150" t="s">
        <v>284</v>
      </c>
      <c r="B17" s="307">
        <v>76.5</v>
      </c>
      <c r="C17" s="307">
        <v>76.5</v>
      </c>
    </row>
    <row r="18" spans="1:3" s="16" customFormat="1" ht="15" customHeight="1">
      <c r="A18" s="150" t="s">
        <v>285</v>
      </c>
      <c r="B18" s="307">
        <v>310.8</v>
      </c>
      <c r="C18" s="307">
        <v>310.8</v>
      </c>
    </row>
    <row r="19" spans="1:3" s="16" customFormat="1" ht="15" customHeight="1">
      <c r="A19" s="151" t="s">
        <v>298</v>
      </c>
      <c r="B19" s="313">
        <f>SUM(B10:B18)</f>
        <v>1653.3</v>
      </c>
      <c r="C19" s="313">
        <f>SUM(C10:C18)</f>
        <v>1653.3</v>
      </c>
    </row>
    <row r="20" ht="12.75">
      <c r="B20" s="152"/>
    </row>
  </sheetData>
  <sheetProtection/>
  <mergeCells count="6">
    <mergeCell ref="A7:B7"/>
    <mergeCell ref="B8:C8"/>
    <mergeCell ref="A4:C4"/>
    <mergeCell ref="A1:C1"/>
    <mergeCell ref="B2:C2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35.75390625" style="0" customWidth="1"/>
    <col min="2" max="2" width="7.875" style="0" customWidth="1"/>
    <col min="3" max="3" width="11.125" style="0" customWidth="1"/>
    <col min="4" max="4" width="11.75390625" style="0" customWidth="1"/>
    <col min="5" max="5" width="8.75390625" style="0" customWidth="1"/>
    <col min="6" max="6" width="10.875" style="0" customWidth="1"/>
    <col min="7" max="7" width="11.25390625" style="0" customWidth="1"/>
  </cols>
  <sheetData>
    <row r="1" spans="1:7" s="3" customFormat="1" ht="11.25" customHeight="1">
      <c r="A1" s="439" t="s">
        <v>111</v>
      </c>
      <c r="B1" s="439"/>
      <c r="C1" s="439"/>
      <c r="D1" s="439"/>
      <c r="E1" s="439"/>
      <c r="F1" s="439"/>
      <c r="G1" s="439"/>
    </row>
    <row r="2" spans="1:7" s="3" customFormat="1" ht="11.25" customHeight="1">
      <c r="A2" s="2"/>
      <c r="B2" s="439" t="s">
        <v>356</v>
      </c>
      <c r="C2" s="439"/>
      <c r="D2" s="439"/>
      <c r="E2" s="439"/>
      <c r="F2" s="439"/>
      <c r="G2" s="439"/>
    </row>
    <row r="3" spans="1:4" s="3" customFormat="1" ht="11.25" customHeight="1">
      <c r="A3" s="2"/>
      <c r="B3" s="2"/>
      <c r="C3" s="326"/>
      <c r="D3" s="326"/>
    </row>
    <row r="4" spans="1:4" s="3" customFormat="1" ht="15.75" customHeight="1">
      <c r="A4" s="445"/>
      <c r="B4" s="445"/>
      <c r="C4" s="445"/>
      <c r="D4" s="445"/>
    </row>
    <row r="5" spans="1:7" s="3" customFormat="1" ht="89.25" customHeight="1">
      <c r="A5" s="442" t="s">
        <v>458</v>
      </c>
      <c r="B5" s="442"/>
      <c r="C5" s="442"/>
      <c r="D5" s="442"/>
      <c r="E5" s="442"/>
      <c r="F5" s="442"/>
      <c r="G5" s="442"/>
    </row>
    <row r="6" s="3" customFormat="1" ht="15">
      <c r="A6" s="87"/>
    </row>
    <row r="7" spans="1:7" s="15" customFormat="1" ht="12">
      <c r="A7" s="327"/>
      <c r="B7" s="459" t="s">
        <v>348</v>
      </c>
      <c r="C7" s="459"/>
      <c r="D7" s="459"/>
      <c r="E7" s="459" t="s">
        <v>450</v>
      </c>
      <c r="F7" s="459"/>
      <c r="G7" s="459"/>
    </row>
    <row r="8" spans="1:7" s="16" customFormat="1" ht="13.5" customHeight="1">
      <c r="A8" s="405" t="s">
        <v>289</v>
      </c>
      <c r="B8" s="405" t="s">
        <v>430</v>
      </c>
      <c r="C8" s="459" t="s">
        <v>272</v>
      </c>
      <c r="D8" s="459"/>
      <c r="E8" s="405" t="s">
        <v>430</v>
      </c>
      <c r="F8" s="459" t="s">
        <v>272</v>
      </c>
      <c r="G8" s="459"/>
    </row>
    <row r="9" spans="1:7" s="16" customFormat="1" ht="60.75" customHeight="1">
      <c r="A9" s="405"/>
      <c r="B9" s="405"/>
      <c r="C9" s="18" t="s">
        <v>431</v>
      </c>
      <c r="D9" s="18" t="s">
        <v>432</v>
      </c>
      <c r="E9" s="405"/>
      <c r="F9" s="18" t="s">
        <v>431</v>
      </c>
      <c r="G9" s="18" t="s">
        <v>432</v>
      </c>
    </row>
    <row r="10" spans="1:7" s="16" customFormat="1" ht="15.75" customHeight="1">
      <c r="A10" s="19" t="s">
        <v>290</v>
      </c>
      <c r="B10" s="340">
        <f>C10+D10</f>
        <v>29.689999999999998</v>
      </c>
      <c r="C10" s="341">
        <v>11.56</v>
      </c>
      <c r="D10" s="340">
        <v>18.13</v>
      </c>
      <c r="E10" s="340">
        <f>F10+G10</f>
        <v>29.689999999999998</v>
      </c>
      <c r="F10" s="341">
        <v>11.56</v>
      </c>
      <c r="G10" s="340">
        <v>18.13</v>
      </c>
    </row>
    <row r="11" spans="1:7" s="16" customFormat="1" ht="15.75" customHeight="1">
      <c r="A11" s="19" t="s">
        <v>324</v>
      </c>
      <c r="B11" s="340">
        <f aca="true" t="shared" si="0" ref="B11:B19">C11+D11</f>
        <v>29.689999999999998</v>
      </c>
      <c r="C11" s="341">
        <v>11.56</v>
      </c>
      <c r="D11" s="340">
        <v>18.13</v>
      </c>
      <c r="E11" s="340">
        <f aca="true" t="shared" si="1" ref="E11:E19">F11+G11</f>
        <v>29.689999999999998</v>
      </c>
      <c r="F11" s="341">
        <v>11.56</v>
      </c>
      <c r="G11" s="340">
        <v>18.13</v>
      </c>
    </row>
    <row r="12" spans="1:7" ht="14.25">
      <c r="A12" s="19" t="s">
        <v>291</v>
      </c>
      <c r="B12" s="340">
        <f t="shared" si="0"/>
        <v>29.689999999999998</v>
      </c>
      <c r="C12" s="341">
        <v>11.56</v>
      </c>
      <c r="D12" s="340">
        <v>18.13</v>
      </c>
      <c r="E12" s="340">
        <f t="shared" si="1"/>
        <v>29.689999999999998</v>
      </c>
      <c r="F12" s="341">
        <v>11.56</v>
      </c>
      <c r="G12" s="340">
        <v>18.13</v>
      </c>
    </row>
    <row r="13" spans="1:7" ht="14.25">
      <c r="A13" s="19" t="s">
        <v>292</v>
      </c>
      <c r="B13" s="340">
        <f t="shared" si="0"/>
        <v>29.689999999999998</v>
      </c>
      <c r="C13" s="341">
        <v>11.56</v>
      </c>
      <c r="D13" s="340">
        <v>18.13</v>
      </c>
      <c r="E13" s="340">
        <f t="shared" si="1"/>
        <v>29.689999999999998</v>
      </c>
      <c r="F13" s="341">
        <v>11.56</v>
      </c>
      <c r="G13" s="340">
        <v>18.13</v>
      </c>
    </row>
    <row r="14" spans="1:7" ht="14.25">
      <c r="A14" s="19" t="s">
        <v>293</v>
      </c>
      <c r="B14" s="340">
        <f t="shared" si="0"/>
        <v>29.689999999999998</v>
      </c>
      <c r="C14" s="341">
        <v>11.56</v>
      </c>
      <c r="D14" s="340">
        <v>18.13</v>
      </c>
      <c r="E14" s="340">
        <f t="shared" si="1"/>
        <v>29.689999999999998</v>
      </c>
      <c r="F14" s="341">
        <v>11.56</v>
      </c>
      <c r="G14" s="340">
        <v>18.13</v>
      </c>
    </row>
    <row r="15" spans="1:7" ht="14.25">
      <c r="A15" s="19" t="s">
        <v>294</v>
      </c>
      <c r="B15" s="340">
        <f t="shared" si="0"/>
        <v>29.689999999999998</v>
      </c>
      <c r="C15" s="341">
        <v>11.56</v>
      </c>
      <c r="D15" s="340">
        <v>18.13</v>
      </c>
      <c r="E15" s="340">
        <f t="shared" si="1"/>
        <v>29.689999999999998</v>
      </c>
      <c r="F15" s="341">
        <v>11.56</v>
      </c>
      <c r="G15" s="340">
        <v>18.13</v>
      </c>
    </row>
    <row r="16" spans="1:7" ht="14.25">
      <c r="A16" s="19" t="s">
        <v>295</v>
      </c>
      <c r="B16" s="340">
        <f t="shared" si="0"/>
        <v>29.689999999999998</v>
      </c>
      <c r="C16" s="341">
        <v>11.56</v>
      </c>
      <c r="D16" s="340">
        <v>18.13</v>
      </c>
      <c r="E16" s="340">
        <f t="shared" si="1"/>
        <v>29.689999999999998</v>
      </c>
      <c r="F16" s="341">
        <v>11.56</v>
      </c>
      <c r="G16" s="340">
        <v>18.13</v>
      </c>
    </row>
    <row r="17" spans="1:7" ht="14.25">
      <c r="A17" s="19" t="s">
        <v>296</v>
      </c>
      <c r="B17" s="340">
        <f t="shared" si="0"/>
        <v>29.689999999999998</v>
      </c>
      <c r="C17" s="341">
        <v>11.56</v>
      </c>
      <c r="D17" s="340">
        <v>18.13</v>
      </c>
      <c r="E17" s="340">
        <f t="shared" si="1"/>
        <v>29.689999999999998</v>
      </c>
      <c r="F17" s="341">
        <v>11.56</v>
      </c>
      <c r="G17" s="340">
        <v>18.13</v>
      </c>
    </row>
    <row r="18" spans="1:7" ht="14.25">
      <c r="A18" s="19" t="s">
        <v>133</v>
      </c>
      <c r="B18" s="340">
        <f t="shared" si="0"/>
        <v>29.689999999999998</v>
      </c>
      <c r="C18" s="341">
        <v>11.56</v>
      </c>
      <c r="D18" s="340">
        <v>18.13</v>
      </c>
      <c r="E18" s="340">
        <f t="shared" si="1"/>
        <v>29.689999999999998</v>
      </c>
      <c r="F18" s="341">
        <v>11.56</v>
      </c>
      <c r="G18" s="340">
        <v>18.13</v>
      </c>
    </row>
    <row r="19" spans="1:7" ht="14.25">
      <c r="A19" s="19" t="s">
        <v>297</v>
      </c>
      <c r="B19" s="340">
        <f t="shared" si="0"/>
        <v>29.689999999999998</v>
      </c>
      <c r="C19" s="341">
        <v>11.56</v>
      </c>
      <c r="D19" s="340">
        <v>18.13</v>
      </c>
      <c r="E19" s="340">
        <f t="shared" si="1"/>
        <v>29.689999999999998</v>
      </c>
      <c r="F19" s="341">
        <v>11.56</v>
      </c>
      <c r="G19" s="340">
        <v>18.13</v>
      </c>
    </row>
    <row r="20" spans="1:7" ht="15">
      <c r="A20" s="20" t="s">
        <v>298</v>
      </c>
      <c r="B20" s="342">
        <f aca="true" t="shared" si="2" ref="B20:G20">SUM(B10:B19)</f>
        <v>296.9</v>
      </c>
      <c r="C20" s="346">
        <f t="shared" si="2"/>
        <v>115.60000000000001</v>
      </c>
      <c r="D20" s="346">
        <f t="shared" si="2"/>
        <v>181.29999999999998</v>
      </c>
      <c r="E20" s="342">
        <f t="shared" si="2"/>
        <v>296.9</v>
      </c>
      <c r="F20" s="328">
        <f t="shared" si="2"/>
        <v>115.60000000000001</v>
      </c>
      <c r="G20" s="328">
        <f t="shared" si="2"/>
        <v>181.29999999999998</v>
      </c>
    </row>
  </sheetData>
  <sheetProtection/>
  <mergeCells count="11">
    <mergeCell ref="A1:G1"/>
    <mergeCell ref="B2:G2"/>
    <mergeCell ref="A4:D4"/>
    <mergeCell ref="A8:A9"/>
    <mergeCell ref="B8:B9"/>
    <mergeCell ref="C8:D8"/>
    <mergeCell ref="B7:D7"/>
    <mergeCell ref="E7:G7"/>
    <mergeCell ref="E8:E9"/>
    <mergeCell ref="F8:G8"/>
    <mergeCell ref="A5:G5"/>
  </mergeCells>
  <printOptions/>
  <pageMargins left="0.7086614173228347" right="0.7086614173228347" top="0.3937007874015748" bottom="0.3937007874015748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2"/>
  <sheetViews>
    <sheetView view="pageBreakPreview" zoomScaleSheetLayoutView="100" zoomScalePageLayoutView="0" workbookViewId="0" topLeftCell="A232">
      <selection activeCell="L267" sqref="L267"/>
    </sheetView>
  </sheetViews>
  <sheetFormatPr defaultColWidth="9.00390625" defaultRowHeight="12.75"/>
  <cols>
    <col min="1" max="1" width="57.00390625" style="0" customWidth="1"/>
    <col min="2" max="2" width="13.00390625" style="11" customWidth="1"/>
    <col min="3" max="3" width="3.875" style="0" customWidth="1"/>
    <col min="4" max="4" width="9.875" style="0" customWidth="1"/>
    <col min="5" max="5" width="10.125" style="0" customWidth="1"/>
    <col min="6" max="7" width="9.625" style="0" bestFit="1" customWidth="1"/>
  </cols>
  <sheetData>
    <row r="1" spans="1:5" s="5" customFormat="1" ht="11.25">
      <c r="A1" s="403" t="s">
        <v>350</v>
      </c>
      <c r="B1" s="403"/>
      <c r="C1" s="403"/>
      <c r="D1" s="403"/>
      <c r="E1" s="403"/>
    </row>
    <row r="2" spans="1:5" s="5" customFormat="1" ht="11.25">
      <c r="A2" s="403" t="s">
        <v>211</v>
      </c>
      <c r="B2" s="403"/>
      <c r="C2" s="403"/>
      <c r="D2" s="403"/>
      <c r="E2" s="403"/>
    </row>
    <row r="3" spans="1:5" s="5" customFormat="1" ht="11.25">
      <c r="A3" s="403" t="s">
        <v>225</v>
      </c>
      <c r="B3" s="403"/>
      <c r="C3" s="403"/>
      <c r="D3" s="403"/>
      <c r="E3" s="403"/>
    </row>
    <row r="4" spans="1:5" s="5" customFormat="1" ht="12.75" customHeight="1">
      <c r="A4" s="403" t="s">
        <v>468</v>
      </c>
      <c r="B4" s="403"/>
      <c r="C4" s="403"/>
      <c r="D4" s="403"/>
      <c r="E4" s="403"/>
    </row>
    <row r="5" spans="2:5" s="5" customFormat="1" ht="12.75" customHeight="1">
      <c r="B5" s="403" t="s">
        <v>449</v>
      </c>
      <c r="C5" s="403"/>
      <c r="D5" s="403"/>
      <c r="E5" s="403"/>
    </row>
    <row r="6" s="5" customFormat="1" ht="11.25"/>
    <row r="7" spans="1:5" s="5" customFormat="1" ht="39.75" customHeight="1">
      <c r="A7" s="404" t="s">
        <v>451</v>
      </c>
      <c r="B7" s="404"/>
      <c r="C7" s="404"/>
      <c r="D7" s="404"/>
      <c r="E7" s="404"/>
    </row>
    <row r="8" spans="1:4" s="5" customFormat="1" ht="12.75">
      <c r="A8" s="12"/>
      <c r="B8" s="24"/>
      <c r="C8" s="12"/>
      <c r="D8" s="12"/>
    </row>
    <row r="9" spans="1:5" ht="12.75" customHeight="1">
      <c r="A9" s="405" t="s">
        <v>138</v>
      </c>
      <c r="B9" s="405" t="s">
        <v>136</v>
      </c>
      <c r="C9" s="405" t="s">
        <v>135</v>
      </c>
      <c r="D9" s="406" t="s">
        <v>325</v>
      </c>
      <c r="E9" s="406"/>
    </row>
    <row r="10" spans="1:5" ht="12.75">
      <c r="A10" s="405"/>
      <c r="B10" s="405"/>
      <c r="C10" s="405"/>
      <c r="D10" s="28" t="s">
        <v>348</v>
      </c>
      <c r="E10" s="180" t="s">
        <v>450</v>
      </c>
    </row>
    <row r="11" spans="1:7" ht="39" customHeight="1">
      <c r="A11" s="192" t="s">
        <v>305</v>
      </c>
      <c r="B11" s="247">
        <v>100000000</v>
      </c>
      <c r="C11" s="193"/>
      <c r="D11" s="321">
        <f>D12+D21+D36</f>
        <v>14254.800000000001</v>
      </c>
      <c r="E11" s="321">
        <f>E12+E21+E36</f>
        <v>12099.5</v>
      </c>
      <c r="F11" s="296"/>
      <c r="G11" s="296"/>
    </row>
    <row r="12" spans="1:5" ht="23.25" customHeight="1">
      <c r="A12" s="39" t="s">
        <v>333</v>
      </c>
      <c r="B12" s="247">
        <v>110000000</v>
      </c>
      <c r="C12" s="193"/>
      <c r="D12" s="321">
        <f>D15+D18+D13</f>
        <v>5546.900000000001</v>
      </c>
      <c r="E12" s="321">
        <f>E15+E18+E13</f>
        <v>5546.900000000001</v>
      </c>
    </row>
    <row r="13" spans="1:5" ht="49.5" customHeight="1">
      <c r="A13" s="25" t="s">
        <v>511</v>
      </c>
      <c r="B13" s="246">
        <v>112400000</v>
      </c>
      <c r="C13" s="172"/>
      <c r="D13" s="322">
        <f>D14</f>
        <v>280</v>
      </c>
      <c r="E13" s="322">
        <f>E14</f>
        <v>280</v>
      </c>
    </row>
    <row r="14" spans="1:5" ht="25.5" customHeight="1">
      <c r="A14" s="40" t="s">
        <v>424</v>
      </c>
      <c r="B14" s="246">
        <v>112400000</v>
      </c>
      <c r="C14" s="172" t="s">
        <v>202</v>
      </c>
      <c r="D14" s="322">
        <f>'Приложение 4'!E23</f>
        <v>280</v>
      </c>
      <c r="E14" s="322">
        <f>'Приложение 4'!F23</f>
        <v>280</v>
      </c>
    </row>
    <row r="15" spans="1:5" ht="39.75" customHeight="1">
      <c r="A15" s="364" t="s">
        <v>359</v>
      </c>
      <c r="B15" s="246">
        <v>114500000</v>
      </c>
      <c r="C15" s="172"/>
      <c r="D15" s="322">
        <f>D16</f>
        <v>733.1</v>
      </c>
      <c r="E15" s="322">
        <f>E16</f>
        <v>733.1</v>
      </c>
    </row>
    <row r="16" spans="1:5" ht="48.75" customHeight="1">
      <c r="A16" s="188" t="s">
        <v>360</v>
      </c>
      <c r="B16" s="246">
        <v>114551350</v>
      </c>
      <c r="C16" s="172"/>
      <c r="D16" s="322">
        <f>D17</f>
        <v>733.1</v>
      </c>
      <c r="E16" s="322">
        <f>E17</f>
        <v>733.1</v>
      </c>
    </row>
    <row r="17" spans="1:5" ht="15.75" customHeight="1">
      <c r="A17" s="40" t="s">
        <v>336</v>
      </c>
      <c r="B17" s="246">
        <v>114551350</v>
      </c>
      <c r="C17" s="175">
        <v>300</v>
      </c>
      <c r="D17" s="323">
        <f>'Приложение 4'!E26</f>
        <v>733.1</v>
      </c>
      <c r="E17" s="323">
        <f>'Приложение 4'!F26</f>
        <v>733.1</v>
      </c>
    </row>
    <row r="18" spans="1:5" ht="63" customHeight="1">
      <c r="A18" s="196" t="s">
        <v>363</v>
      </c>
      <c r="B18" s="246">
        <v>114700000</v>
      </c>
      <c r="C18" s="175"/>
      <c r="D18" s="323">
        <f>D19</f>
        <v>4533.8</v>
      </c>
      <c r="E18" s="323">
        <f>E19</f>
        <v>4533.8</v>
      </c>
    </row>
    <row r="19" spans="1:5" ht="87" customHeight="1">
      <c r="A19" s="242" t="s">
        <v>364</v>
      </c>
      <c r="B19" s="35" t="s">
        <v>365</v>
      </c>
      <c r="C19" s="175"/>
      <c r="D19" s="323">
        <f>D20</f>
        <v>4533.8</v>
      </c>
      <c r="E19" s="323">
        <f>E20</f>
        <v>4533.8</v>
      </c>
    </row>
    <row r="20" spans="1:5" ht="25.5" customHeight="1">
      <c r="A20" s="40" t="s">
        <v>234</v>
      </c>
      <c r="B20" s="35" t="s">
        <v>365</v>
      </c>
      <c r="C20" s="175">
        <v>400</v>
      </c>
      <c r="D20" s="323">
        <f>'Приложение 4'!E29</f>
        <v>4533.8</v>
      </c>
      <c r="E20" s="323">
        <f>'Приложение 4'!F29</f>
        <v>4533.8</v>
      </c>
    </row>
    <row r="21" spans="1:5" ht="37.5" customHeight="1">
      <c r="A21" s="250" t="s">
        <v>334</v>
      </c>
      <c r="B21" s="247">
        <v>120000000</v>
      </c>
      <c r="C21" s="193"/>
      <c r="D21" s="321">
        <f>D22+D24+D29+D34+D27</f>
        <v>7680.3</v>
      </c>
      <c r="E21" s="321">
        <f>E22+E24+E29+E34+E27</f>
        <v>4756.8</v>
      </c>
    </row>
    <row r="22" spans="1:5" ht="24">
      <c r="A22" s="198" t="s">
        <v>366</v>
      </c>
      <c r="B22" s="246">
        <v>121200000</v>
      </c>
      <c r="C22" s="175"/>
      <c r="D22" s="323">
        <f>D23</f>
        <v>70</v>
      </c>
      <c r="E22" s="323">
        <f>E23</f>
        <v>70</v>
      </c>
    </row>
    <row r="23" spans="1:5" ht="24">
      <c r="A23" s="40" t="s">
        <v>424</v>
      </c>
      <c r="B23" s="246">
        <v>121200000</v>
      </c>
      <c r="C23" s="175">
        <v>200</v>
      </c>
      <c r="D23" s="323">
        <f>'Приложение 4'!E32</f>
        <v>70</v>
      </c>
      <c r="E23" s="323">
        <f>'Приложение 4'!F32</f>
        <v>70</v>
      </c>
    </row>
    <row r="24" spans="1:5" ht="17.25" customHeight="1">
      <c r="A24" s="198" t="s">
        <v>367</v>
      </c>
      <c r="B24" s="246">
        <v>122200000</v>
      </c>
      <c r="C24" s="175"/>
      <c r="D24" s="323">
        <f>D25</f>
        <v>86.8</v>
      </c>
      <c r="E24" s="323">
        <f>E25</f>
        <v>86.8</v>
      </c>
    </row>
    <row r="25" spans="1:5" ht="28.5" customHeight="1">
      <c r="A25" s="199" t="s">
        <v>78</v>
      </c>
      <c r="B25" s="246">
        <v>122273120</v>
      </c>
      <c r="C25" s="175"/>
      <c r="D25" s="323">
        <f>D26</f>
        <v>86.8</v>
      </c>
      <c r="E25" s="323">
        <f>E26</f>
        <v>86.8</v>
      </c>
    </row>
    <row r="26" spans="1:5" ht="24">
      <c r="A26" s="40" t="s">
        <v>424</v>
      </c>
      <c r="B26" s="246">
        <v>122273120</v>
      </c>
      <c r="C26" s="175">
        <v>200</v>
      </c>
      <c r="D26" s="323">
        <f>'Приложение 4'!E35</f>
        <v>86.8</v>
      </c>
      <c r="E26" s="323">
        <f>'Приложение 4'!F35</f>
        <v>86.8</v>
      </c>
    </row>
    <row r="27" spans="1:5" ht="24">
      <c r="A27" s="25" t="s">
        <v>484</v>
      </c>
      <c r="B27" s="246">
        <v>122300000</v>
      </c>
      <c r="C27" s="175"/>
      <c r="D27" s="323">
        <f>D28</f>
        <v>1500</v>
      </c>
      <c r="E27" s="323">
        <f>E28</f>
        <v>1500</v>
      </c>
    </row>
    <row r="28" spans="1:5" ht="24">
      <c r="A28" s="40" t="s">
        <v>7</v>
      </c>
      <c r="B28" s="246">
        <v>122300000</v>
      </c>
      <c r="C28" s="175">
        <v>600</v>
      </c>
      <c r="D28" s="323">
        <f>'Приложение 4'!E37</f>
        <v>1500</v>
      </c>
      <c r="E28" s="323">
        <f>'Приложение 4'!F37</f>
        <v>1500</v>
      </c>
    </row>
    <row r="29" spans="1:5" ht="12.75">
      <c r="A29" s="200" t="s">
        <v>368</v>
      </c>
      <c r="B29" s="246">
        <v>123100000</v>
      </c>
      <c r="C29" s="175"/>
      <c r="D29" s="323">
        <f>D30+D32</f>
        <v>3023.5</v>
      </c>
      <c r="E29" s="323">
        <f>E30+E32</f>
        <v>0</v>
      </c>
    </row>
    <row r="30" spans="1:5" ht="12.75" customHeight="1">
      <c r="A30" s="330" t="s">
        <v>435</v>
      </c>
      <c r="B30" s="246" t="s">
        <v>434</v>
      </c>
      <c r="C30" s="175"/>
      <c r="D30" s="323">
        <f>D31</f>
        <v>1223.5</v>
      </c>
      <c r="E30" s="323">
        <f>E31</f>
        <v>0</v>
      </c>
    </row>
    <row r="31" spans="1:5" ht="24">
      <c r="A31" s="40" t="s">
        <v>234</v>
      </c>
      <c r="B31" s="246" t="s">
        <v>434</v>
      </c>
      <c r="C31" s="175">
        <v>400</v>
      </c>
      <c r="D31" s="323">
        <f>'Приложение 4'!E40</f>
        <v>1223.5</v>
      </c>
      <c r="E31" s="323">
        <f>'Приложение 4'!F40</f>
        <v>0</v>
      </c>
    </row>
    <row r="32" spans="1:5" ht="12.75">
      <c r="A32" s="25" t="s">
        <v>517</v>
      </c>
      <c r="B32" s="246">
        <v>123191000</v>
      </c>
      <c r="C32" s="175"/>
      <c r="D32" s="323">
        <f>D33</f>
        <v>1800</v>
      </c>
      <c r="E32" s="323">
        <f>E33</f>
        <v>0</v>
      </c>
    </row>
    <row r="33" spans="1:5" ht="24">
      <c r="A33" s="40" t="s">
        <v>234</v>
      </c>
      <c r="B33" s="246">
        <v>123191000</v>
      </c>
      <c r="C33" s="175">
        <v>400</v>
      </c>
      <c r="D33" s="323">
        <f>'Приложение 4'!E42</f>
        <v>1800</v>
      </c>
      <c r="E33" s="323">
        <f>'Приложение 4'!F42</f>
        <v>0</v>
      </c>
    </row>
    <row r="34" spans="1:5" ht="24">
      <c r="A34" s="251" t="s">
        <v>369</v>
      </c>
      <c r="B34" s="246">
        <v>123200000</v>
      </c>
      <c r="C34" s="175"/>
      <c r="D34" s="323">
        <f>D35</f>
        <v>3000</v>
      </c>
      <c r="E34" s="323">
        <f>E35</f>
        <v>3100</v>
      </c>
    </row>
    <row r="35" spans="1:5" ht="24">
      <c r="A35" s="40" t="s">
        <v>234</v>
      </c>
      <c r="B35" s="246">
        <v>123200000</v>
      </c>
      <c r="C35" s="175">
        <v>400</v>
      </c>
      <c r="D35" s="323">
        <f>'Приложение 4'!E44</f>
        <v>3000</v>
      </c>
      <c r="E35" s="323">
        <f>'Приложение 4'!F44</f>
        <v>3100</v>
      </c>
    </row>
    <row r="36" spans="1:5" ht="12.75">
      <c r="A36" s="38" t="s">
        <v>370</v>
      </c>
      <c r="B36" s="247">
        <v>130000000</v>
      </c>
      <c r="C36" s="193"/>
      <c r="D36" s="321">
        <f aca="true" t="shared" si="0" ref="D36:E38">D37</f>
        <v>1027.6</v>
      </c>
      <c r="E36" s="321">
        <f t="shared" si="0"/>
        <v>1795.8</v>
      </c>
    </row>
    <row r="37" spans="1:5" ht="36">
      <c r="A37" s="25" t="s">
        <v>515</v>
      </c>
      <c r="B37" s="246">
        <v>131100000</v>
      </c>
      <c r="C37" s="175"/>
      <c r="D37" s="323">
        <f t="shared" si="0"/>
        <v>1027.6</v>
      </c>
      <c r="E37" s="323">
        <f t="shared" si="0"/>
        <v>1795.8</v>
      </c>
    </row>
    <row r="38" spans="1:5" ht="12.75">
      <c r="A38" s="364" t="s">
        <v>374</v>
      </c>
      <c r="B38" s="246" t="s">
        <v>516</v>
      </c>
      <c r="C38" s="175"/>
      <c r="D38" s="323">
        <f t="shared" si="0"/>
        <v>1027.6</v>
      </c>
      <c r="E38" s="323">
        <f t="shared" si="0"/>
        <v>1795.8</v>
      </c>
    </row>
    <row r="39" spans="1:5" ht="24">
      <c r="A39" s="40" t="s">
        <v>234</v>
      </c>
      <c r="B39" s="246" t="s">
        <v>516</v>
      </c>
      <c r="C39" s="175">
        <v>400</v>
      </c>
      <c r="D39" s="323">
        <f>'Приложение 4'!E48</f>
        <v>1027.6</v>
      </c>
      <c r="E39" s="323">
        <f>'Приложение 4'!F48</f>
        <v>1795.8</v>
      </c>
    </row>
    <row r="40" spans="1:7" ht="24">
      <c r="A40" s="264" t="s">
        <v>232</v>
      </c>
      <c r="B40" s="247">
        <v>200000000</v>
      </c>
      <c r="C40" s="177"/>
      <c r="D40" s="324">
        <f>D41+D46+D49+D52+D61+D58</f>
        <v>525796.5</v>
      </c>
      <c r="E40" s="324">
        <f>E41+E46+E49+E52+E61+E58</f>
        <v>528437.5</v>
      </c>
      <c r="F40" s="296"/>
      <c r="G40" s="296"/>
    </row>
    <row r="41" spans="1:5" ht="37.5" customHeight="1">
      <c r="A41" s="265" t="s">
        <v>389</v>
      </c>
      <c r="B41" s="246">
        <v>201100000</v>
      </c>
      <c r="C41" s="171"/>
      <c r="D41" s="322">
        <f>D42+D44</f>
        <v>474239.5</v>
      </c>
      <c r="E41" s="322">
        <f>E42+E44</f>
        <v>476181.10000000003</v>
      </c>
    </row>
    <row r="42" spans="1:5" ht="24">
      <c r="A42" s="365" t="s">
        <v>233</v>
      </c>
      <c r="B42" s="246">
        <v>201111000</v>
      </c>
      <c r="C42" s="171"/>
      <c r="D42" s="322">
        <f>D43</f>
        <v>49061.8</v>
      </c>
      <c r="E42" s="322">
        <f>E43</f>
        <v>51003.4</v>
      </c>
    </row>
    <row r="43" spans="1:5" ht="24">
      <c r="A43" s="40" t="s">
        <v>7</v>
      </c>
      <c r="B43" s="246">
        <v>201111000</v>
      </c>
      <c r="C43" s="171">
        <v>600</v>
      </c>
      <c r="D43" s="322">
        <f>'Приложение 4'!E215</f>
        <v>49061.8</v>
      </c>
      <c r="E43" s="322">
        <f>'Приложение 4'!F215</f>
        <v>51003.4</v>
      </c>
    </row>
    <row r="44" spans="1:5" ht="39" customHeight="1">
      <c r="A44" s="220" t="s">
        <v>390</v>
      </c>
      <c r="B44" s="246">
        <v>201173010</v>
      </c>
      <c r="C44" s="171"/>
      <c r="D44" s="322">
        <f>D45</f>
        <v>425177.7</v>
      </c>
      <c r="E44" s="322">
        <f>E45</f>
        <v>425177.7</v>
      </c>
    </row>
    <row r="45" spans="1:5" ht="26.25" customHeight="1">
      <c r="A45" s="40" t="s">
        <v>7</v>
      </c>
      <c r="B45" s="246">
        <v>201173010</v>
      </c>
      <c r="C45" s="171">
        <v>600</v>
      </c>
      <c r="D45" s="322">
        <f>'Приложение 4'!E217</f>
        <v>425177.7</v>
      </c>
      <c r="E45" s="322">
        <f>'Приложение 4'!F217</f>
        <v>425177.7</v>
      </c>
    </row>
    <row r="46" spans="1:5" ht="63" customHeight="1">
      <c r="A46" s="295" t="s">
        <v>391</v>
      </c>
      <c r="B46" s="246">
        <v>201200000</v>
      </c>
      <c r="C46" s="171"/>
      <c r="D46" s="322">
        <f>D47</f>
        <v>9066.5</v>
      </c>
      <c r="E46" s="322">
        <f>E47</f>
        <v>9455.9</v>
      </c>
    </row>
    <row r="47" spans="1:5" ht="63" customHeight="1">
      <c r="A47" s="220" t="s">
        <v>6</v>
      </c>
      <c r="B47" s="246">
        <v>201273020</v>
      </c>
      <c r="C47" s="171"/>
      <c r="D47" s="322">
        <f>D48</f>
        <v>9066.5</v>
      </c>
      <c r="E47" s="322">
        <f>E48</f>
        <v>9455.9</v>
      </c>
    </row>
    <row r="48" spans="1:5" s="10" customFormat="1" ht="24.75" customHeight="1">
      <c r="A48" s="40" t="s">
        <v>7</v>
      </c>
      <c r="B48" s="246">
        <v>201273020</v>
      </c>
      <c r="C48" s="171">
        <v>600</v>
      </c>
      <c r="D48" s="322">
        <f>'Приложение 4'!E220</f>
        <v>9066.5</v>
      </c>
      <c r="E48" s="322">
        <f>'Приложение 4'!F220</f>
        <v>9455.9</v>
      </c>
    </row>
    <row r="49" spans="1:5" s="10" customFormat="1" ht="41.25" customHeight="1">
      <c r="A49" s="358" t="s">
        <v>525</v>
      </c>
      <c r="B49" s="246">
        <v>201800000</v>
      </c>
      <c r="C49" s="178"/>
      <c r="D49" s="322">
        <f>D50</f>
        <v>8481.8</v>
      </c>
      <c r="E49" s="322">
        <f>E50</f>
        <v>8791.8</v>
      </c>
    </row>
    <row r="50" spans="1:5" s="10" customFormat="1" ht="24.75" customHeight="1">
      <c r="A50" s="358" t="s">
        <v>108</v>
      </c>
      <c r="B50" s="246">
        <v>201872000</v>
      </c>
      <c r="C50" s="178"/>
      <c r="D50" s="322">
        <f>D51</f>
        <v>8481.8</v>
      </c>
      <c r="E50" s="322">
        <f>E51</f>
        <v>8791.8</v>
      </c>
    </row>
    <row r="51" spans="1:5" s="10" customFormat="1" ht="24.75" customHeight="1">
      <c r="A51" s="40" t="s">
        <v>7</v>
      </c>
      <c r="B51" s="246">
        <v>201872000</v>
      </c>
      <c r="C51" s="178" t="s">
        <v>119</v>
      </c>
      <c r="D51" s="322">
        <f>'Приложение 4'!E223</f>
        <v>8481.8</v>
      </c>
      <c r="E51" s="322">
        <f>'Приложение 4'!F223</f>
        <v>8791.8</v>
      </c>
    </row>
    <row r="52" spans="1:6" s="10" customFormat="1" ht="15.75" customHeight="1">
      <c r="A52" s="364" t="s">
        <v>393</v>
      </c>
      <c r="B52" s="246">
        <v>204100000</v>
      </c>
      <c r="C52" s="172"/>
      <c r="D52" s="322">
        <f>D53+D55</f>
        <v>1483</v>
      </c>
      <c r="E52" s="322">
        <f>E53+E55</f>
        <v>1483</v>
      </c>
      <c r="F52" s="333"/>
    </row>
    <row r="53" spans="1:5" s="10" customFormat="1" ht="15.75" customHeight="1">
      <c r="A53" s="364" t="s">
        <v>509</v>
      </c>
      <c r="B53" s="246">
        <v>204172040</v>
      </c>
      <c r="C53" s="172"/>
      <c r="D53" s="322">
        <f>D54</f>
        <v>884.7</v>
      </c>
      <c r="E53" s="322">
        <f>E54</f>
        <v>884.7</v>
      </c>
    </row>
    <row r="54" spans="1:5" s="10" customFormat="1" ht="25.5" customHeight="1">
      <c r="A54" s="40" t="s">
        <v>7</v>
      </c>
      <c r="B54" s="246">
        <v>204172040</v>
      </c>
      <c r="C54" s="172" t="s">
        <v>119</v>
      </c>
      <c r="D54" s="322">
        <f>'Приложение 4'!E226</f>
        <v>884.7</v>
      </c>
      <c r="E54" s="322">
        <f>'Приложение 4'!F226</f>
        <v>884.7</v>
      </c>
    </row>
    <row r="55" spans="1:5" s="10" customFormat="1" ht="25.5" customHeight="1">
      <c r="A55" s="364" t="s">
        <v>394</v>
      </c>
      <c r="B55" s="246" t="s">
        <v>437</v>
      </c>
      <c r="C55" s="172"/>
      <c r="D55" s="322">
        <f>D57+D56</f>
        <v>598.3</v>
      </c>
      <c r="E55" s="322">
        <f>E57+E56</f>
        <v>598.3</v>
      </c>
    </row>
    <row r="56" spans="1:5" s="10" customFormat="1" ht="48" customHeight="1">
      <c r="A56" s="40" t="s">
        <v>105</v>
      </c>
      <c r="B56" s="246" t="s">
        <v>437</v>
      </c>
      <c r="C56" s="172" t="s">
        <v>106</v>
      </c>
      <c r="D56" s="322">
        <f>'Приложение 4'!E228</f>
        <v>63.3</v>
      </c>
      <c r="E56" s="322">
        <f>'Приложение 4'!F228</f>
        <v>63.3</v>
      </c>
    </row>
    <row r="57" spans="1:5" s="10" customFormat="1" ht="25.5" customHeight="1">
      <c r="A57" s="40" t="s">
        <v>7</v>
      </c>
      <c r="B57" s="246" t="s">
        <v>437</v>
      </c>
      <c r="C57" s="172" t="s">
        <v>119</v>
      </c>
      <c r="D57" s="322">
        <f>'Приложение 4'!E229</f>
        <v>535</v>
      </c>
      <c r="E57" s="322">
        <f>'Приложение 4'!F229</f>
        <v>535</v>
      </c>
    </row>
    <row r="58" spans="1:5" s="10" customFormat="1" ht="42" customHeight="1">
      <c r="A58" s="196" t="s">
        <v>240</v>
      </c>
      <c r="B58" s="246">
        <v>204200000</v>
      </c>
      <c r="C58" s="172"/>
      <c r="D58" s="322">
        <f>D59</f>
        <v>350</v>
      </c>
      <c r="E58" s="322">
        <f>E59</f>
        <v>350</v>
      </c>
    </row>
    <row r="59" spans="1:5" s="10" customFormat="1" ht="15" customHeight="1">
      <c r="A59" s="196" t="s">
        <v>374</v>
      </c>
      <c r="B59" s="246" t="s">
        <v>438</v>
      </c>
      <c r="C59" s="172"/>
      <c r="D59" s="322">
        <f>D60</f>
        <v>350</v>
      </c>
      <c r="E59" s="322">
        <f>E60</f>
        <v>350</v>
      </c>
    </row>
    <row r="60" spans="1:5" s="10" customFormat="1" ht="25.5" customHeight="1">
      <c r="A60" s="40" t="s">
        <v>7</v>
      </c>
      <c r="B60" s="246" t="s">
        <v>438</v>
      </c>
      <c r="C60" s="35" t="s">
        <v>119</v>
      </c>
      <c r="D60" s="322">
        <f>'Приложение 4'!E232</f>
        <v>350</v>
      </c>
      <c r="E60" s="322">
        <f>'Приложение 4'!F232</f>
        <v>350</v>
      </c>
    </row>
    <row r="61" spans="1:5" s="10" customFormat="1" ht="25.5" customHeight="1">
      <c r="A61" s="196" t="s">
        <v>395</v>
      </c>
      <c r="B61" s="246">
        <v>205100000</v>
      </c>
      <c r="C61" s="177"/>
      <c r="D61" s="322">
        <f>D62+D66</f>
        <v>32175.7</v>
      </c>
      <c r="E61" s="322">
        <f>E62+E66</f>
        <v>32175.7</v>
      </c>
    </row>
    <row r="62" spans="1:5" s="10" customFormat="1" ht="24" customHeight="1">
      <c r="A62" s="196" t="s">
        <v>186</v>
      </c>
      <c r="B62" s="246">
        <v>205182040</v>
      </c>
      <c r="C62" s="171"/>
      <c r="D62" s="322">
        <f>D63+D64+D65</f>
        <v>16595</v>
      </c>
      <c r="E62" s="322">
        <f>E63+E64+E65</f>
        <v>16595</v>
      </c>
    </row>
    <row r="63" spans="1:5" s="10" customFormat="1" ht="47.25" customHeight="1">
      <c r="A63" s="40" t="s">
        <v>105</v>
      </c>
      <c r="B63" s="246">
        <v>205182040</v>
      </c>
      <c r="C63" s="171">
        <v>100</v>
      </c>
      <c r="D63" s="322">
        <f>'Приложение 4'!E235</f>
        <v>15207</v>
      </c>
      <c r="E63" s="322">
        <f>'Приложение 4'!F235</f>
        <v>15207</v>
      </c>
    </row>
    <row r="64" spans="1:5" s="10" customFormat="1" ht="22.5" customHeight="1">
      <c r="A64" s="40" t="s">
        <v>424</v>
      </c>
      <c r="B64" s="246">
        <v>205182040</v>
      </c>
      <c r="C64" s="171">
        <v>200</v>
      </c>
      <c r="D64" s="322">
        <f>'Приложение 4'!E236</f>
        <v>1329</v>
      </c>
      <c r="E64" s="322">
        <f>'Приложение 4'!F236</f>
        <v>1329</v>
      </c>
    </row>
    <row r="65" spans="1:5" s="10" customFormat="1" ht="16.5" customHeight="1">
      <c r="A65" s="40" t="s">
        <v>3</v>
      </c>
      <c r="B65" s="246">
        <v>205182040</v>
      </c>
      <c r="C65" s="171">
        <v>800</v>
      </c>
      <c r="D65" s="322">
        <f>'Приложение 4'!E237</f>
        <v>59</v>
      </c>
      <c r="E65" s="322">
        <f>'Приложение 4'!F237</f>
        <v>59</v>
      </c>
    </row>
    <row r="66" spans="1:5" s="10" customFormat="1" ht="28.5" customHeight="1">
      <c r="A66" s="258" t="s">
        <v>254</v>
      </c>
      <c r="B66" s="246">
        <v>205182060</v>
      </c>
      <c r="C66" s="171"/>
      <c r="D66" s="322">
        <f>D67+D68</f>
        <v>15580.7</v>
      </c>
      <c r="E66" s="322">
        <f>E67+E68</f>
        <v>15580.7</v>
      </c>
    </row>
    <row r="67" spans="1:5" s="10" customFormat="1" ht="34.5" customHeight="1">
      <c r="A67" s="40" t="s">
        <v>105</v>
      </c>
      <c r="B67" s="246">
        <v>205182060</v>
      </c>
      <c r="C67" s="171">
        <v>100</v>
      </c>
      <c r="D67" s="322">
        <f>'Приложение 4'!E239</f>
        <v>14848.2</v>
      </c>
      <c r="E67" s="322">
        <f>'Приложение 4'!F239</f>
        <v>14848.2</v>
      </c>
    </row>
    <row r="68" spans="1:5" s="10" customFormat="1" ht="24.75" customHeight="1">
      <c r="A68" s="40" t="s">
        <v>424</v>
      </c>
      <c r="B68" s="246">
        <v>205182060</v>
      </c>
      <c r="C68" s="171">
        <v>200</v>
      </c>
      <c r="D68" s="322">
        <f>'Приложение 4'!E240</f>
        <v>732.5</v>
      </c>
      <c r="E68" s="322">
        <f>'Приложение 4'!F240</f>
        <v>732.5</v>
      </c>
    </row>
    <row r="69" spans="1:7" s="10" customFormat="1" ht="37.5" customHeight="1">
      <c r="A69" s="293" t="s">
        <v>339</v>
      </c>
      <c r="B69" s="247">
        <v>300000000</v>
      </c>
      <c r="C69" s="36"/>
      <c r="D69" s="320">
        <f>D80+D87+D94+D100+D102+D109+D70+D75+D96+D98+D89</f>
        <v>67230</v>
      </c>
      <c r="E69" s="320">
        <f>E80+E87+E94+E100+E102+E109+E70+E75+E96+E98+E89</f>
        <v>69110</v>
      </c>
      <c r="F69" s="296"/>
      <c r="G69" s="296"/>
    </row>
    <row r="70" spans="1:7" s="10" customFormat="1" ht="25.5" customHeight="1">
      <c r="A70" s="258" t="s">
        <v>377</v>
      </c>
      <c r="B70" s="246">
        <v>301100000</v>
      </c>
      <c r="C70" s="35"/>
      <c r="D70" s="325">
        <f>D71+D73</f>
        <v>201.6</v>
      </c>
      <c r="E70" s="325">
        <f>E71+E73</f>
        <v>201.6</v>
      </c>
      <c r="F70" s="296"/>
      <c r="G70" s="296"/>
    </row>
    <row r="71" spans="1:7" s="10" customFormat="1" ht="25.5" customHeight="1">
      <c r="A71" s="258" t="s">
        <v>418</v>
      </c>
      <c r="B71" s="246">
        <v>301112000</v>
      </c>
      <c r="C71" s="35"/>
      <c r="D71" s="325">
        <f>D72</f>
        <v>100</v>
      </c>
      <c r="E71" s="325">
        <f>E72</f>
        <v>100</v>
      </c>
      <c r="F71" s="296"/>
      <c r="G71" s="296"/>
    </row>
    <row r="72" spans="1:7" s="10" customFormat="1" ht="24" customHeight="1">
      <c r="A72" s="40" t="s">
        <v>7</v>
      </c>
      <c r="B72" s="246">
        <v>301112000</v>
      </c>
      <c r="C72" s="35" t="s">
        <v>119</v>
      </c>
      <c r="D72" s="325">
        <f>'Приложение 4'!E147</f>
        <v>100</v>
      </c>
      <c r="E72" s="325">
        <f>'Приложение 4'!F147</f>
        <v>100</v>
      </c>
      <c r="F72" s="296"/>
      <c r="G72" s="296"/>
    </row>
    <row r="73" spans="1:7" s="10" customFormat="1" ht="37.5" customHeight="1">
      <c r="A73" s="25" t="s">
        <v>440</v>
      </c>
      <c r="B73" s="246" t="s">
        <v>439</v>
      </c>
      <c r="C73" s="35"/>
      <c r="D73" s="325">
        <f>D74</f>
        <v>101.6</v>
      </c>
      <c r="E73" s="325">
        <f>E74</f>
        <v>101.6</v>
      </c>
      <c r="F73" s="296"/>
      <c r="G73" s="296"/>
    </row>
    <row r="74" spans="1:7" s="10" customFormat="1" ht="27" customHeight="1">
      <c r="A74" s="40" t="s">
        <v>7</v>
      </c>
      <c r="B74" s="246" t="s">
        <v>439</v>
      </c>
      <c r="C74" s="35" t="s">
        <v>119</v>
      </c>
      <c r="D74" s="325">
        <f>'Приложение 4'!E149</f>
        <v>101.6</v>
      </c>
      <c r="E74" s="325">
        <f>'Приложение 4'!F149</f>
        <v>101.6</v>
      </c>
      <c r="F74" s="296"/>
      <c r="G74" s="296"/>
    </row>
    <row r="75" spans="1:7" s="10" customFormat="1" ht="28.5" customHeight="1">
      <c r="A75" s="366" t="s">
        <v>419</v>
      </c>
      <c r="B75" s="246">
        <v>301200000</v>
      </c>
      <c r="C75" s="35"/>
      <c r="D75" s="325">
        <f>D76+D78</f>
        <v>60</v>
      </c>
      <c r="E75" s="325">
        <f>E76+E78</f>
        <v>60</v>
      </c>
      <c r="F75" s="296"/>
      <c r="G75" s="296"/>
    </row>
    <row r="76" spans="1:7" s="10" customFormat="1" ht="15" customHeight="1">
      <c r="A76" s="366" t="s">
        <v>420</v>
      </c>
      <c r="B76" s="246">
        <v>301211000</v>
      </c>
      <c r="C76" s="35"/>
      <c r="D76" s="325">
        <f>D77</f>
        <v>45</v>
      </c>
      <c r="E76" s="325">
        <f>E77</f>
        <v>45</v>
      </c>
      <c r="F76" s="296"/>
      <c r="G76" s="296"/>
    </row>
    <row r="77" spans="1:7" s="10" customFormat="1" ht="24" customHeight="1">
      <c r="A77" s="40" t="s">
        <v>7</v>
      </c>
      <c r="B77" s="246">
        <v>301211000</v>
      </c>
      <c r="C77" s="35" t="s">
        <v>119</v>
      </c>
      <c r="D77" s="325">
        <f>'Приложение 4'!E152</f>
        <v>45</v>
      </c>
      <c r="E77" s="325">
        <f>'Приложение 4'!F152</f>
        <v>45</v>
      </c>
      <c r="F77" s="296"/>
      <c r="G77" s="296"/>
    </row>
    <row r="78" spans="1:7" s="10" customFormat="1" ht="15" customHeight="1">
      <c r="A78" s="366" t="s">
        <v>421</v>
      </c>
      <c r="B78" s="246">
        <v>301212000</v>
      </c>
      <c r="C78" s="35"/>
      <c r="D78" s="325">
        <f>D79</f>
        <v>15</v>
      </c>
      <c r="E78" s="325">
        <f>E79</f>
        <v>15</v>
      </c>
      <c r="F78" s="296"/>
      <c r="G78" s="296"/>
    </row>
    <row r="79" spans="1:7" s="10" customFormat="1" ht="22.5" customHeight="1">
      <c r="A79" s="40" t="s">
        <v>7</v>
      </c>
      <c r="B79" s="246">
        <v>301212000</v>
      </c>
      <c r="C79" s="35" t="s">
        <v>119</v>
      </c>
      <c r="D79" s="325">
        <f>'Приложение 4'!E154</f>
        <v>15</v>
      </c>
      <c r="E79" s="325">
        <f>'Приложение 4'!F154</f>
        <v>15</v>
      </c>
      <c r="F79" s="296"/>
      <c r="G79" s="296"/>
    </row>
    <row r="80" spans="1:5" s="10" customFormat="1" ht="12.75" customHeight="1">
      <c r="A80" s="366" t="s">
        <v>512</v>
      </c>
      <c r="B80" s="246">
        <v>301300000</v>
      </c>
      <c r="C80" s="35"/>
      <c r="D80" s="325">
        <f>D81+D83+D85</f>
        <v>10662.7</v>
      </c>
      <c r="E80" s="325">
        <f>E81+E83+E85</f>
        <v>10662.7</v>
      </c>
    </row>
    <row r="81" spans="1:5" s="10" customFormat="1" ht="12.75" customHeight="1">
      <c r="A81" s="366" t="s">
        <v>220</v>
      </c>
      <c r="B81" s="246">
        <v>301311100</v>
      </c>
      <c r="C81" s="35"/>
      <c r="D81" s="325">
        <f>D82</f>
        <v>10229.5</v>
      </c>
      <c r="E81" s="325">
        <f>E82</f>
        <v>10229.5</v>
      </c>
    </row>
    <row r="82" spans="1:5" s="10" customFormat="1" ht="25.5" customHeight="1">
      <c r="A82" s="40" t="s">
        <v>7</v>
      </c>
      <c r="B82" s="246">
        <v>301311100</v>
      </c>
      <c r="C82" s="35" t="s">
        <v>119</v>
      </c>
      <c r="D82" s="325">
        <f>'Приложение 4'!E157</f>
        <v>10229.5</v>
      </c>
      <c r="E82" s="325">
        <f>'Приложение 4'!F157</f>
        <v>10229.5</v>
      </c>
    </row>
    <row r="83" spans="1:5" s="10" customFormat="1" ht="12.75" customHeight="1">
      <c r="A83" s="258" t="s">
        <v>378</v>
      </c>
      <c r="B83" s="246">
        <v>301311300</v>
      </c>
      <c r="C83" s="35"/>
      <c r="D83" s="325">
        <f>D84</f>
        <v>400</v>
      </c>
      <c r="E83" s="325">
        <f>E84</f>
        <v>400</v>
      </c>
    </row>
    <row r="84" spans="1:5" s="10" customFormat="1" ht="25.5" customHeight="1">
      <c r="A84" s="40" t="s">
        <v>7</v>
      </c>
      <c r="B84" s="246">
        <v>301311300</v>
      </c>
      <c r="C84" s="35" t="s">
        <v>119</v>
      </c>
      <c r="D84" s="325">
        <f>'Приложение 4'!E159</f>
        <v>400</v>
      </c>
      <c r="E84" s="325">
        <f>'Приложение 4'!F159</f>
        <v>400</v>
      </c>
    </row>
    <row r="85" spans="1:5" s="10" customFormat="1" ht="12.75" customHeight="1">
      <c r="A85" s="258" t="s">
        <v>341</v>
      </c>
      <c r="B85" s="246" t="s">
        <v>441</v>
      </c>
      <c r="C85" s="35"/>
      <c r="D85" s="325">
        <f>D86</f>
        <v>33.2</v>
      </c>
      <c r="E85" s="325">
        <f>E86</f>
        <v>33.2</v>
      </c>
    </row>
    <row r="86" spans="1:5" s="10" customFormat="1" ht="24" customHeight="1">
      <c r="A86" s="40" t="s">
        <v>7</v>
      </c>
      <c r="B86" s="246" t="s">
        <v>441</v>
      </c>
      <c r="C86" s="35" t="s">
        <v>119</v>
      </c>
      <c r="D86" s="325">
        <f>'Приложение 4'!E161</f>
        <v>33.2</v>
      </c>
      <c r="E86" s="325">
        <f>'Приложение 4'!F161</f>
        <v>33.2</v>
      </c>
    </row>
    <row r="87" spans="1:5" s="10" customFormat="1" ht="15.75" customHeight="1">
      <c r="A87" s="220" t="s">
        <v>219</v>
      </c>
      <c r="B87" s="246">
        <v>301400000</v>
      </c>
      <c r="C87" s="35"/>
      <c r="D87" s="325">
        <f>D88</f>
        <v>1262.9</v>
      </c>
      <c r="E87" s="325">
        <f>E88</f>
        <v>1262.9</v>
      </c>
    </row>
    <row r="88" spans="1:5" s="10" customFormat="1" ht="25.5" customHeight="1">
      <c r="A88" s="40" t="s">
        <v>7</v>
      </c>
      <c r="B88" s="246">
        <v>301400000</v>
      </c>
      <c r="C88" s="35" t="s">
        <v>119</v>
      </c>
      <c r="D88" s="325">
        <f>'Приложение 4'!E163</f>
        <v>1262.9</v>
      </c>
      <c r="E88" s="325">
        <f>'Приложение 4'!F163</f>
        <v>1262.9</v>
      </c>
    </row>
    <row r="89" spans="1:5" s="10" customFormat="1" ht="25.5" customHeight="1">
      <c r="A89" s="365" t="s">
        <v>379</v>
      </c>
      <c r="B89" s="246">
        <v>301500000</v>
      </c>
      <c r="C89" s="171"/>
      <c r="D89" s="322">
        <f>D90+D92</f>
        <v>305</v>
      </c>
      <c r="E89" s="322">
        <f>E90+E92</f>
        <v>305</v>
      </c>
    </row>
    <row r="90" spans="1:5" s="10" customFormat="1" ht="25.5" customHeight="1">
      <c r="A90" s="220" t="s">
        <v>380</v>
      </c>
      <c r="B90" s="246">
        <v>301511000</v>
      </c>
      <c r="C90" s="171"/>
      <c r="D90" s="322">
        <f>D91</f>
        <v>281</v>
      </c>
      <c r="E90" s="322">
        <f>E91</f>
        <v>281</v>
      </c>
    </row>
    <row r="91" spans="1:5" s="10" customFormat="1" ht="25.5" customHeight="1">
      <c r="A91" s="40" t="s">
        <v>7</v>
      </c>
      <c r="B91" s="246">
        <v>301511000</v>
      </c>
      <c r="C91" s="171">
        <v>600</v>
      </c>
      <c r="D91" s="322">
        <f>'Приложение 4'!E166</f>
        <v>281</v>
      </c>
      <c r="E91" s="322">
        <f>'Приложение 4'!F166</f>
        <v>281</v>
      </c>
    </row>
    <row r="92" spans="1:5" s="10" customFormat="1" ht="25.5" customHeight="1">
      <c r="A92" s="220" t="s">
        <v>381</v>
      </c>
      <c r="B92" s="246">
        <v>301512000</v>
      </c>
      <c r="C92" s="171"/>
      <c r="D92" s="322">
        <f>D93</f>
        <v>24</v>
      </c>
      <c r="E92" s="322">
        <f>E93</f>
        <v>24</v>
      </c>
    </row>
    <row r="93" spans="1:5" s="10" customFormat="1" ht="25.5" customHeight="1">
      <c r="A93" s="40" t="s">
        <v>7</v>
      </c>
      <c r="B93" s="246">
        <v>301512000</v>
      </c>
      <c r="C93" s="171">
        <v>600</v>
      </c>
      <c r="D93" s="322">
        <f>'Приложение 4'!E168</f>
        <v>24</v>
      </c>
      <c r="E93" s="322">
        <f>'Приложение 4'!F168</f>
        <v>24</v>
      </c>
    </row>
    <row r="94" spans="1:5" s="10" customFormat="1" ht="27.75" customHeight="1">
      <c r="A94" s="220" t="s">
        <v>342</v>
      </c>
      <c r="B94" s="246">
        <v>302100000</v>
      </c>
      <c r="C94" s="171"/>
      <c r="D94" s="322">
        <f>D95</f>
        <v>27413.7</v>
      </c>
      <c r="E94" s="322">
        <f>E95</f>
        <v>29293.7</v>
      </c>
    </row>
    <row r="95" spans="1:7" s="10" customFormat="1" ht="24.75" customHeight="1">
      <c r="A95" s="40" t="s">
        <v>7</v>
      </c>
      <c r="B95" s="246">
        <v>302100000</v>
      </c>
      <c r="C95" s="171">
        <v>600</v>
      </c>
      <c r="D95" s="322">
        <f>'Приложение 4'!E170</f>
        <v>27413.7</v>
      </c>
      <c r="E95" s="322">
        <f>'Приложение 4'!F170</f>
        <v>29293.7</v>
      </c>
      <c r="F95" s="248"/>
      <c r="G95" s="248"/>
    </row>
    <row r="96" spans="1:7" s="10" customFormat="1" ht="24.75" customHeight="1">
      <c r="A96" s="258" t="s">
        <v>343</v>
      </c>
      <c r="B96" s="246">
        <v>302200000</v>
      </c>
      <c r="C96" s="171"/>
      <c r="D96" s="322">
        <f>D97</f>
        <v>500</v>
      </c>
      <c r="E96" s="322">
        <f>E97</f>
        <v>500</v>
      </c>
      <c r="F96" s="248"/>
      <c r="G96" s="248"/>
    </row>
    <row r="97" spans="1:7" s="10" customFormat="1" ht="24.75" customHeight="1">
      <c r="A97" s="40" t="s">
        <v>7</v>
      </c>
      <c r="B97" s="246">
        <v>302200000</v>
      </c>
      <c r="C97" s="171">
        <v>600</v>
      </c>
      <c r="D97" s="322">
        <f>'Приложение 4'!E172</f>
        <v>500</v>
      </c>
      <c r="E97" s="322">
        <f>'Приложение 4'!F172</f>
        <v>500</v>
      </c>
      <c r="F97" s="248"/>
      <c r="G97" s="248"/>
    </row>
    <row r="98" spans="1:7" s="10" customFormat="1" ht="24.75" customHeight="1">
      <c r="A98" s="366" t="s">
        <v>422</v>
      </c>
      <c r="B98" s="246">
        <v>302300000</v>
      </c>
      <c r="C98" s="171"/>
      <c r="D98" s="322">
        <f>D99</f>
        <v>50</v>
      </c>
      <c r="E98" s="322">
        <f>E99</f>
        <v>50</v>
      </c>
      <c r="F98" s="248"/>
      <c r="G98" s="248"/>
    </row>
    <row r="99" spans="1:7" s="10" customFormat="1" ht="24.75" customHeight="1">
      <c r="A99" s="40" t="s">
        <v>7</v>
      </c>
      <c r="B99" s="246">
        <v>302300000</v>
      </c>
      <c r="C99" s="171">
        <v>600</v>
      </c>
      <c r="D99" s="322">
        <f>'Приложение 4'!E174</f>
        <v>50</v>
      </c>
      <c r="E99" s="322">
        <f>'Приложение 4'!F174</f>
        <v>50</v>
      </c>
      <c r="F99" s="248"/>
      <c r="G99" s="248"/>
    </row>
    <row r="100" spans="1:5" s="10" customFormat="1" ht="25.5" customHeight="1">
      <c r="A100" s="220" t="s">
        <v>340</v>
      </c>
      <c r="B100" s="246">
        <v>302400000</v>
      </c>
      <c r="C100" s="171"/>
      <c r="D100" s="322">
        <f>D101</f>
        <v>6619.1</v>
      </c>
      <c r="E100" s="322">
        <f>E101</f>
        <v>6619.1</v>
      </c>
    </row>
    <row r="101" spans="1:5" s="10" customFormat="1" ht="23.25" customHeight="1">
      <c r="A101" s="40" t="s">
        <v>7</v>
      </c>
      <c r="B101" s="246">
        <v>302400000</v>
      </c>
      <c r="C101" s="171">
        <v>600</v>
      </c>
      <c r="D101" s="322">
        <f>'Приложение 4'!E176</f>
        <v>6619.1</v>
      </c>
      <c r="E101" s="322">
        <f>'Приложение 4'!F176</f>
        <v>6619.1</v>
      </c>
    </row>
    <row r="102" spans="1:5" s="10" customFormat="1" ht="30" customHeight="1">
      <c r="A102" s="220" t="s">
        <v>382</v>
      </c>
      <c r="B102" s="246">
        <v>303100000</v>
      </c>
      <c r="C102" s="171"/>
      <c r="D102" s="322">
        <f>D103+D106</f>
        <v>7694.6</v>
      </c>
      <c r="E102" s="322">
        <f>E103+E106</f>
        <v>7694.6</v>
      </c>
    </row>
    <row r="103" spans="1:5" s="10" customFormat="1" ht="25.5" customHeight="1">
      <c r="A103" s="220" t="s">
        <v>186</v>
      </c>
      <c r="B103" s="246">
        <v>303182040</v>
      </c>
      <c r="C103" s="171"/>
      <c r="D103" s="322">
        <f>D104+D105</f>
        <v>2451.1</v>
      </c>
      <c r="E103" s="322">
        <f>E104+E105</f>
        <v>2451.1</v>
      </c>
    </row>
    <row r="104" spans="1:5" s="10" customFormat="1" ht="47.25" customHeight="1">
      <c r="A104" s="40" t="s">
        <v>105</v>
      </c>
      <c r="B104" s="246">
        <v>303182040</v>
      </c>
      <c r="C104" s="171">
        <v>100</v>
      </c>
      <c r="D104" s="322">
        <f>'Приложение 4'!E179</f>
        <v>2173.1</v>
      </c>
      <c r="E104" s="322">
        <f>'Приложение 4'!F179</f>
        <v>2173.1</v>
      </c>
    </row>
    <row r="105" spans="1:5" s="10" customFormat="1" ht="26.25" customHeight="1">
      <c r="A105" s="40" t="s">
        <v>424</v>
      </c>
      <c r="B105" s="246">
        <v>303182040</v>
      </c>
      <c r="C105" s="171">
        <v>200</v>
      </c>
      <c r="D105" s="322">
        <f>'Приложение 4'!E180</f>
        <v>278</v>
      </c>
      <c r="E105" s="322">
        <f>'Приложение 4'!F180</f>
        <v>278</v>
      </c>
    </row>
    <row r="106" spans="1:5" s="10" customFormat="1" ht="24" customHeight="1">
      <c r="A106" s="220" t="s">
        <v>254</v>
      </c>
      <c r="B106" s="246">
        <v>303182060</v>
      </c>
      <c r="C106" s="171"/>
      <c r="D106" s="322">
        <f>D107+D108</f>
        <v>5243.5</v>
      </c>
      <c r="E106" s="322">
        <f>E107+E108</f>
        <v>5243.5</v>
      </c>
    </row>
    <row r="107" spans="1:5" s="10" customFormat="1" ht="47.25" customHeight="1">
      <c r="A107" s="40" t="s">
        <v>105</v>
      </c>
      <c r="B107" s="246">
        <v>303182060</v>
      </c>
      <c r="C107" s="171">
        <v>100</v>
      </c>
      <c r="D107" s="322">
        <f>'Приложение 4'!E182</f>
        <v>4982.3</v>
      </c>
      <c r="E107" s="322">
        <f>'Приложение 4'!F182</f>
        <v>4982.3</v>
      </c>
    </row>
    <row r="108" spans="1:5" s="10" customFormat="1" ht="26.25" customHeight="1">
      <c r="A108" s="40" t="s">
        <v>424</v>
      </c>
      <c r="B108" s="246">
        <v>303182060</v>
      </c>
      <c r="C108" s="171">
        <v>200</v>
      </c>
      <c r="D108" s="322">
        <f>'Приложение 4'!E183</f>
        <v>261.2</v>
      </c>
      <c r="E108" s="322">
        <f>'Приложение 4'!F183</f>
        <v>261.2</v>
      </c>
    </row>
    <row r="109" spans="1:5" s="10" customFormat="1" ht="26.25" customHeight="1">
      <c r="A109" s="220" t="s">
        <v>344</v>
      </c>
      <c r="B109" s="246">
        <v>303300000</v>
      </c>
      <c r="C109" s="171"/>
      <c r="D109" s="325">
        <f>D110+D111+D112</f>
        <v>12460.4</v>
      </c>
      <c r="E109" s="325">
        <f>E110+E111+E112</f>
        <v>12460.4</v>
      </c>
    </row>
    <row r="110" spans="1:5" s="10" customFormat="1" ht="50.25" customHeight="1">
      <c r="A110" s="40" t="s">
        <v>105</v>
      </c>
      <c r="B110" s="246">
        <v>303300000</v>
      </c>
      <c r="C110" s="35" t="s">
        <v>106</v>
      </c>
      <c r="D110" s="325">
        <f>'Приложение 4'!E185</f>
        <v>11829.8</v>
      </c>
      <c r="E110" s="325">
        <f>'Приложение 4'!F185</f>
        <v>11829.8</v>
      </c>
    </row>
    <row r="111" spans="1:5" s="10" customFormat="1" ht="23.25" customHeight="1">
      <c r="A111" s="40" t="s">
        <v>424</v>
      </c>
      <c r="B111" s="246">
        <v>303300000</v>
      </c>
      <c r="C111" s="35" t="s">
        <v>202</v>
      </c>
      <c r="D111" s="325">
        <f>'Приложение 4'!E186</f>
        <v>625.6</v>
      </c>
      <c r="E111" s="325">
        <f>'Приложение 4'!F186</f>
        <v>625.6</v>
      </c>
    </row>
    <row r="112" spans="1:5" s="10" customFormat="1" ht="13.5" customHeight="1">
      <c r="A112" s="40" t="s">
        <v>3</v>
      </c>
      <c r="B112" s="246">
        <v>303300000</v>
      </c>
      <c r="C112" s="35" t="s">
        <v>2</v>
      </c>
      <c r="D112" s="325">
        <f>'Приложение 4'!E187</f>
        <v>5</v>
      </c>
      <c r="E112" s="325">
        <f>'Приложение 4'!F187</f>
        <v>5</v>
      </c>
    </row>
    <row r="113" spans="1:7" s="10" customFormat="1" ht="39.75" customHeight="1">
      <c r="A113" s="259" t="s">
        <v>236</v>
      </c>
      <c r="B113" s="247">
        <v>400000000</v>
      </c>
      <c r="C113" s="36"/>
      <c r="D113" s="321">
        <f>D114+D116+D118+D122+D125+D120</f>
        <v>14998.2</v>
      </c>
      <c r="E113" s="321">
        <f>E114+E116+E118+E122+E125+E120</f>
        <v>15786.599999999999</v>
      </c>
      <c r="F113" s="296"/>
      <c r="G113" s="296"/>
    </row>
    <row r="114" spans="1:5" s="10" customFormat="1" ht="26.25" customHeight="1">
      <c r="A114" s="294" t="s">
        <v>384</v>
      </c>
      <c r="B114" s="246">
        <v>402100000</v>
      </c>
      <c r="C114" s="35"/>
      <c r="D114" s="322">
        <f>D115</f>
        <v>2332.2</v>
      </c>
      <c r="E114" s="322">
        <f>E115</f>
        <v>2332.2</v>
      </c>
    </row>
    <row r="115" spans="1:5" s="10" customFormat="1" ht="26.25" customHeight="1">
      <c r="A115" s="40" t="s">
        <v>7</v>
      </c>
      <c r="B115" s="246">
        <v>402100000</v>
      </c>
      <c r="C115" s="171">
        <v>600</v>
      </c>
      <c r="D115" s="322">
        <f>'Приложение 4'!E199</f>
        <v>2332.2</v>
      </c>
      <c r="E115" s="322">
        <f>'Приложение 4'!F199</f>
        <v>2332.2</v>
      </c>
    </row>
    <row r="116" spans="1:5" s="10" customFormat="1" ht="40.5" customHeight="1">
      <c r="A116" s="389" t="s">
        <v>237</v>
      </c>
      <c r="B116" s="246">
        <v>402300000</v>
      </c>
      <c r="C116" s="171"/>
      <c r="D116" s="322">
        <f>D117</f>
        <v>10068.2</v>
      </c>
      <c r="E116" s="322">
        <f>E117</f>
        <v>10716.6</v>
      </c>
    </row>
    <row r="117" spans="1:5" s="10" customFormat="1" ht="24.75" customHeight="1">
      <c r="A117" s="40" t="s">
        <v>7</v>
      </c>
      <c r="B117" s="246">
        <v>402300000</v>
      </c>
      <c r="C117" s="35" t="s">
        <v>119</v>
      </c>
      <c r="D117" s="322">
        <f>'Приложение 4'!E243</f>
        <v>10068.2</v>
      </c>
      <c r="E117" s="322">
        <f>'Приложение 4'!F243</f>
        <v>10716.6</v>
      </c>
    </row>
    <row r="118" spans="1:5" s="10" customFormat="1" ht="42" customHeight="1">
      <c r="A118" s="260" t="s">
        <v>385</v>
      </c>
      <c r="B118" s="246">
        <v>405100000</v>
      </c>
      <c r="C118" s="171"/>
      <c r="D118" s="322">
        <f>D119</f>
        <v>30</v>
      </c>
      <c r="E118" s="322">
        <f>E119</f>
        <v>30</v>
      </c>
    </row>
    <row r="119" spans="1:5" s="10" customFormat="1" ht="25.5" customHeight="1">
      <c r="A119" s="40" t="s">
        <v>424</v>
      </c>
      <c r="B119" s="246">
        <v>405100000</v>
      </c>
      <c r="C119" s="171">
        <v>200</v>
      </c>
      <c r="D119" s="322">
        <f>'Приложение 4'!E201</f>
        <v>30</v>
      </c>
      <c r="E119" s="322">
        <f>'Приложение 4'!F201</f>
        <v>30</v>
      </c>
    </row>
    <row r="120" spans="1:5" s="10" customFormat="1" ht="74.25" customHeight="1">
      <c r="A120" s="261" t="s">
        <v>386</v>
      </c>
      <c r="B120" s="246">
        <v>405200000</v>
      </c>
      <c r="C120" s="171"/>
      <c r="D120" s="322">
        <f>D121</f>
        <v>331.4</v>
      </c>
      <c r="E120" s="322">
        <f>E121</f>
        <v>471.4</v>
      </c>
    </row>
    <row r="121" spans="1:5" s="10" customFormat="1" ht="49.5" customHeight="1">
      <c r="A121" s="40" t="s">
        <v>105</v>
      </c>
      <c r="B121" s="246">
        <v>405200000</v>
      </c>
      <c r="C121" s="171">
        <v>100</v>
      </c>
      <c r="D121" s="322">
        <f>'Приложение 4'!E203</f>
        <v>331.4</v>
      </c>
      <c r="E121" s="322">
        <f>'Приложение 4'!F203</f>
        <v>471.4</v>
      </c>
    </row>
    <row r="122" spans="1:5" s="10" customFormat="1" ht="26.25" customHeight="1">
      <c r="A122" s="262" t="s">
        <v>382</v>
      </c>
      <c r="B122" s="246">
        <v>406100000</v>
      </c>
      <c r="C122" s="35"/>
      <c r="D122" s="322">
        <f>D123</f>
        <v>2116.4</v>
      </c>
      <c r="E122" s="322">
        <f>E123</f>
        <v>2116.4</v>
      </c>
    </row>
    <row r="123" spans="1:5" s="10" customFormat="1" ht="26.25" customHeight="1">
      <c r="A123" s="262" t="s">
        <v>186</v>
      </c>
      <c r="B123" s="246">
        <v>406182040</v>
      </c>
      <c r="C123" s="36"/>
      <c r="D123" s="322">
        <f>D124</f>
        <v>2116.4</v>
      </c>
      <c r="E123" s="322">
        <f>E124</f>
        <v>2116.4</v>
      </c>
    </row>
    <row r="124" spans="1:5" s="10" customFormat="1" ht="48.75" customHeight="1">
      <c r="A124" s="40" t="s">
        <v>105</v>
      </c>
      <c r="B124" s="246">
        <v>406182040</v>
      </c>
      <c r="C124" s="171">
        <v>100</v>
      </c>
      <c r="D124" s="322">
        <f>'Приложение 4'!E206</f>
        <v>2116.4</v>
      </c>
      <c r="E124" s="322">
        <f>'Приложение 4'!F206</f>
        <v>2116.4</v>
      </c>
    </row>
    <row r="125" spans="1:5" s="10" customFormat="1" ht="15.75" customHeight="1">
      <c r="A125" s="262" t="s">
        <v>387</v>
      </c>
      <c r="B125" s="246">
        <v>406200000</v>
      </c>
      <c r="C125" s="171"/>
      <c r="D125" s="322">
        <f>D126</f>
        <v>120</v>
      </c>
      <c r="E125" s="322">
        <f>E126</f>
        <v>120</v>
      </c>
    </row>
    <row r="126" spans="1:5" s="10" customFormat="1" ht="59.25" customHeight="1">
      <c r="A126" s="263" t="s">
        <v>388</v>
      </c>
      <c r="B126" s="246">
        <v>406260000</v>
      </c>
      <c r="C126" s="171"/>
      <c r="D126" s="322">
        <f>D127</f>
        <v>120</v>
      </c>
      <c r="E126" s="322">
        <f>E127</f>
        <v>120</v>
      </c>
    </row>
    <row r="127" spans="1:5" s="10" customFormat="1" ht="13.5" customHeight="1">
      <c r="A127" s="40" t="s">
        <v>336</v>
      </c>
      <c r="B127" s="246">
        <v>406260000</v>
      </c>
      <c r="C127" s="171">
        <v>300</v>
      </c>
      <c r="D127" s="322">
        <f>'Приложение 4'!E209</f>
        <v>120</v>
      </c>
      <c r="E127" s="322">
        <f>'Приложение 4'!F209</f>
        <v>120</v>
      </c>
    </row>
    <row r="128" spans="1:7" s="10" customFormat="1" ht="30.75" customHeight="1">
      <c r="A128" s="268" t="s">
        <v>338</v>
      </c>
      <c r="B128" s="247">
        <v>500000000</v>
      </c>
      <c r="C128" s="254"/>
      <c r="D128" s="324">
        <f>D129+D132+D135</f>
        <v>540</v>
      </c>
      <c r="E128" s="324">
        <f>E129+E132+E135</f>
        <v>540</v>
      </c>
      <c r="F128" s="296"/>
      <c r="G128" s="296"/>
    </row>
    <row r="129" spans="1:5" s="10" customFormat="1" ht="26.25" customHeight="1">
      <c r="A129" s="269" t="s">
        <v>54</v>
      </c>
      <c r="B129" s="247">
        <v>510000000</v>
      </c>
      <c r="C129" s="171"/>
      <c r="D129" s="324">
        <f>D130</f>
        <v>250</v>
      </c>
      <c r="E129" s="324">
        <f>E130</f>
        <v>250</v>
      </c>
    </row>
    <row r="130" spans="1:5" s="10" customFormat="1" ht="22.5" customHeight="1">
      <c r="A130" s="390" t="s">
        <v>171</v>
      </c>
      <c r="B130" s="246">
        <v>512100000</v>
      </c>
      <c r="C130" s="36"/>
      <c r="D130" s="325">
        <f>D131</f>
        <v>250</v>
      </c>
      <c r="E130" s="325">
        <f>E131</f>
        <v>250</v>
      </c>
    </row>
    <row r="131" spans="1:5" s="10" customFormat="1" ht="13.5" customHeight="1">
      <c r="A131" s="40" t="s">
        <v>3</v>
      </c>
      <c r="B131" s="246">
        <v>512100000</v>
      </c>
      <c r="C131" s="35" t="s">
        <v>2</v>
      </c>
      <c r="D131" s="325">
        <f>'Приложение 4'!E52</f>
        <v>250</v>
      </c>
      <c r="E131" s="325">
        <f>'Приложение 4'!F52</f>
        <v>250</v>
      </c>
    </row>
    <row r="132" spans="1:5" s="10" customFormat="1" ht="24.75" customHeight="1">
      <c r="A132" s="391" t="s">
        <v>414</v>
      </c>
      <c r="B132" s="247">
        <v>520000000</v>
      </c>
      <c r="C132" s="36"/>
      <c r="D132" s="320">
        <f>D133</f>
        <v>250</v>
      </c>
      <c r="E132" s="320">
        <f>E133</f>
        <v>250</v>
      </c>
    </row>
    <row r="133" spans="1:5" s="10" customFormat="1" ht="27" customHeight="1">
      <c r="A133" s="392" t="s">
        <v>415</v>
      </c>
      <c r="B133" s="246">
        <v>521100000</v>
      </c>
      <c r="C133" s="35"/>
      <c r="D133" s="325">
        <f>D134</f>
        <v>250</v>
      </c>
      <c r="E133" s="325">
        <f>E134</f>
        <v>250</v>
      </c>
    </row>
    <row r="134" spans="1:5" s="10" customFormat="1" ht="12.75" customHeight="1">
      <c r="A134" s="40" t="s">
        <v>3</v>
      </c>
      <c r="B134" s="246">
        <v>521100000</v>
      </c>
      <c r="C134" s="35" t="s">
        <v>2</v>
      </c>
      <c r="D134" s="325">
        <f>'Приложение 4'!E55</f>
        <v>250</v>
      </c>
      <c r="E134" s="325">
        <f>'Приложение 4'!F55</f>
        <v>250</v>
      </c>
    </row>
    <row r="135" spans="1:5" s="10" customFormat="1" ht="22.5" customHeight="1">
      <c r="A135" s="38" t="s">
        <v>520</v>
      </c>
      <c r="B135" s="247">
        <v>530000000</v>
      </c>
      <c r="C135" s="177"/>
      <c r="D135" s="324">
        <f>D136</f>
        <v>40</v>
      </c>
      <c r="E135" s="324">
        <f>E136</f>
        <v>40</v>
      </c>
    </row>
    <row r="136" spans="1:5" s="10" customFormat="1" ht="24.75" customHeight="1">
      <c r="A136" s="330" t="s">
        <v>521</v>
      </c>
      <c r="B136" s="246">
        <v>532200000</v>
      </c>
      <c r="C136" s="171"/>
      <c r="D136" s="322">
        <f>D137</f>
        <v>40</v>
      </c>
      <c r="E136" s="322">
        <f>E137</f>
        <v>40</v>
      </c>
    </row>
    <row r="137" spans="1:5" s="10" customFormat="1" ht="25.5" customHeight="1">
      <c r="A137" s="40" t="s">
        <v>7</v>
      </c>
      <c r="B137" s="246">
        <v>532200000</v>
      </c>
      <c r="C137" s="171">
        <v>600</v>
      </c>
      <c r="D137" s="322">
        <f>'Приложение 4'!E191</f>
        <v>40</v>
      </c>
      <c r="E137" s="322">
        <f>'Приложение 4'!F191</f>
        <v>40</v>
      </c>
    </row>
    <row r="138" spans="1:7" s="10" customFormat="1" ht="34.5" customHeight="1">
      <c r="A138" s="270" t="s">
        <v>176</v>
      </c>
      <c r="B138" s="247">
        <v>600000000</v>
      </c>
      <c r="C138" s="175"/>
      <c r="D138" s="321">
        <f>D139+D153+D150+D160+D163</f>
        <v>35902</v>
      </c>
      <c r="E138" s="321">
        <f>E139+E153+E150+E160+E163</f>
        <v>35967</v>
      </c>
      <c r="F138" s="296"/>
      <c r="G138" s="296"/>
    </row>
    <row r="139" spans="1:5" s="10" customFormat="1" ht="25.5" customHeight="1">
      <c r="A139" s="271" t="s">
        <v>44</v>
      </c>
      <c r="B139" s="247">
        <v>610000000</v>
      </c>
      <c r="C139" s="175"/>
      <c r="D139" s="321">
        <f>D140+D145</f>
        <v>35502</v>
      </c>
      <c r="E139" s="321">
        <f>E140+E145</f>
        <v>35667</v>
      </c>
    </row>
    <row r="140" spans="1:5" s="10" customFormat="1" ht="12.75" customHeight="1">
      <c r="A140" s="366" t="s">
        <v>396</v>
      </c>
      <c r="B140" s="246">
        <v>611400000</v>
      </c>
      <c r="C140" s="175"/>
      <c r="D140" s="323">
        <f>D141+D143</f>
        <v>25372</v>
      </c>
      <c r="E140" s="323">
        <f>E141+E143</f>
        <v>25152</v>
      </c>
    </row>
    <row r="141" spans="1:5" s="10" customFormat="1" ht="24" customHeight="1">
      <c r="A141" s="272" t="s">
        <v>45</v>
      </c>
      <c r="B141" s="246">
        <v>611421010</v>
      </c>
      <c r="C141" s="175"/>
      <c r="D141" s="323">
        <f>D142</f>
        <v>24841</v>
      </c>
      <c r="E141" s="323">
        <f>E142</f>
        <v>24626.4</v>
      </c>
    </row>
    <row r="142" spans="1:5" ht="15.75" customHeight="1">
      <c r="A142" s="40" t="s">
        <v>216</v>
      </c>
      <c r="B142" s="246">
        <v>611421010</v>
      </c>
      <c r="C142" s="175">
        <v>500</v>
      </c>
      <c r="D142" s="323">
        <f>'Приложение 4'!E255</f>
        <v>24841</v>
      </c>
      <c r="E142" s="323">
        <f>'Приложение 4'!F255</f>
        <v>24626.4</v>
      </c>
    </row>
    <row r="143" spans="1:5" ht="24" customHeight="1">
      <c r="A143" s="366" t="s">
        <v>397</v>
      </c>
      <c r="B143" s="246">
        <v>611473110</v>
      </c>
      <c r="C143" s="175"/>
      <c r="D143" s="323">
        <f>D144</f>
        <v>531</v>
      </c>
      <c r="E143" s="323">
        <f>E144</f>
        <v>525.6</v>
      </c>
    </row>
    <row r="144" spans="1:5" ht="14.25" customHeight="1">
      <c r="A144" s="40" t="s">
        <v>216</v>
      </c>
      <c r="B144" s="246">
        <v>611473110</v>
      </c>
      <c r="C144" s="175">
        <v>500</v>
      </c>
      <c r="D144" s="323">
        <f>'Приложение 4'!E257</f>
        <v>531</v>
      </c>
      <c r="E144" s="323">
        <f>'Приложение 4'!F257</f>
        <v>525.6</v>
      </c>
    </row>
    <row r="145" spans="1:5" s="11" customFormat="1" ht="24.75" customHeight="1">
      <c r="A145" s="273" t="s">
        <v>382</v>
      </c>
      <c r="B145" s="246">
        <v>613100000</v>
      </c>
      <c r="C145" s="175"/>
      <c r="D145" s="323">
        <f>D146</f>
        <v>10130</v>
      </c>
      <c r="E145" s="323">
        <f>E146</f>
        <v>10515</v>
      </c>
    </row>
    <row r="146" spans="1:5" s="11" customFormat="1" ht="26.25" customHeight="1">
      <c r="A146" s="273" t="s">
        <v>186</v>
      </c>
      <c r="B146" s="246">
        <v>613182040</v>
      </c>
      <c r="C146" s="175"/>
      <c r="D146" s="323">
        <f>D147+D148+D149</f>
        <v>10130</v>
      </c>
      <c r="E146" s="323">
        <f>E147+E148+E149</f>
        <v>10515</v>
      </c>
    </row>
    <row r="147" spans="1:5" s="11" customFormat="1" ht="48" customHeight="1">
      <c r="A147" s="40" t="s">
        <v>105</v>
      </c>
      <c r="B147" s="246">
        <v>613182040</v>
      </c>
      <c r="C147" s="35" t="s">
        <v>106</v>
      </c>
      <c r="D147" s="325">
        <f>'Приложение 4'!E260</f>
        <v>9400.3</v>
      </c>
      <c r="E147" s="325">
        <f>'Приложение 4'!F260</f>
        <v>9775.6</v>
      </c>
    </row>
    <row r="148" spans="1:5" s="11" customFormat="1" ht="25.5" customHeight="1">
      <c r="A148" s="40" t="s">
        <v>424</v>
      </c>
      <c r="B148" s="246">
        <v>613182040</v>
      </c>
      <c r="C148" s="35" t="s">
        <v>202</v>
      </c>
      <c r="D148" s="325">
        <f>'Приложение 4'!E261</f>
        <v>728.7</v>
      </c>
      <c r="E148" s="325">
        <f>'Приложение 4'!F261</f>
        <v>738.4</v>
      </c>
    </row>
    <row r="149" spans="1:5" s="11" customFormat="1" ht="13.5" customHeight="1">
      <c r="A149" s="40" t="s">
        <v>3</v>
      </c>
      <c r="B149" s="246">
        <v>613182040</v>
      </c>
      <c r="C149" s="35" t="s">
        <v>2</v>
      </c>
      <c r="D149" s="325">
        <f>'Приложение 4'!E262</f>
        <v>1</v>
      </c>
      <c r="E149" s="325">
        <f>'Приложение 4'!F262</f>
        <v>1</v>
      </c>
    </row>
    <row r="150" spans="1:5" s="11" customFormat="1" ht="13.5" customHeight="1">
      <c r="A150" s="356" t="s">
        <v>487</v>
      </c>
      <c r="B150" s="247">
        <v>620000000</v>
      </c>
      <c r="C150" s="35"/>
      <c r="D150" s="320">
        <f>D151</f>
        <v>100</v>
      </c>
      <c r="E150" s="320">
        <f>E151</f>
        <v>50</v>
      </c>
    </row>
    <row r="151" spans="1:5" s="11" customFormat="1" ht="37.5" customHeight="1">
      <c r="A151" s="358" t="s">
        <v>488</v>
      </c>
      <c r="B151" s="246">
        <v>621100000</v>
      </c>
      <c r="C151" s="35"/>
      <c r="D151" s="325">
        <f>D152</f>
        <v>100</v>
      </c>
      <c r="E151" s="325">
        <f>E152</f>
        <v>50</v>
      </c>
    </row>
    <row r="152" spans="1:5" s="11" customFormat="1" ht="23.25" customHeight="1">
      <c r="A152" s="40" t="s">
        <v>424</v>
      </c>
      <c r="B152" s="246">
        <v>621100000</v>
      </c>
      <c r="C152" s="35" t="s">
        <v>202</v>
      </c>
      <c r="D152" s="325">
        <f>'Приложение 4'!E59</f>
        <v>100</v>
      </c>
      <c r="E152" s="325">
        <f>'Приложение 4'!F59</f>
        <v>50</v>
      </c>
    </row>
    <row r="153" spans="1:6" s="11" customFormat="1" ht="15" customHeight="1">
      <c r="A153" s="293" t="s">
        <v>412</v>
      </c>
      <c r="B153" s="247">
        <v>630000000</v>
      </c>
      <c r="C153" s="36"/>
      <c r="D153" s="320">
        <f>D154+D156+D158</f>
        <v>210</v>
      </c>
      <c r="E153" s="320">
        <f>E154+E156+E158</f>
        <v>160</v>
      </c>
      <c r="F153" s="360"/>
    </row>
    <row r="154" spans="1:5" s="11" customFormat="1" ht="25.5" customHeight="1">
      <c r="A154" s="375" t="s">
        <v>413</v>
      </c>
      <c r="B154" s="246">
        <v>631100000</v>
      </c>
      <c r="C154" s="35"/>
      <c r="D154" s="325">
        <f>D155</f>
        <v>145</v>
      </c>
      <c r="E154" s="325">
        <f>E155</f>
        <v>145</v>
      </c>
    </row>
    <row r="155" spans="1:5" s="11" customFormat="1" ht="25.5" customHeight="1">
      <c r="A155" s="40" t="s">
        <v>424</v>
      </c>
      <c r="B155" s="246">
        <v>631100000</v>
      </c>
      <c r="C155" s="35" t="s">
        <v>202</v>
      </c>
      <c r="D155" s="325">
        <f>'Приложение 4'!E62</f>
        <v>145</v>
      </c>
      <c r="E155" s="325">
        <f>'Приложение 4'!F62</f>
        <v>145</v>
      </c>
    </row>
    <row r="156" spans="1:5" s="11" customFormat="1" ht="25.5" customHeight="1">
      <c r="A156" s="258" t="s">
        <v>513</v>
      </c>
      <c r="B156" s="246">
        <v>631200000</v>
      </c>
      <c r="C156" s="35"/>
      <c r="D156" s="325">
        <f>D157</f>
        <v>15</v>
      </c>
      <c r="E156" s="325">
        <f>E157</f>
        <v>15</v>
      </c>
    </row>
    <row r="157" spans="1:5" s="11" customFormat="1" ht="25.5" customHeight="1">
      <c r="A157" s="40" t="s">
        <v>424</v>
      </c>
      <c r="B157" s="246">
        <v>631200000</v>
      </c>
      <c r="C157" s="35" t="s">
        <v>202</v>
      </c>
      <c r="D157" s="325">
        <f>'Приложение 4'!E64</f>
        <v>15</v>
      </c>
      <c r="E157" s="325">
        <f>'Приложение 4'!F64</f>
        <v>15</v>
      </c>
    </row>
    <row r="158" spans="1:5" s="11" customFormat="1" ht="62.25" customHeight="1">
      <c r="A158" s="258" t="s">
        <v>416</v>
      </c>
      <c r="B158" s="246">
        <v>634100000</v>
      </c>
      <c r="C158" s="35"/>
      <c r="D158" s="325">
        <f>D159</f>
        <v>50</v>
      </c>
      <c r="E158" s="325">
        <f>E159</f>
        <v>0</v>
      </c>
    </row>
    <row r="159" spans="1:5" s="11" customFormat="1" ht="25.5" customHeight="1">
      <c r="A159" s="40" t="s">
        <v>424</v>
      </c>
      <c r="B159" s="246">
        <v>634100000</v>
      </c>
      <c r="C159" s="35" t="s">
        <v>202</v>
      </c>
      <c r="D159" s="325">
        <f>'Приложение 4'!E66</f>
        <v>50</v>
      </c>
      <c r="E159" s="325">
        <f>'Приложение 4'!F66</f>
        <v>0</v>
      </c>
    </row>
    <row r="160" spans="1:5" s="11" customFormat="1" ht="25.5" customHeight="1">
      <c r="A160" s="38" t="s">
        <v>493</v>
      </c>
      <c r="B160" s="247">
        <v>640000000</v>
      </c>
      <c r="C160" s="36"/>
      <c r="D160" s="320">
        <f>D161</f>
        <v>50</v>
      </c>
      <c r="E160" s="320">
        <f>E161</f>
        <v>50</v>
      </c>
    </row>
    <row r="161" spans="1:5" s="11" customFormat="1" ht="39" customHeight="1">
      <c r="A161" s="25" t="s">
        <v>494</v>
      </c>
      <c r="B161" s="246">
        <v>642100000</v>
      </c>
      <c r="C161" s="35"/>
      <c r="D161" s="325">
        <f>D162</f>
        <v>50</v>
      </c>
      <c r="E161" s="325">
        <f>E162</f>
        <v>50</v>
      </c>
    </row>
    <row r="162" spans="1:5" s="11" customFormat="1" ht="25.5" customHeight="1">
      <c r="A162" s="40" t="s">
        <v>424</v>
      </c>
      <c r="B162" s="246">
        <v>642100000</v>
      </c>
      <c r="C162" s="35" t="s">
        <v>202</v>
      </c>
      <c r="D162" s="325">
        <f>'Приложение 4'!E69</f>
        <v>50</v>
      </c>
      <c r="E162" s="325">
        <f>'Приложение 4'!F69</f>
        <v>50</v>
      </c>
    </row>
    <row r="163" spans="1:5" s="11" customFormat="1" ht="25.5" customHeight="1">
      <c r="A163" s="38" t="s">
        <v>495</v>
      </c>
      <c r="B163" s="247">
        <v>650000000</v>
      </c>
      <c r="C163" s="36"/>
      <c r="D163" s="320">
        <f>D164</f>
        <v>40</v>
      </c>
      <c r="E163" s="320">
        <f>E164</f>
        <v>40</v>
      </c>
    </row>
    <row r="164" spans="1:5" s="11" customFormat="1" ht="26.25" customHeight="1">
      <c r="A164" s="25" t="s">
        <v>496</v>
      </c>
      <c r="B164" s="246">
        <v>651100000</v>
      </c>
      <c r="C164" s="35"/>
      <c r="D164" s="325">
        <f>D165</f>
        <v>40</v>
      </c>
      <c r="E164" s="325">
        <f>E165</f>
        <v>40</v>
      </c>
    </row>
    <row r="165" spans="1:5" s="11" customFormat="1" ht="25.5" customHeight="1">
      <c r="A165" s="40" t="s">
        <v>424</v>
      </c>
      <c r="B165" s="246">
        <v>651100000</v>
      </c>
      <c r="C165" s="35" t="s">
        <v>202</v>
      </c>
      <c r="D165" s="325">
        <f>'Приложение 4'!E72</f>
        <v>40</v>
      </c>
      <c r="E165" s="325">
        <f>'Приложение 4'!F72</f>
        <v>40</v>
      </c>
    </row>
    <row r="166" spans="1:7" s="11" customFormat="1" ht="37.5" customHeight="1">
      <c r="A166" s="274" t="s">
        <v>102</v>
      </c>
      <c r="B166" s="247">
        <v>700000000</v>
      </c>
      <c r="C166" s="36"/>
      <c r="D166" s="320">
        <f>D167</f>
        <v>200</v>
      </c>
      <c r="E166" s="320">
        <f>E167</f>
        <v>200</v>
      </c>
      <c r="F166" s="296"/>
      <c r="G166" s="296"/>
    </row>
    <row r="167" spans="1:5" ht="24.75" customHeight="1">
      <c r="A167" s="274" t="s">
        <v>371</v>
      </c>
      <c r="B167" s="247">
        <v>710000000</v>
      </c>
      <c r="C167" s="36"/>
      <c r="D167" s="320">
        <f>D170+D168</f>
        <v>200</v>
      </c>
      <c r="E167" s="320">
        <f>E170+E168</f>
        <v>200</v>
      </c>
    </row>
    <row r="168" spans="1:5" ht="39.75" customHeight="1">
      <c r="A168" s="399" t="s">
        <v>523</v>
      </c>
      <c r="B168" s="246">
        <v>711100000</v>
      </c>
      <c r="C168" s="35"/>
      <c r="D168" s="325">
        <f>D169</f>
        <v>100</v>
      </c>
      <c r="E168" s="325">
        <f>E169</f>
        <v>100</v>
      </c>
    </row>
    <row r="169" spans="1:5" ht="24.75" customHeight="1">
      <c r="A169" s="40" t="s">
        <v>424</v>
      </c>
      <c r="B169" s="246">
        <v>711100000</v>
      </c>
      <c r="C169" s="35" t="s">
        <v>202</v>
      </c>
      <c r="D169" s="325">
        <f>'Приложение 4'!E76</f>
        <v>100</v>
      </c>
      <c r="E169" s="325">
        <f>'Приложение 4'!F76</f>
        <v>100</v>
      </c>
    </row>
    <row r="170" spans="1:5" ht="72">
      <c r="A170" s="275" t="s">
        <v>372</v>
      </c>
      <c r="B170" s="246">
        <v>711200000</v>
      </c>
      <c r="C170" s="35"/>
      <c r="D170" s="325">
        <f>D171</f>
        <v>100</v>
      </c>
      <c r="E170" s="325">
        <f>E171</f>
        <v>100</v>
      </c>
    </row>
    <row r="171" spans="1:5" ht="24">
      <c r="A171" s="40" t="s">
        <v>424</v>
      </c>
      <c r="B171" s="246">
        <v>711200000</v>
      </c>
      <c r="C171" s="35" t="s">
        <v>202</v>
      </c>
      <c r="D171" s="325">
        <f>'Приложение 4'!E78</f>
        <v>100</v>
      </c>
      <c r="E171" s="325">
        <f>'Приложение 4'!F78</f>
        <v>100</v>
      </c>
    </row>
    <row r="172" spans="1:7" ht="24.75" customHeight="1">
      <c r="A172" s="255" t="s">
        <v>239</v>
      </c>
      <c r="B172" s="247">
        <v>800000000</v>
      </c>
      <c r="C172" s="36"/>
      <c r="D172" s="320">
        <f>D173+D186+D192</f>
        <v>8211.8</v>
      </c>
      <c r="E172" s="320">
        <f>E173+E186+E192</f>
        <v>8211.8</v>
      </c>
      <c r="F172" s="296"/>
      <c r="G172" s="296"/>
    </row>
    <row r="173" spans="1:7" ht="24.75" customHeight="1">
      <c r="A173" s="255" t="s">
        <v>197</v>
      </c>
      <c r="B173" s="247">
        <v>810000000</v>
      </c>
      <c r="C173" s="36"/>
      <c r="D173" s="320">
        <f>D174+D179+D184+D182</f>
        <v>6511.799999999999</v>
      </c>
      <c r="E173" s="320">
        <f>E174+E179+E184+E182</f>
        <v>6511.799999999999</v>
      </c>
      <c r="F173" s="26"/>
      <c r="G173" s="26"/>
    </row>
    <row r="174" spans="1:5" ht="25.5" customHeight="1">
      <c r="A174" s="364" t="s">
        <v>373</v>
      </c>
      <c r="B174" s="246">
        <v>811100000</v>
      </c>
      <c r="C174" s="35"/>
      <c r="D174" s="325">
        <f>D175+D177</f>
        <v>4691.9</v>
      </c>
      <c r="E174" s="325">
        <f>E175+E177</f>
        <v>4691.9</v>
      </c>
    </row>
    <row r="175" spans="1:5" ht="12.75">
      <c r="A175" s="364" t="s">
        <v>374</v>
      </c>
      <c r="B175" s="246">
        <v>811141000</v>
      </c>
      <c r="C175" s="35"/>
      <c r="D175" s="325">
        <f>D176</f>
        <v>4666.5</v>
      </c>
      <c r="E175" s="325">
        <f>E176</f>
        <v>4666.5</v>
      </c>
    </row>
    <row r="176" spans="1:5" s="10" customFormat="1" ht="27" customHeight="1">
      <c r="A176" s="40" t="s">
        <v>424</v>
      </c>
      <c r="B176" s="246">
        <v>811141000</v>
      </c>
      <c r="C176" s="35" t="s">
        <v>202</v>
      </c>
      <c r="D176" s="325">
        <f>'Приложение 4'!E83</f>
        <v>4666.5</v>
      </c>
      <c r="E176" s="325">
        <f>'Приложение 4'!F83</f>
        <v>4666.5</v>
      </c>
    </row>
    <row r="177" spans="1:5" s="10" customFormat="1" ht="27" customHeight="1">
      <c r="A177" s="331" t="s">
        <v>443</v>
      </c>
      <c r="B177" s="246" t="s">
        <v>444</v>
      </c>
      <c r="C177" s="35"/>
      <c r="D177" s="325">
        <f>D178</f>
        <v>25.4</v>
      </c>
      <c r="E177" s="325">
        <f>E178</f>
        <v>25.4</v>
      </c>
    </row>
    <row r="178" spans="1:5" s="10" customFormat="1" ht="27" customHeight="1">
      <c r="A178" s="40" t="s">
        <v>424</v>
      </c>
      <c r="B178" s="246" t="s">
        <v>444</v>
      </c>
      <c r="C178" s="35" t="s">
        <v>202</v>
      </c>
      <c r="D178" s="325">
        <f>'Приложение 4'!E85</f>
        <v>25.4</v>
      </c>
      <c r="E178" s="325">
        <f>'Приложение 4'!F85</f>
        <v>25.4</v>
      </c>
    </row>
    <row r="179" spans="1:5" ht="22.5" customHeight="1">
      <c r="A179" s="276" t="s">
        <v>375</v>
      </c>
      <c r="B179" s="246">
        <v>811200000</v>
      </c>
      <c r="C179" s="35"/>
      <c r="D179" s="325">
        <f>D180</f>
        <v>419.9</v>
      </c>
      <c r="E179" s="325">
        <f>E180</f>
        <v>419.9</v>
      </c>
    </row>
    <row r="180" spans="1:5" ht="15.75" customHeight="1">
      <c r="A180" s="364" t="s">
        <v>374</v>
      </c>
      <c r="B180" s="246" t="s">
        <v>445</v>
      </c>
      <c r="C180" s="35"/>
      <c r="D180" s="325">
        <f>D181</f>
        <v>419.9</v>
      </c>
      <c r="E180" s="325">
        <f>E181</f>
        <v>419.9</v>
      </c>
    </row>
    <row r="181" spans="1:5" ht="23.25" customHeight="1">
      <c r="A181" s="40" t="s">
        <v>424</v>
      </c>
      <c r="B181" s="246" t="s">
        <v>445</v>
      </c>
      <c r="C181" s="35" t="s">
        <v>202</v>
      </c>
      <c r="D181" s="325">
        <f>'Приложение 4'!E88</f>
        <v>419.9</v>
      </c>
      <c r="E181" s="325">
        <f>'Приложение 4'!F88</f>
        <v>419.9</v>
      </c>
    </row>
    <row r="182" spans="1:5" ht="13.5" customHeight="1">
      <c r="A182" s="25" t="s">
        <v>499</v>
      </c>
      <c r="B182" s="246">
        <v>811300000</v>
      </c>
      <c r="C182" s="35"/>
      <c r="D182" s="325">
        <f>D183</f>
        <v>1000</v>
      </c>
      <c r="E182" s="325">
        <f>E183</f>
        <v>1000</v>
      </c>
    </row>
    <row r="183" spans="1:5" ht="23.25" customHeight="1">
      <c r="A183" s="40" t="s">
        <v>7</v>
      </c>
      <c r="B183" s="246">
        <v>811300000</v>
      </c>
      <c r="C183" s="35" t="s">
        <v>119</v>
      </c>
      <c r="D183" s="325">
        <f>'Приложение 4'!E90</f>
        <v>1000</v>
      </c>
      <c r="E183" s="325">
        <f>'Приложение 4'!F90</f>
        <v>1000</v>
      </c>
    </row>
    <row r="184" spans="1:5" ht="48">
      <c r="A184" s="277" t="s">
        <v>259</v>
      </c>
      <c r="B184" s="246">
        <v>812100000</v>
      </c>
      <c r="C184" s="35"/>
      <c r="D184" s="325">
        <f>D185</f>
        <v>400</v>
      </c>
      <c r="E184" s="325">
        <f>E185</f>
        <v>400</v>
      </c>
    </row>
    <row r="185" spans="1:5" ht="24">
      <c r="A185" s="40" t="s">
        <v>424</v>
      </c>
      <c r="B185" s="246">
        <v>812100000</v>
      </c>
      <c r="C185" s="35" t="s">
        <v>202</v>
      </c>
      <c r="D185" s="325">
        <f>'Приложение 4'!E92</f>
        <v>400</v>
      </c>
      <c r="E185" s="325">
        <f>'Приложение 4'!F92</f>
        <v>400</v>
      </c>
    </row>
    <row r="186" spans="1:5" ht="25.5" customHeight="1">
      <c r="A186" s="256" t="s">
        <v>376</v>
      </c>
      <c r="B186" s="247">
        <v>820000000</v>
      </c>
      <c r="C186" s="36"/>
      <c r="D186" s="320">
        <f>D187+D189</f>
        <v>1500</v>
      </c>
      <c r="E186" s="320">
        <f>E187+E189</f>
        <v>1500</v>
      </c>
    </row>
    <row r="187" spans="1:5" ht="24">
      <c r="A187" s="278" t="s">
        <v>195</v>
      </c>
      <c r="B187" s="246">
        <v>821100000</v>
      </c>
      <c r="C187" s="35"/>
      <c r="D187" s="325">
        <f>D188</f>
        <v>1300</v>
      </c>
      <c r="E187" s="325">
        <f>E188</f>
        <v>1300</v>
      </c>
    </row>
    <row r="188" spans="1:5" ht="13.5" customHeight="1">
      <c r="A188" s="40" t="s">
        <v>3</v>
      </c>
      <c r="B188" s="246">
        <v>821100000</v>
      </c>
      <c r="C188" s="35" t="s">
        <v>2</v>
      </c>
      <c r="D188" s="325">
        <f>'Приложение 4'!E95</f>
        <v>1300</v>
      </c>
      <c r="E188" s="325">
        <f>'Приложение 4'!F95</f>
        <v>1300</v>
      </c>
    </row>
    <row r="189" spans="1:5" ht="16.5" customHeight="1">
      <c r="A189" s="364" t="s">
        <v>196</v>
      </c>
      <c r="B189" s="246">
        <v>821200000</v>
      </c>
      <c r="C189" s="35"/>
      <c r="D189" s="325">
        <f>D190</f>
        <v>200</v>
      </c>
      <c r="E189" s="325">
        <f>E190</f>
        <v>200</v>
      </c>
    </row>
    <row r="190" spans="1:5" ht="12.75">
      <c r="A190" s="364" t="s">
        <v>374</v>
      </c>
      <c r="B190" s="246" t="s">
        <v>446</v>
      </c>
      <c r="C190" s="35"/>
      <c r="D190" s="325">
        <f>D191</f>
        <v>200</v>
      </c>
      <c r="E190" s="325">
        <f>E191</f>
        <v>200</v>
      </c>
    </row>
    <row r="191" spans="1:5" ht="11.25" customHeight="1">
      <c r="A191" s="40" t="s">
        <v>3</v>
      </c>
      <c r="B191" s="246" t="s">
        <v>446</v>
      </c>
      <c r="C191" s="35" t="s">
        <v>2</v>
      </c>
      <c r="D191" s="325">
        <f>'Приложение 4'!E98</f>
        <v>200</v>
      </c>
      <c r="E191" s="325">
        <f>'Приложение 4'!F98</f>
        <v>200</v>
      </c>
    </row>
    <row r="192" spans="1:5" ht="24">
      <c r="A192" s="255" t="s">
        <v>408</v>
      </c>
      <c r="B192" s="247">
        <v>830000000</v>
      </c>
      <c r="C192" s="177"/>
      <c r="D192" s="320">
        <f>D193</f>
        <v>200</v>
      </c>
      <c r="E192" s="320">
        <f>E193</f>
        <v>200</v>
      </c>
    </row>
    <row r="193" spans="1:5" ht="36">
      <c r="A193" s="393" t="s">
        <v>417</v>
      </c>
      <c r="B193" s="246">
        <v>833100000</v>
      </c>
      <c r="C193" s="35"/>
      <c r="D193" s="325">
        <f>D194</f>
        <v>200</v>
      </c>
      <c r="E193" s="325">
        <f>E194</f>
        <v>200</v>
      </c>
    </row>
    <row r="194" spans="1:5" ht="24">
      <c r="A194" s="40" t="s">
        <v>424</v>
      </c>
      <c r="B194" s="246">
        <v>833100000</v>
      </c>
      <c r="C194" s="35" t="s">
        <v>202</v>
      </c>
      <c r="D194" s="325">
        <f>'Приложение 4'!E101</f>
        <v>200</v>
      </c>
      <c r="E194" s="325">
        <f>'Приложение 4'!F101</f>
        <v>200</v>
      </c>
    </row>
    <row r="195" spans="1:7" ht="12.75">
      <c r="A195" s="279" t="s">
        <v>187</v>
      </c>
      <c r="B195" s="247">
        <v>9900000000</v>
      </c>
      <c r="C195" s="175"/>
      <c r="D195" s="321">
        <f>D196+D199+D205+D207+D209+D212+D214+D217+D220+D222+D224+D227+D231+D233+D235+D239+D241+D243+D245+D247+D203+D201</f>
        <v>78172</v>
      </c>
      <c r="E195" s="321">
        <f>E196+E199+E205+E207+E209+E212+E214+E217+E220+E222+E224+E227+E231+E233+E235+E239+E241+E243+E245+E247+E203+E201</f>
        <v>87640.99999999999</v>
      </c>
      <c r="F195" s="296"/>
      <c r="G195" s="296"/>
    </row>
    <row r="196" spans="1:5" ht="12.75">
      <c r="A196" s="257" t="s">
        <v>131</v>
      </c>
      <c r="B196" s="246">
        <v>9900009230</v>
      </c>
      <c r="C196" s="35"/>
      <c r="D196" s="325">
        <f>D197+D198</f>
        <v>1970</v>
      </c>
      <c r="E196" s="325">
        <f>E197+E198</f>
        <v>1969.8</v>
      </c>
    </row>
    <row r="197" spans="1:5" ht="24">
      <c r="A197" s="40" t="s">
        <v>424</v>
      </c>
      <c r="B197" s="246">
        <v>9900009230</v>
      </c>
      <c r="C197" s="35" t="s">
        <v>202</v>
      </c>
      <c r="D197" s="325">
        <f>'Приложение 4'!E104</f>
        <v>1820</v>
      </c>
      <c r="E197" s="325">
        <f>'Приложение 4'!F104</f>
        <v>1819.8</v>
      </c>
    </row>
    <row r="198" spans="1:5" ht="14.25" customHeight="1">
      <c r="A198" s="40" t="s">
        <v>3</v>
      </c>
      <c r="B198" s="246">
        <v>9900009230</v>
      </c>
      <c r="C198" s="35" t="s">
        <v>2</v>
      </c>
      <c r="D198" s="325">
        <f>'Приложение 4'!E105</f>
        <v>150</v>
      </c>
      <c r="E198" s="325">
        <f>'Приложение 4'!F105</f>
        <v>150</v>
      </c>
    </row>
    <row r="199" spans="1:5" ht="36">
      <c r="A199" s="280" t="s">
        <v>182</v>
      </c>
      <c r="B199" s="246">
        <v>9900010490</v>
      </c>
      <c r="C199" s="35"/>
      <c r="D199" s="325">
        <f>D200</f>
        <v>4800</v>
      </c>
      <c r="E199" s="325">
        <f>E200</f>
        <v>4800</v>
      </c>
    </row>
    <row r="200" spans="1:5" ht="12" customHeight="1">
      <c r="A200" s="40" t="s">
        <v>336</v>
      </c>
      <c r="B200" s="246">
        <v>9900010490</v>
      </c>
      <c r="C200" s="35" t="s">
        <v>8</v>
      </c>
      <c r="D200" s="325">
        <f>'Приложение 4'!E107</f>
        <v>4800</v>
      </c>
      <c r="E200" s="325">
        <f>'Приложение 4'!F107</f>
        <v>4800</v>
      </c>
    </row>
    <row r="201" spans="1:5" ht="12" customHeight="1">
      <c r="A201" s="266" t="s">
        <v>267</v>
      </c>
      <c r="B201" s="246">
        <v>9900010510</v>
      </c>
      <c r="C201" s="171"/>
      <c r="D201" s="322">
        <f>D202</f>
        <v>36</v>
      </c>
      <c r="E201" s="322">
        <f>E202</f>
        <v>36</v>
      </c>
    </row>
    <row r="202" spans="1:5" ht="12" customHeight="1">
      <c r="A202" s="40" t="s">
        <v>336</v>
      </c>
      <c r="B202" s="246">
        <v>9900010510</v>
      </c>
      <c r="C202" s="171">
        <v>300</v>
      </c>
      <c r="D202" s="322">
        <f>'Приложение 4'!E246</f>
        <v>36</v>
      </c>
      <c r="E202" s="322">
        <f>'Приложение 4'!F246</f>
        <v>36</v>
      </c>
    </row>
    <row r="203" spans="1:5" s="11" customFormat="1" ht="26.25" customHeight="1">
      <c r="A203" s="394" t="s">
        <v>309</v>
      </c>
      <c r="B203" s="246">
        <v>9900021020</v>
      </c>
      <c r="C203" s="172"/>
      <c r="D203" s="322">
        <f>D204</f>
        <v>620</v>
      </c>
      <c r="E203" s="322">
        <f>E204</f>
        <v>810</v>
      </c>
    </row>
    <row r="204" spans="1:5" s="11" customFormat="1" ht="12.75" customHeight="1">
      <c r="A204" s="40" t="s">
        <v>216</v>
      </c>
      <c r="B204" s="246">
        <v>9900021020</v>
      </c>
      <c r="C204" s="172" t="s">
        <v>4</v>
      </c>
      <c r="D204" s="322">
        <f>'Приложение 4'!E265</f>
        <v>620</v>
      </c>
      <c r="E204" s="322">
        <f>'Приложение 4'!F265</f>
        <v>810</v>
      </c>
    </row>
    <row r="205" spans="1:5" s="11" customFormat="1" ht="30" customHeight="1">
      <c r="A205" s="208" t="s">
        <v>172</v>
      </c>
      <c r="B205" s="246">
        <v>9900051180</v>
      </c>
      <c r="C205" s="172"/>
      <c r="D205" s="322">
        <f>D206</f>
        <v>1653.3</v>
      </c>
      <c r="E205" s="322">
        <f>E206</f>
        <v>1653.3</v>
      </c>
    </row>
    <row r="206" spans="1:5" ht="13.5" customHeight="1">
      <c r="A206" s="40" t="s">
        <v>216</v>
      </c>
      <c r="B206" s="246">
        <v>9900051180</v>
      </c>
      <c r="C206" s="172" t="s">
        <v>4</v>
      </c>
      <c r="D206" s="322">
        <f>'Приложение 4'!E267</f>
        <v>1653.3</v>
      </c>
      <c r="E206" s="322">
        <f>'Приложение 4'!F267</f>
        <v>1653.3</v>
      </c>
    </row>
    <row r="207" spans="1:5" ht="32.25" customHeight="1">
      <c r="A207" s="281" t="s">
        <v>398</v>
      </c>
      <c r="B207" s="246">
        <v>9900059300</v>
      </c>
      <c r="C207" s="172"/>
      <c r="D207" s="322">
        <f>D208</f>
        <v>146.7</v>
      </c>
      <c r="E207" s="322">
        <f>E208</f>
        <v>146.7</v>
      </c>
    </row>
    <row r="208" spans="1:5" ht="14.25" customHeight="1">
      <c r="A208" s="40" t="s">
        <v>216</v>
      </c>
      <c r="B208" s="246">
        <v>9900059300</v>
      </c>
      <c r="C208" s="172" t="s">
        <v>4</v>
      </c>
      <c r="D208" s="322">
        <f>'Приложение 4'!E269</f>
        <v>146.7</v>
      </c>
      <c r="E208" s="322">
        <f>'Приложение 4'!F269</f>
        <v>146.7</v>
      </c>
    </row>
    <row r="209" spans="1:7" ht="122.25" customHeight="1">
      <c r="A209" s="381" t="s">
        <v>426</v>
      </c>
      <c r="B209" s="246">
        <v>9900073040</v>
      </c>
      <c r="C209" s="36"/>
      <c r="D209" s="325">
        <f>D210+D211</f>
        <v>60.4</v>
      </c>
      <c r="E209" s="325">
        <f>E210+E211</f>
        <v>60.4</v>
      </c>
      <c r="F209" s="26"/>
      <c r="G209" s="26"/>
    </row>
    <row r="210" spans="1:5" ht="50.25" customHeight="1">
      <c r="A210" s="40" t="s">
        <v>105</v>
      </c>
      <c r="B210" s="246">
        <v>9900073040</v>
      </c>
      <c r="C210" s="35" t="s">
        <v>106</v>
      </c>
      <c r="D210" s="325">
        <f>'Приложение 4'!E109</f>
        <v>59.1</v>
      </c>
      <c r="E210" s="325">
        <f>'Приложение 4'!F109</f>
        <v>59.1</v>
      </c>
    </row>
    <row r="211" spans="1:5" s="9" customFormat="1" ht="25.5" customHeight="1">
      <c r="A211" s="40" t="s">
        <v>424</v>
      </c>
      <c r="B211" s="246">
        <v>9900073040</v>
      </c>
      <c r="C211" s="35" t="s">
        <v>202</v>
      </c>
      <c r="D211" s="325">
        <f>'Приложение 4'!E110</f>
        <v>1.3</v>
      </c>
      <c r="E211" s="325">
        <f>'Приложение 4'!F110</f>
        <v>1.3</v>
      </c>
    </row>
    <row r="212" spans="1:5" s="11" customFormat="1" ht="35.25" customHeight="1">
      <c r="A212" s="238" t="s">
        <v>118</v>
      </c>
      <c r="B212" s="246">
        <v>9900073060</v>
      </c>
      <c r="C212" s="36"/>
      <c r="D212" s="325">
        <f>D213</f>
        <v>980</v>
      </c>
      <c r="E212" s="325">
        <f>E213</f>
        <v>980</v>
      </c>
    </row>
    <row r="213" spans="1:5" ht="12.75" customHeight="1">
      <c r="A213" s="40" t="s">
        <v>3</v>
      </c>
      <c r="B213" s="246">
        <v>9900073060</v>
      </c>
      <c r="C213" s="35" t="s">
        <v>2</v>
      </c>
      <c r="D213" s="325">
        <f>'Приложение 4'!E112</f>
        <v>980</v>
      </c>
      <c r="E213" s="325">
        <f>'Приложение 4'!F112</f>
        <v>980</v>
      </c>
    </row>
    <row r="214" spans="1:5" ht="63" customHeight="1">
      <c r="A214" s="240" t="s">
        <v>500</v>
      </c>
      <c r="B214" s="246">
        <v>9900073070</v>
      </c>
      <c r="C214" s="36"/>
      <c r="D214" s="325">
        <f>D215+D216</f>
        <v>70.7</v>
      </c>
      <c r="E214" s="325">
        <f>E215+E216</f>
        <v>70.7</v>
      </c>
    </row>
    <row r="215" spans="1:5" ht="51.75" customHeight="1">
      <c r="A215" s="40" t="s">
        <v>105</v>
      </c>
      <c r="B215" s="246">
        <v>9900073070</v>
      </c>
      <c r="C215" s="35" t="s">
        <v>106</v>
      </c>
      <c r="D215" s="325">
        <f>'Приложение 4'!E114</f>
        <v>65.7</v>
      </c>
      <c r="E215" s="325">
        <f>'Приложение 4'!F114</f>
        <v>65.7</v>
      </c>
    </row>
    <row r="216" spans="1:5" ht="27" customHeight="1">
      <c r="A216" s="40" t="s">
        <v>424</v>
      </c>
      <c r="B216" s="246">
        <v>9900073070</v>
      </c>
      <c r="C216" s="35" t="s">
        <v>202</v>
      </c>
      <c r="D216" s="325">
        <f>'Приложение 4'!E115</f>
        <v>5</v>
      </c>
      <c r="E216" s="325">
        <f>'Приложение 4'!F115</f>
        <v>5</v>
      </c>
    </row>
    <row r="217" spans="1:5" ht="87" customHeight="1">
      <c r="A217" s="382" t="s">
        <v>497</v>
      </c>
      <c r="B217" s="246">
        <v>9900073080</v>
      </c>
      <c r="C217" s="36"/>
      <c r="D217" s="325">
        <f>D218+D219</f>
        <v>335.8</v>
      </c>
      <c r="E217" s="325">
        <f>E218+E219</f>
        <v>335.8</v>
      </c>
    </row>
    <row r="218" spans="1:5" ht="48" customHeight="1">
      <c r="A218" s="40" t="s">
        <v>105</v>
      </c>
      <c r="B218" s="246">
        <v>9900073080</v>
      </c>
      <c r="C218" s="35" t="s">
        <v>106</v>
      </c>
      <c r="D218" s="325">
        <f>'Приложение 4'!E117</f>
        <v>328.3</v>
      </c>
      <c r="E218" s="325">
        <f>'Приложение 4'!F117</f>
        <v>328.3</v>
      </c>
    </row>
    <row r="219" spans="1:5" ht="24.75" customHeight="1">
      <c r="A219" s="40" t="s">
        <v>424</v>
      </c>
      <c r="B219" s="246">
        <v>9900073080</v>
      </c>
      <c r="C219" s="35" t="s">
        <v>202</v>
      </c>
      <c r="D219" s="325">
        <f>'Приложение 4'!E118</f>
        <v>7.5</v>
      </c>
      <c r="E219" s="325">
        <f>'Приложение 4'!F118</f>
        <v>7.5</v>
      </c>
    </row>
    <row r="220" spans="1:5" ht="62.25" customHeight="1">
      <c r="A220" s="383" t="s">
        <v>510</v>
      </c>
      <c r="B220" s="246">
        <v>9900073090</v>
      </c>
      <c r="C220" s="172"/>
      <c r="D220" s="322">
        <f>D221</f>
        <v>4.5</v>
      </c>
      <c r="E220" s="322">
        <f>E221</f>
        <v>4.5</v>
      </c>
    </row>
    <row r="221" spans="1:5" ht="24.75" customHeight="1">
      <c r="A221" s="40" t="s">
        <v>424</v>
      </c>
      <c r="B221" s="246">
        <v>9900073090</v>
      </c>
      <c r="C221" s="172" t="s">
        <v>202</v>
      </c>
      <c r="D221" s="322">
        <f>'Приложение 4'!E271</f>
        <v>4.5</v>
      </c>
      <c r="E221" s="322">
        <f>'Приложение 4'!F271</f>
        <v>4.5</v>
      </c>
    </row>
    <row r="222" spans="1:5" ht="120" customHeight="1">
      <c r="A222" s="282" t="s">
        <v>130</v>
      </c>
      <c r="B222" s="246">
        <v>9900073100</v>
      </c>
      <c r="C222" s="172"/>
      <c r="D222" s="322">
        <f>D223</f>
        <v>4.5</v>
      </c>
      <c r="E222" s="322">
        <f>E223</f>
        <v>4.5</v>
      </c>
    </row>
    <row r="223" spans="1:5" ht="24.75" customHeight="1">
      <c r="A223" s="40" t="s">
        <v>424</v>
      </c>
      <c r="B223" s="246">
        <v>9900073100</v>
      </c>
      <c r="C223" s="172" t="s">
        <v>202</v>
      </c>
      <c r="D223" s="322">
        <f>'Приложение 4'!E273</f>
        <v>4.5</v>
      </c>
      <c r="E223" s="322">
        <f>'Приложение 4'!F273</f>
        <v>4.5</v>
      </c>
    </row>
    <row r="224" spans="1:5" ht="24.75" customHeight="1">
      <c r="A224" s="237" t="s">
        <v>19</v>
      </c>
      <c r="B224" s="246">
        <v>9900073120</v>
      </c>
      <c r="C224" s="36"/>
      <c r="D224" s="325">
        <f>D225+D226</f>
        <v>70.7</v>
      </c>
      <c r="E224" s="325">
        <f>E225+E226</f>
        <v>70.7</v>
      </c>
    </row>
    <row r="225" spans="1:5" ht="49.5" customHeight="1">
      <c r="A225" s="40" t="s">
        <v>105</v>
      </c>
      <c r="B225" s="246">
        <v>9900073120</v>
      </c>
      <c r="C225" s="35" t="s">
        <v>106</v>
      </c>
      <c r="D225" s="325">
        <f>'Приложение 4'!E120</f>
        <v>65.7</v>
      </c>
      <c r="E225" s="325">
        <f>'Приложение 4'!F120</f>
        <v>65.7</v>
      </c>
    </row>
    <row r="226" spans="1:5" ht="27.75" customHeight="1">
      <c r="A226" s="40" t="s">
        <v>424</v>
      </c>
      <c r="B226" s="246">
        <v>9900073120</v>
      </c>
      <c r="C226" s="35" t="s">
        <v>202</v>
      </c>
      <c r="D226" s="325">
        <f>'Приложение 4'!E121</f>
        <v>5</v>
      </c>
      <c r="E226" s="325">
        <f>'Приложение 4'!F121</f>
        <v>5</v>
      </c>
    </row>
    <row r="227" spans="1:5" ht="84">
      <c r="A227" s="384" t="s">
        <v>427</v>
      </c>
      <c r="B227" s="246">
        <v>9900073150</v>
      </c>
      <c r="C227" s="172"/>
      <c r="D227" s="322">
        <f>D230+D228+D229</f>
        <v>326.59999999999997</v>
      </c>
      <c r="E227" s="322">
        <f>E230+E228+E229</f>
        <v>326.59999999999997</v>
      </c>
    </row>
    <row r="228" spans="1:5" ht="48">
      <c r="A228" s="40" t="s">
        <v>105</v>
      </c>
      <c r="B228" s="246">
        <v>9900073150</v>
      </c>
      <c r="C228" s="35" t="s">
        <v>106</v>
      </c>
      <c r="D228" s="322">
        <f>'Приложение 4'!E123</f>
        <v>19.7</v>
      </c>
      <c r="E228" s="322">
        <f>'Приложение 4'!F123</f>
        <v>19.7</v>
      </c>
    </row>
    <row r="229" spans="1:5" ht="24">
      <c r="A229" s="40" t="s">
        <v>424</v>
      </c>
      <c r="B229" s="246">
        <v>9900073150</v>
      </c>
      <c r="C229" s="35" t="s">
        <v>202</v>
      </c>
      <c r="D229" s="322">
        <f>'Приложение 4'!E124</f>
        <v>10</v>
      </c>
      <c r="E229" s="322">
        <f>'Приложение 4'!F124</f>
        <v>10</v>
      </c>
    </row>
    <row r="230" spans="1:5" ht="12.75">
      <c r="A230" s="40" t="s">
        <v>216</v>
      </c>
      <c r="B230" s="246">
        <v>9900073150</v>
      </c>
      <c r="C230" s="172" t="s">
        <v>4</v>
      </c>
      <c r="D230" s="322">
        <f>'Приложение 4'!E275+'Приложение 4'!E125</f>
        <v>296.9</v>
      </c>
      <c r="E230" s="322">
        <f>'Приложение 4'!F275+'Приложение 4'!F125</f>
        <v>296.9</v>
      </c>
    </row>
    <row r="231" spans="1:5" ht="97.5" customHeight="1">
      <c r="A231" s="385" t="s">
        <v>428</v>
      </c>
      <c r="B231" s="246">
        <v>9900073160</v>
      </c>
      <c r="C231" s="36"/>
      <c r="D231" s="325">
        <f>D232</f>
        <v>10</v>
      </c>
      <c r="E231" s="325">
        <f>E232</f>
        <v>10</v>
      </c>
    </row>
    <row r="232" spans="1:5" ht="24">
      <c r="A232" s="40" t="s">
        <v>424</v>
      </c>
      <c r="B232" s="246">
        <v>9900073160</v>
      </c>
      <c r="C232" s="172" t="s">
        <v>202</v>
      </c>
      <c r="D232" s="322">
        <f>'Приложение 4'!E277+'Приложение 4'!E127</f>
        <v>10</v>
      </c>
      <c r="E232" s="322">
        <f>'Приложение 4'!F277+'Приложение 4'!F127</f>
        <v>10</v>
      </c>
    </row>
    <row r="233" spans="1:5" ht="72">
      <c r="A233" s="223" t="s">
        <v>107</v>
      </c>
      <c r="B233" s="246">
        <v>9900073190</v>
      </c>
      <c r="C233" s="171"/>
      <c r="D233" s="322">
        <f>D234</f>
        <v>22433</v>
      </c>
      <c r="E233" s="322">
        <f>E234</f>
        <v>22433</v>
      </c>
    </row>
    <row r="234" spans="1:5" ht="15" customHeight="1">
      <c r="A234" s="40" t="s">
        <v>336</v>
      </c>
      <c r="B234" s="246">
        <v>9900073190</v>
      </c>
      <c r="C234" s="35" t="s">
        <v>8</v>
      </c>
      <c r="D234" s="325">
        <f>'Приложение 4'!E194+'Приложение 4'!E248</f>
        <v>22433</v>
      </c>
      <c r="E234" s="325">
        <f>'Приложение 4'!F194+'Приложение 4'!F248</f>
        <v>22433</v>
      </c>
    </row>
    <row r="235" spans="1:5" ht="27" customHeight="1">
      <c r="A235" s="283" t="s">
        <v>186</v>
      </c>
      <c r="B235" s="246">
        <v>9900082040</v>
      </c>
      <c r="C235" s="36"/>
      <c r="D235" s="325">
        <f>D236+D237+D238</f>
        <v>34418.8</v>
      </c>
      <c r="E235" s="325">
        <f>E236+E237+E238</f>
        <v>35636.799999999996</v>
      </c>
    </row>
    <row r="236" spans="1:5" ht="49.5" customHeight="1">
      <c r="A236" s="40" t="s">
        <v>105</v>
      </c>
      <c r="B236" s="246">
        <v>9900082040</v>
      </c>
      <c r="C236" s="35" t="s">
        <v>106</v>
      </c>
      <c r="D236" s="325">
        <f>'Приложение 4'!E129+'Приложение 4'!E16+'Приложение 4'!E138</f>
        <v>31141.7</v>
      </c>
      <c r="E236" s="325">
        <f>'Приложение 4'!F129+'Приложение 4'!F16+'Приложение 4'!F138</f>
        <v>32380.6</v>
      </c>
    </row>
    <row r="237" spans="1:5" ht="24">
      <c r="A237" s="40" t="s">
        <v>424</v>
      </c>
      <c r="B237" s="246">
        <v>9900082040</v>
      </c>
      <c r="C237" s="35" t="s">
        <v>202</v>
      </c>
      <c r="D237" s="325">
        <f>'Приложение 4'!E17+'Приложение 4'!E130+'Приложение 4'!E139</f>
        <v>3275.1</v>
      </c>
      <c r="E237" s="325">
        <f>'Приложение 4'!F17+'Приложение 4'!F130+'Приложение 4'!F139</f>
        <v>3254.2</v>
      </c>
    </row>
    <row r="238" spans="1:5" ht="12.75" customHeight="1">
      <c r="A238" s="40" t="s">
        <v>3</v>
      </c>
      <c r="B238" s="246">
        <v>9900082040</v>
      </c>
      <c r="C238" s="35" t="s">
        <v>2</v>
      </c>
      <c r="D238" s="325">
        <f>'Приложение 4'!E131</f>
        <v>2</v>
      </c>
      <c r="E238" s="325">
        <f>'Приложение 4'!F131</f>
        <v>2</v>
      </c>
    </row>
    <row r="239" spans="1:5" ht="24">
      <c r="A239" s="32" t="s">
        <v>217</v>
      </c>
      <c r="B239" s="246">
        <v>9900082050</v>
      </c>
      <c r="C239" s="35"/>
      <c r="D239" s="325">
        <f>D240</f>
        <v>775.6</v>
      </c>
      <c r="E239" s="325">
        <f>E240</f>
        <v>816.5</v>
      </c>
    </row>
    <row r="240" spans="1:5" ht="48">
      <c r="A240" s="40" t="s">
        <v>105</v>
      </c>
      <c r="B240" s="246">
        <v>9900082050</v>
      </c>
      <c r="C240" s="35" t="s">
        <v>106</v>
      </c>
      <c r="D240" s="325">
        <f>'Приложение 4'!E141</f>
        <v>775.6</v>
      </c>
      <c r="E240" s="325">
        <f>'Приложение 4'!F141</f>
        <v>816.5</v>
      </c>
    </row>
    <row r="241" spans="1:5" ht="24">
      <c r="A241" s="283" t="s">
        <v>132</v>
      </c>
      <c r="B241" s="246">
        <v>9900082080</v>
      </c>
      <c r="C241" s="35"/>
      <c r="D241" s="325">
        <f>D242</f>
        <v>2345.4</v>
      </c>
      <c r="E241" s="325">
        <f>E242</f>
        <v>2475.7</v>
      </c>
    </row>
    <row r="242" spans="1:5" ht="48">
      <c r="A242" s="40" t="s">
        <v>105</v>
      </c>
      <c r="B242" s="246">
        <v>9900082080</v>
      </c>
      <c r="C242" s="35" t="s">
        <v>106</v>
      </c>
      <c r="D242" s="325">
        <f>'Приложение 4'!E133</f>
        <v>2345.4</v>
      </c>
      <c r="E242" s="325">
        <f>'Приложение 4'!F133</f>
        <v>2475.7</v>
      </c>
    </row>
    <row r="243" spans="1:5" ht="24">
      <c r="A243" s="284" t="s">
        <v>128</v>
      </c>
      <c r="B243" s="246">
        <v>9900092730</v>
      </c>
      <c r="C243" s="234"/>
      <c r="D243" s="325">
        <f>D244</f>
        <v>100</v>
      </c>
      <c r="E243" s="325">
        <f>E244</f>
        <v>100</v>
      </c>
    </row>
    <row r="244" spans="1:5" ht="12.75">
      <c r="A244" s="40" t="s">
        <v>3</v>
      </c>
      <c r="B244" s="246">
        <v>9900092730</v>
      </c>
      <c r="C244" s="32">
        <v>800</v>
      </c>
      <c r="D244" s="322">
        <f>'Приложение 4'!E279</f>
        <v>100</v>
      </c>
      <c r="E244" s="322">
        <f>'Приложение 4'!F279</f>
        <v>100</v>
      </c>
    </row>
    <row r="245" spans="1:5" ht="40.5" customHeight="1">
      <c r="A245" s="285" t="s">
        <v>215</v>
      </c>
      <c r="B245" s="246">
        <v>9900092740</v>
      </c>
      <c r="C245" s="35"/>
      <c r="D245" s="325">
        <f>D246</f>
        <v>100</v>
      </c>
      <c r="E245" s="325">
        <f>E246</f>
        <v>100</v>
      </c>
    </row>
    <row r="246" spans="1:5" ht="14.25" customHeight="1">
      <c r="A246" s="40" t="s">
        <v>3</v>
      </c>
      <c r="B246" s="246">
        <v>9900092740</v>
      </c>
      <c r="C246" s="35" t="s">
        <v>2</v>
      </c>
      <c r="D246" s="322">
        <f>'Приложение 4'!E281</f>
        <v>100</v>
      </c>
      <c r="E246" s="322">
        <f>'Приложение 4'!F281</f>
        <v>100</v>
      </c>
    </row>
    <row r="247" spans="1:5" ht="13.5" customHeight="1">
      <c r="A247" s="395" t="s">
        <v>401</v>
      </c>
      <c r="B247" s="187">
        <v>9900099990</v>
      </c>
      <c r="C247" s="35"/>
      <c r="D247" s="325">
        <f>D248</f>
        <v>6910</v>
      </c>
      <c r="E247" s="325">
        <f>E248</f>
        <v>14800</v>
      </c>
    </row>
    <row r="248" spans="1:5" ht="13.5" customHeight="1">
      <c r="A248" s="33" t="s">
        <v>3</v>
      </c>
      <c r="B248" s="187">
        <v>9900099990</v>
      </c>
      <c r="C248" s="35" t="s">
        <v>2</v>
      </c>
      <c r="D248" s="325">
        <f>'Приложение 4'!E283</f>
        <v>6910</v>
      </c>
      <c r="E248" s="325">
        <f>'Приложение 4'!F283</f>
        <v>14800</v>
      </c>
    </row>
    <row r="249" spans="1:7" ht="12.75">
      <c r="A249" s="402" t="s">
        <v>185</v>
      </c>
      <c r="B249" s="402"/>
      <c r="C249" s="402"/>
      <c r="D249" s="319">
        <f>D195+D172+D166+D138+D128+D113+D69+D40+D11</f>
        <v>745305.3</v>
      </c>
      <c r="E249" s="319">
        <f>E195+E172+E166+E138+E128+E113+E69+E40+E11</f>
        <v>757993.4</v>
      </c>
      <c r="F249" s="296"/>
      <c r="G249" s="296"/>
    </row>
    <row r="251" spans="4:5" ht="12.75">
      <c r="D251" s="26"/>
      <c r="E251" s="26"/>
    </row>
    <row r="252" ht="12.75">
      <c r="D252" s="26"/>
    </row>
  </sheetData>
  <sheetProtection/>
  <autoFilter ref="A9:D249"/>
  <mergeCells count="11">
    <mergeCell ref="A249:C249"/>
    <mergeCell ref="A9:A10"/>
    <mergeCell ref="B9:B10"/>
    <mergeCell ref="C9:C10"/>
    <mergeCell ref="D9:E9"/>
    <mergeCell ref="A7:E7"/>
    <mergeCell ref="A1:E1"/>
    <mergeCell ref="A2:E2"/>
    <mergeCell ref="A3:E3"/>
    <mergeCell ref="A4:E4"/>
    <mergeCell ref="B5:E5"/>
  </mergeCells>
  <printOptions/>
  <pageMargins left="0.7086614173228347" right="0.7086614173228347" top="0.1968503937007874" bottom="0.1968503937007874" header="0" footer="0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SheetLayoutView="100" workbookViewId="0" topLeftCell="A1">
      <selection activeCell="H23" sqref="H23"/>
    </sheetView>
  </sheetViews>
  <sheetFormatPr defaultColWidth="9.00390625" defaultRowHeight="12.75"/>
  <cols>
    <col min="1" max="1" width="3.25390625" style="0" customWidth="1"/>
    <col min="2" max="2" width="55.375" style="0" customWidth="1"/>
    <col min="3" max="5" width="9.75390625" style="0" customWidth="1"/>
  </cols>
  <sheetData>
    <row r="1" spans="1:5" s="15" customFormat="1" ht="12.75" customHeight="1">
      <c r="A1" s="439" t="s">
        <v>357</v>
      </c>
      <c r="B1" s="439"/>
      <c r="C1" s="439"/>
      <c r="D1" s="439"/>
      <c r="E1" s="439"/>
    </row>
    <row r="2" spans="1:5" s="15" customFormat="1" ht="12.75" customHeight="1">
      <c r="A2" s="448" t="s">
        <v>188</v>
      </c>
      <c r="B2" s="448"/>
      <c r="C2" s="448"/>
      <c r="D2" s="448"/>
      <c r="E2" s="448"/>
    </row>
    <row r="3" spans="1:5" s="15" customFormat="1" ht="12.75" customHeight="1">
      <c r="A3" s="448" t="s">
        <v>21</v>
      </c>
      <c r="B3" s="448"/>
      <c r="C3" s="448"/>
      <c r="D3" s="448"/>
      <c r="E3" s="448"/>
    </row>
    <row r="4" spans="1:5" s="15" customFormat="1" ht="12.75" customHeight="1">
      <c r="A4" s="14"/>
      <c r="B4" s="448" t="s">
        <v>468</v>
      </c>
      <c r="C4" s="448"/>
      <c r="D4" s="448"/>
      <c r="E4" s="448"/>
    </row>
    <row r="5" spans="1:5" s="15" customFormat="1" ht="12.75" customHeight="1">
      <c r="A5" s="14"/>
      <c r="B5" s="448" t="s">
        <v>449</v>
      </c>
      <c r="C5" s="448"/>
      <c r="D5" s="448"/>
      <c r="E5" s="448"/>
    </row>
    <row r="6" s="3" customFormat="1" ht="15">
      <c r="B6" s="81"/>
    </row>
    <row r="7" spans="1:5" s="3" customFormat="1" ht="43.5" customHeight="1">
      <c r="A7" s="442" t="s">
        <v>473</v>
      </c>
      <c r="B7" s="442"/>
      <c r="C7" s="442"/>
      <c r="D7" s="442"/>
      <c r="E7" s="442"/>
    </row>
    <row r="8" s="3" customFormat="1" ht="15.75">
      <c r="B8" s="82"/>
    </row>
    <row r="9" spans="2:3" s="3" customFormat="1" ht="12.75">
      <c r="B9" s="449"/>
      <c r="C9" s="449"/>
    </row>
    <row r="10" spans="1:5" s="16" customFormat="1" ht="15.75" customHeight="1">
      <c r="A10" s="460" t="s">
        <v>469</v>
      </c>
      <c r="B10" s="461"/>
      <c r="C10" s="464" t="s">
        <v>325</v>
      </c>
      <c r="D10" s="464"/>
      <c r="E10" s="464"/>
    </row>
    <row r="11" spans="1:5" s="16" customFormat="1" ht="15.75" customHeight="1">
      <c r="A11" s="462"/>
      <c r="B11" s="463"/>
      <c r="C11" s="83" t="s">
        <v>93</v>
      </c>
      <c r="D11" s="83" t="s">
        <v>348</v>
      </c>
      <c r="E11" s="83" t="s">
        <v>450</v>
      </c>
    </row>
    <row r="12" spans="1:5" s="16" customFormat="1" ht="13.5" customHeight="1">
      <c r="A12" s="351" t="s">
        <v>470</v>
      </c>
      <c r="B12" s="352"/>
      <c r="C12" s="314">
        <f>C13+C16</f>
        <v>0</v>
      </c>
      <c r="D12" s="314">
        <f>D13</f>
        <v>0</v>
      </c>
      <c r="E12" s="314">
        <f>E13</f>
        <v>0</v>
      </c>
    </row>
    <row r="13" spans="1:5" s="16" customFormat="1" ht="30" customHeight="1">
      <c r="A13" s="84" t="s">
        <v>189</v>
      </c>
      <c r="B13" s="85" t="s">
        <v>190</v>
      </c>
      <c r="C13" s="313">
        <f>C14+C15</f>
        <v>0</v>
      </c>
      <c r="D13" s="313">
        <f>D14+D15</f>
        <v>0</v>
      </c>
      <c r="E13" s="313">
        <f>E14+E15</f>
        <v>0</v>
      </c>
    </row>
    <row r="14" spans="1:5" s="16" customFormat="1" ht="14.25" customHeight="1">
      <c r="A14" s="350"/>
      <c r="B14" s="86" t="s">
        <v>191</v>
      </c>
      <c r="C14" s="312">
        <v>0</v>
      </c>
      <c r="D14" s="348">
        <v>0</v>
      </c>
      <c r="E14" s="348">
        <v>0</v>
      </c>
    </row>
    <row r="15" spans="1:5" s="16" customFormat="1" ht="14.25" customHeight="1">
      <c r="A15" s="350"/>
      <c r="B15" s="86" t="s">
        <v>192</v>
      </c>
      <c r="C15" s="312">
        <v>0</v>
      </c>
      <c r="D15" s="348">
        <v>0</v>
      </c>
      <c r="E15" s="348">
        <v>0</v>
      </c>
    </row>
    <row r="16" spans="1:5" s="347" customFormat="1" ht="16.5" customHeight="1">
      <c r="A16" s="161" t="s">
        <v>471</v>
      </c>
      <c r="B16" s="85" t="s">
        <v>472</v>
      </c>
      <c r="C16" s="313">
        <f>C17+C18</f>
        <v>0</v>
      </c>
      <c r="D16" s="313">
        <f>D17+D18</f>
        <v>0</v>
      </c>
      <c r="E16" s="313">
        <f>E17+E18</f>
        <v>0</v>
      </c>
    </row>
    <row r="17" spans="1:5" ht="13.5" customHeight="1">
      <c r="A17" s="47"/>
      <c r="B17" s="86" t="s">
        <v>191</v>
      </c>
      <c r="C17" s="349">
        <f>C18</f>
        <v>0</v>
      </c>
      <c r="D17" s="349">
        <v>0</v>
      </c>
      <c r="E17" s="349">
        <v>0</v>
      </c>
    </row>
    <row r="18" spans="1:5" ht="13.5" customHeight="1">
      <c r="A18" s="47"/>
      <c r="B18" s="86" t="s">
        <v>192</v>
      </c>
      <c r="C18" s="349">
        <f>C19</f>
        <v>0</v>
      </c>
      <c r="D18" s="349">
        <v>0</v>
      </c>
      <c r="E18" s="349">
        <v>0</v>
      </c>
    </row>
    <row r="19" ht="15.75">
      <c r="B19" s="52" t="s">
        <v>199</v>
      </c>
    </row>
    <row r="20" ht="15.75">
      <c r="B20" s="52"/>
    </row>
    <row r="21" ht="15.75">
      <c r="B21" s="52"/>
    </row>
    <row r="22" ht="15.75">
      <c r="B22" s="52"/>
    </row>
    <row r="23" ht="15.75">
      <c r="B23" s="52"/>
    </row>
    <row r="24" ht="15.75">
      <c r="B24" s="52"/>
    </row>
    <row r="25" ht="15.75">
      <c r="B25" s="52"/>
    </row>
    <row r="26" ht="15.75">
      <c r="B26" s="52"/>
    </row>
    <row r="27" ht="15.75">
      <c r="B27" s="52"/>
    </row>
    <row r="28" ht="15.75">
      <c r="B28" s="52"/>
    </row>
    <row r="29" ht="15.75">
      <c r="B29" s="52"/>
    </row>
    <row r="30" ht="15.75">
      <c r="B30" s="52"/>
    </row>
    <row r="31" ht="15.75">
      <c r="B31" s="52"/>
    </row>
    <row r="32" ht="15.75">
      <c r="B32" s="52"/>
    </row>
    <row r="33" ht="15.75">
      <c r="B33" s="52"/>
    </row>
    <row r="34" ht="15.75">
      <c r="B34" s="52"/>
    </row>
    <row r="35" ht="15.75">
      <c r="B35" s="52"/>
    </row>
    <row r="36" ht="15.75">
      <c r="B36" s="52"/>
    </row>
    <row r="37" ht="15.75">
      <c r="B37" s="52"/>
    </row>
    <row r="38" ht="15.75">
      <c r="B38" s="52"/>
    </row>
    <row r="39" ht="15.75">
      <c r="B39" s="52"/>
    </row>
    <row r="40" ht="15.75">
      <c r="B40" s="52"/>
    </row>
    <row r="41" ht="15.75">
      <c r="B41" s="52"/>
    </row>
    <row r="42" ht="15.75">
      <c r="B42" s="52"/>
    </row>
    <row r="43" ht="15.75">
      <c r="B43" s="52"/>
    </row>
    <row r="44" ht="15.75">
      <c r="B44" s="52"/>
    </row>
  </sheetData>
  <sheetProtection/>
  <mergeCells count="9">
    <mergeCell ref="A1:E1"/>
    <mergeCell ref="A2:E2"/>
    <mergeCell ref="A3:E3"/>
    <mergeCell ref="B4:E4"/>
    <mergeCell ref="B5:E5"/>
    <mergeCell ref="A10:B11"/>
    <mergeCell ref="A7:E7"/>
    <mergeCell ref="B9:C9"/>
    <mergeCell ref="C10:E10"/>
  </mergeCells>
  <printOptions/>
  <pageMargins left="0.7086614173228347" right="0.7086614173228347" top="0.3937007874015748" bottom="0.3937007874015748" header="0.1968503937007874" footer="0.118110236220472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N10" sqref="N10"/>
    </sheetView>
  </sheetViews>
  <sheetFormatPr defaultColWidth="9.00390625" defaultRowHeight="12.75"/>
  <cols>
    <col min="1" max="1" width="5.625" style="0" customWidth="1"/>
    <col min="2" max="2" width="16.125" style="0" customWidth="1"/>
    <col min="3" max="3" width="15.125" style="0" customWidth="1"/>
    <col min="4" max="6" width="10.625" style="0" customWidth="1"/>
    <col min="7" max="7" width="16.375" style="0" customWidth="1"/>
  </cols>
  <sheetData>
    <row r="1" spans="1:8" ht="12.75">
      <c r="A1" s="439" t="s">
        <v>358</v>
      </c>
      <c r="B1" s="439"/>
      <c r="C1" s="439"/>
      <c r="D1" s="439"/>
      <c r="E1" s="439"/>
      <c r="F1" s="439"/>
      <c r="G1" s="439"/>
      <c r="H1" s="162"/>
    </row>
    <row r="2" spans="1:7" ht="12.75">
      <c r="A2" s="448" t="s">
        <v>94</v>
      </c>
      <c r="B2" s="448"/>
      <c r="C2" s="448"/>
      <c r="D2" s="448"/>
      <c r="E2" s="448"/>
      <c r="F2" s="448"/>
      <c r="G2" s="448"/>
    </row>
    <row r="3" spans="1:7" ht="12.75">
      <c r="A3" s="448" t="s">
        <v>21</v>
      </c>
      <c r="B3" s="448"/>
      <c r="C3" s="448"/>
      <c r="D3" s="448"/>
      <c r="E3" s="448"/>
      <c r="F3" s="448"/>
      <c r="G3" s="448"/>
    </row>
    <row r="4" spans="1:7" ht="12.75">
      <c r="A4" s="14"/>
      <c r="B4" s="14"/>
      <c r="C4" s="14"/>
      <c r="D4" s="14"/>
      <c r="E4" s="448" t="s">
        <v>468</v>
      </c>
      <c r="F4" s="448"/>
      <c r="G4" s="448"/>
    </row>
    <row r="5" spans="1:7" ht="12.75">
      <c r="A5" s="448" t="s">
        <v>449</v>
      </c>
      <c r="B5" s="448"/>
      <c r="C5" s="448"/>
      <c r="D5" s="448"/>
      <c r="E5" s="448"/>
      <c r="F5" s="448"/>
      <c r="G5" s="448"/>
    </row>
    <row r="8" spans="1:7" ht="43.5" customHeight="1">
      <c r="A8" s="404" t="s">
        <v>482</v>
      </c>
      <c r="B8" s="404"/>
      <c r="C8" s="404"/>
      <c r="D8" s="404"/>
      <c r="E8" s="404"/>
      <c r="F8" s="404"/>
      <c r="G8" s="404"/>
    </row>
    <row r="10" spans="1:7" ht="37.5" customHeight="1">
      <c r="A10" s="466" t="s">
        <v>95</v>
      </c>
      <c r="B10" s="466"/>
      <c r="C10" s="466"/>
      <c r="D10" s="466"/>
      <c r="E10" s="466"/>
      <c r="F10" s="466"/>
      <c r="G10" s="466"/>
    </row>
    <row r="11" spans="1:7" ht="9" customHeight="1">
      <c r="A11" s="163"/>
      <c r="B11" s="163"/>
      <c r="C11" s="163"/>
      <c r="D11" s="163"/>
      <c r="E11" s="163"/>
      <c r="F11" s="163"/>
      <c r="G11" s="163"/>
    </row>
    <row r="12" spans="1:7" ht="38.25" customHeight="1">
      <c r="A12" s="472" t="s">
        <v>96</v>
      </c>
      <c r="B12" s="470" t="s">
        <v>97</v>
      </c>
      <c r="C12" s="470" t="s">
        <v>98</v>
      </c>
      <c r="D12" s="467" t="s">
        <v>99</v>
      </c>
      <c r="E12" s="468"/>
      <c r="F12" s="469"/>
      <c r="G12" s="470" t="s">
        <v>100</v>
      </c>
    </row>
    <row r="13" spans="1:7" ht="12.75">
      <c r="A13" s="473"/>
      <c r="B13" s="471"/>
      <c r="C13" s="471"/>
      <c r="D13" s="54" t="s">
        <v>93</v>
      </c>
      <c r="E13" s="54" t="s">
        <v>348</v>
      </c>
      <c r="F13" s="54" t="s">
        <v>450</v>
      </c>
      <c r="G13" s="471"/>
    </row>
    <row r="14" spans="1:7" ht="12.75">
      <c r="A14" s="164">
        <v>1</v>
      </c>
      <c r="B14" s="164">
        <v>2</v>
      </c>
      <c r="C14" s="164">
        <v>3</v>
      </c>
      <c r="D14" s="164">
        <v>4</v>
      </c>
      <c r="E14" s="164">
        <v>5</v>
      </c>
      <c r="F14" s="164">
        <v>6</v>
      </c>
      <c r="G14" s="164">
        <v>7</v>
      </c>
    </row>
    <row r="15" spans="1:7" ht="12.75">
      <c r="A15" s="47"/>
      <c r="B15" s="165" t="s">
        <v>101</v>
      </c>
      <c r="C15" s="47"/>
      <c r="D15" s="315">
        <v>0</v>
      </c>
      <c r="E15" s="315">
        <v>0</v>
      </c>
      <c r="F15" s="315">
        <v>0</v>
      </c>
      <c r="G15" s="47"/>
    </row>
    <row r="18" spans="1:7" ht="41.25" customHeight="1">
      <c r="A18" s="465" t="s">
        <v>303</v>
      </c>
      <c r="B18" s="465"/>
      <c r="C18" s="465"/>
      <c r="D18" s="465"/>
      <c r="E18" s="465"/>
      <c r="F18" s="465"/>
      <c r="G18" s="465"/>
    </row>
    <row r="19" spans="1:7" ht="15" customHeight="1">
      <c r="A19" s="166"/>
      <c r="B19" s="166"/>
      <c r="C19" s="166"/>
      <c r="D19" s="166"/>
      <c r="E19" s="166"/>
      <c r="F19" s="166"/>
      <c r="G19" s="166"/>
    </row>
    <row r="20" spans="1:7" ht="52.5" customHeight="1">
      <c r="A20" s="478" t="s">
        <v>304</v>
      </c>
      <c r="B20" s="479"/>
      <c r="C20" s="480"/>
      <c r="D20" s="467" t="s">
        <v>255</v>
      </c>
      <c r="E20" s="468"/>
      <c r="F20" s="468"/>
      <c r="G20" s="469"/>
    </row>
    <row r="21" spans="1:7" ht="52.5" customHeight="1">
      <c r="A21" s="481"/>
      <c r="B21" s="482"/>
      <c r="C21" s="483"/>
      <c r="D21" s="54" t="s">
        <v>93</v>
      </c>
      <c r="E21" s="54" t="s">
        <v>348</v>
      </c>
      <c r="F21" s="436" t="s">
        <v>450</v>
      </c>
      <c r="G21" s="436"/>
    </row>
    <row r="22" spans="1:7" ht="39" customHeight="1">
      <c r="A22" s="474" t="s">
        <v>256</v>
      </c>
      <c r="B22" s="475"/>
      <c r="C22" s="476"/>
      <c r="D22" s="316">
        <v>0</v>
      </c>
      <c r="E22" s="316">
        <v>0</v>
      </c>
      <c r="F22" s="477">
        <v>0</v>
      </c>
      <c r="G22" s="477"/>
    </row>
    <row r="23" spans="1:7" ht="28.5" customHeight="1">
      <c r="A23" s="474" t="s">
        <v>257</v>
      </c>
      <c r="B23" s="475"/>
      <c r="C23" s="476"/>
      <c r="D23" s="317">
        <v>0</v>
      </c>
      <c r="E23" s="317">
        <v>0</v>
      </c>
      <c r="F23" s="477">
        <v>0</v>
      </c>
      <c r="G23" s="477"/>
    </row>
  </sheetData>
  <sheetProtection/>
  <mergeCells count="20">
    <mergeCell ref="G12:G13"/>
    <mergeCell ref="A1:G1"/>
    <mergeCell ref="A2:G2"/>
    <mergeCell ref="A23:C23"/>
    <mergeCell ref="F22:G22"/>
    <mergeCell ref="F23:G23"/>
    <mergeCell ref="A22:C22"/>
    <mergeCell ref="D20:G20"/>
    <mergeCell ref="A20:C21"/>
    <mergeCell ref="F21:G21"/>
    <mergeCell ref="A18:G18"/>
    <mergeCell ref="A8:G8"/>
    <mergeCell ref="A10:G10"/>
    <mergeCell ref="A3:G3"/>
    <mergeCell ref="E4:G4"/>
    <mergeCell ref="A5:G5"/>
    <mergeCell ref="D12:F12"/>
    <mergeCell ref="C12:C13"/>
    <mergeCell ref="B12:B13"/>
    <mergeCell ref="A12:A13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5"/>
  <sheetViews>
    <sheetView view="pageBreakPreview" zoomScaleSheetLayoutView="100" zoomScalePageLayoutView="0" workbookViewId="0" topLeftCell="A357">
      <selection activeCell="H365" sqref="H365"/>
    </sheetView>
  </sheetViews>
  <sheetFormatPr defaultColWidth="9.00390625" defaultRowHeight="12.75"/>
  <cols>
    <col min="1" max="1" width="62.00390625" style="0" customWidth="1"/>
    <col min="2" max="2" width="3.75390625" style="0" customWidth="1"/>
    <col min="3" max="3" width="12.625" style="11" customWidth="1"/>
    <col min="4" max="4" width="4.125" style="0" customWidth="1"/>
    <col min="5" max="5" width="9.875" style="0" customWidth="1"/>
    <col min="6" max="6" width="12.375" style="329" customWidth="1"/>
    <col min="7" max="7" width="9.125" style="329" customWidth="1"/>
  </cols>
  <sheetData>
    <row r="1" spans="1:7" s="5" customFormat="1" ht="11.25">
      <c r="A1" s="403" t="s">
        <v>1</v>
      </c>
      <c r="B1" s="403"/>
      <c r="C1" s="403"/>
      <c r="D1" s="403"/>
      <c r="E1" s="403"/>
      <c r="F1" s="334"/>
      <c r="G1" s="334"/>
    </row>
    <row r="2" spans="1:7" s="5" customFormat="1" ht="11.25">
      <c r="A2" s="403" t="s">
        <v>211</v>
      </c>
      <c r="B2" s="403"/>
      <c r="C2" s="403"/>
      <c r="D2" s="403"/>
      <c r="E2" s="403"/>
      <c r="F2" s="334"/>
      <c r="G2" s="334"/>
    </row>
    <row r="3" spans="1:7" s="5" customFormat="1" ht="11.25">
      <c r="A3" s="403" t="s">
        <v>225</v>
      </c>
      <c r="B3" s="403"/>
      <c r="C3" s="403"/>
      <c r="D3" s="403"/>
      <c r="E3" s="403"/>
      <c r="F3" s="334"/>
      <c r="G3" s="334"/>
    </row>
    <row r="4" spans="1:7" s="5" customFormat="1" ht="12.75" customHeight="1">
      <c r="A4" s="403" t="s">
        <v>468</v>
      </c>
      <c r="B4" s="403"/>
      <c r="C4" s="403"/>
      <c r="D4" s="403"/>
      <c r="E4" s="403"/>
      <c r="F4" s="334"/>
      <c r="G4" s="334"/>
    </row>
    <row r="5" spans="2:7" s="5" customFormat="1" ht="12.75" customHeight="1">
      <c r="B5" s="403" t="s">
        <v>449</v>
      </c>
      <c r="C5" s="403"/>
      <c r="D5" s="403"/>
      <c r="E5" s="403"/>
      <c r="F5" s="334"/>
      <c r="G5" s="334"/>
    </row>
    <row r="6" spans="6:7" s="5" customFormat="1" ht="11.25">
      <c r="F6" s="334"/>
      <c r="G6" s="334"/>
    </row>
    <row r="7" spans="1:7" s="5" customFormat="1" ht="12.75">
      <c r="A7" s="414" t="s">
        <v>476</v>
      </c>
      <c r="B7" s="414"/>
      <c r="C7" s="414"/>
      <c r="D7" s="414"/>
      <c r="E7" s="414"/>
      <c r="F7" s="334"/>
      <c r="G7" s="334"/>
    </row>
    <row r="8" spans="1:7" s="5" customFormat="1" ht="12.75">
      <c r="A8" s="414" t="s">
        <v>477</v>
      </c>
      <c r="B8" s="414"/>
      <c r="C8" s="414"/>
      <c r="D8" s="414"/>
      <c r="E8" s="414"/>
      <c r="F8" s="334"/>
      <c r="G8" s="334"/>
    </row>
    <row r="9" spans="1:7" s="5" customFormat="1" ht="12.75">
      <c r="A9" s="12"/>
      <c r="B9" s="12"/>
      <c r="C9" s="24"/>
      <c r="D9" s="12"/>
      <c r="E9" s="12"/>
      <c r="F9" s="334"/>
      <c r="G9" s="334"/>
    </row>
    <row r="10" spans="1:5" ht="36">
      <c r="A10" s="18" t="s">
        <v>138</v>
      </c>
      <c r="B10" s="18" t="s">
        <v>137</v>
      </c>
      <c r="C10" s="18" t="s">
        <v>136</v>
      </c>
      <c r="D10" s="18" t="s">
        <v>135</v>
      </c>
      <c r="E10" s="28" t="s">
        <v>325</v>
      </c>
    </row>
    <row r="11" spans="1:5" ht="12.75">
      <c r="A11" s="29">
        <v>1</v>
      </c>
      <c r="B11" s="23">
        <v>2</v>
      </c>
      <c r="C11" s="23">
        <v>3</v>
      </c>
      <c r="D11" s="23">
        <v>4</v>
      </c>
      <c r="E11" s="30" t="s">
        <v>399</v>
      </c>
    </row>
    <row r="12" spans="1:5" ht="12.75">
      <c r="A12" s="46" t="s">
        <v>18</v>
      </c>
      <c r="B12" s="23">
        <v>901</v>
      </c>
      <c r="C12" s="23"/>
      <c r="D12" s="23"/>
      <c r="E12" s="319">
        <f>E13</f>
        <v>370</v>
      </c>
    </row>
    <row r="13" spans="1:5" ht="12.75" customHeight="1">
      <c r="A13" s="32" t="s">
        <v>187</v>
      </c>
      <c r="B13" s="31"/>
      <c r="C13" s="187">
        <v>9900000000</v>
      </c>
      <c r="D13" s="31"/>
      <c r="E13" s="318">
        <f>E14</f>
        <v>370</v>
      </c>
    </row>
    <row r="14" spans="1:5" ht="24">
      <c r="A14" s="32" t="s">
        <v>186</v>
      </c>
      <c r="B14" s="31"/>
      <c r="C14" s="187">
        <v>9900082040</v>
      </c>
      <c r="D14" s="31"/>
      <c r="E14" s="318">
        <f>E16+E15</f>
        <v>370</v>
      </c>
    </row>
    <row r="15" spans="1:5" ht="50.25" customHeight="1">
      <c r="A15" s="40" t="s">
        <v>105</v>
      </c>
      <c r="B15" s="31"/>
      <c r="C15" s="187">
        <v>9900082040</v>
      </c>
      <c r="D15" s="31" t="s">
        <v>106</v>
      </c>
      <c r="E15" s="318">
        <v>100</v>
      </c>
    </row>
    <row r="16" spans="1:5" ht="25.5" customHeight="1">
      <c r="A16" s="40" t="s">
        <v>424</v>
      </c>
      <c r="B16" s="31"/>
      <c r="C16" s="187">
        <v>9900082040</v>
      </c>
      <c r="D16" s="31" t="s">
        <v>202</v>
      </c>
      <c r="E16" s="318">
        <v>270</v>
      </c>
    </row>
    <row r="17" spans="1:5" ht="15.75" customHeight="1">
      <c r="A17" s="48"/>
      <c r="B17" s="41"/>
      <c r="C17" s="49"/>
      <c r="D17" s="41"/>
      <c r="E17" s="42"/>
    </row>
    <row r="18" spans="1:7" s="10" customFormat="1" ht="12.75" customHeight="1">
      <c r="A18" s="39" t="s">
        <v>134</v>
      </c>
      <c r="B18" s="36" t="s">
        <v>147</v>
      </c>
      <c r="C18" s="35"/>
      <c r="D18" s="36"/>
      <c r="E18" s="320">
        <f>E19+E57+E85+E91+E114+E64</f>
        <v>83117.40000000001</v>
      </c>
      <c r="F18" s="335"/>
      <c r="G18" s="329"/>
    </row>
    <row r="19" spans="1:5" ht="26.25" customHeight="1">
      <c r="A19" s="192" t="s">
        <v>305</v>
      </c>
      <c r="B19" s="170"/>
      <c r="C19" s="247">
        <v>100000000</v>
      </c>
      <c r="D19" s="193"/>
      <c r="E19" s="321">
        <f>E20+E38+E54</f>
        <v>14431.900000000001</v>
      </c>
    </row>
    <row r="20" spans="1:5" ht="24.75" customHeight="1">
      <c r="A20" s="39" t="s">
        <v>333</v>
      </c>
      <c r="B20" s="32"/>
      <c r="C20" s="247">
        <v>110000000</v>
      </c>
      <c r="D20" s="193"/>
      <c r="E20" s="321">
        <f>E29+E32+E35+E25+E27+E21+E23</f>
        <v>7568.900000000001</v>
      </c>
    </row>
    <row r="21" spans="1:7" s="354" customFormat="1" ht="23.25" customHeight="1">
      <c r="A21" s="32" t="s">
        <v>483</v>
      </c>
      <c r="B21" s="32"/>
      <c r="C21" s="246">
        <v>111200000</v>
      </c>
      <c r="D21" s="175"/>
      <c r="E21" s="323">
        <f>E22</f>
        <v>500</v>
      </c>
      <c r="F21" s="353"/>
      <c r="G21" s="353"/>
    </row>
    <row r="22" spans="1:7" s="354" customFormat="1" ht="24.75" customHeight="1">
      <c r="A22" s="40" t="s">
        <v>424</v>
      </c>
      <c r="B22" s="32"/>
      <c r="C22" s="246">
        <v>111200000</v>
      </c>
      <c r="D22" s="175">
        <v>200</v>
      </c>
      <c r="E22" s="323">
        <v>500</v>
      </c>
      <c r="F22" s="353"/>
      <c r="G22" s="353"/>
    </row>
    <row r="23" spans="1:7" s="354" customFormat="1" ht="16.5" customHeight="1">
      <c r="A23" s="25" t="s">
        <v>498</v>
      </c>
      <c r="B23" s="32"/>
      <c r="C23" s="246">
        <v>112300000</v>
      </c>
      <c r="D23" s="175"/>
      <c r="E23" s="323">
        <f>E24</f>
        <v>30</v>
      </c>
      <c r="F23" s="353"/>
      <c r="G23" s="353"/>
    </row>
    <row r="24" spans="1:7" s="354" customFormat="1" ht="24.75" customHeight="1">
      <c r="A24" s="40" t="s">
        <v>424</v>
      </c>
      <c r="B24" s="32"/>
      <c r="C24" s="246">
        <v>112300000</v>
      </c>
      <c r="D24" s="175">
        <v>200</v>
      </c>
      <c r="E24" s="323">
        <v>30</v>
      </c>
      <c r="F24" s="353"/>
      <c r="G24" s="353"/>
    </row>
    <row r="25" spans="1:5" ht="37.5" customHeight="1">
      <c r="A25" s="25" t="s">
        <v>511</v>
      </c>
      <c r="B25" s="36"/>
      <c r="C25" s="246">
        <v>112400000</v>
      </c>
      <c r="D25" s="172"/>
      <c r="E25" s="322">
        <f>E26</f>
        <v>1000</v>
      </c>
    </row>
    <row r="26" spans="1:5" ht="23.25" customHeight="1">
      <c r="A26" s="40" t="s">
        <v>424</v>
      </c>
      <c r="B26" s="36"/>
      <c r="C26" s="246">
        <v>112400000</v>
      </c>
      <c r="D26" s="172" t="s">
        <v>202</v>
      </c>
      <c r="E26" s="322">
        <v>1000</v>
      </c>
    </row>
    <row r="27" spans="1:5" ht="48" customHeight="1">
      <c r="A27" s="25" t="s">
        <v>425</v>
      </c>
      <c r="B27" s="36"/>
      <c r="C27" s="246">
        <v>114200000</v>
      </c>
      <c r="D27" s="172"/>
      <c r="E27" s="322">
        <f>E28</f>
        <v>355.3</v>
      </c>
    </row>
    <row r="28" spans="1:5" ht="23.25" customHeight="1">
      <c r="A28" s="40" t="s">
        <v>424</v>
      </c>
      <c r="B28" s="36"/>
      <c r="C28" s="246">
        <v>114200000</v>
      </c>
      <c r="D28" s="172" t="s">
        <v>202</v>
      </c>
      <c r="E28" s="322">
        <v>355.3</v>
      </c>
    </row>
    <row r="29" spans="1:5" ht="38.25" customHeight="1">
      <c r="A29" s="364" t="s">
        <v>359</v>
      </c>
      <c r="B29" s="32"/>
      <c r="C29" s="246">
        <v>114500000</v>
      </c>
      <c r="D29" s="172"/>
      <c r="E29" s="322">
        <f>E30</f>
        <v>733.1</v>
      </c>
    </row>
    <row r="30" spans="1:5" ht="49.5" customHeight="1">
      <c r="A30" s="188" t="s">
        <v>360</v>
      </c>
      <c r="B30" s="32"/>
      <c r="C30" s="246">
        <v>114551350</v>
      </c>
      <c r="D30" s="172"/>
      <c r="E30" s="322">
        <f>E31</f>
        <v>733.1</v>
      </c>
    </row>
    <row r="31" spans="1:5" ht="12.75">
      <c r="A31" s="40" t="s">
        <v>336</v>
      </c>
      <c r="B31" s="175"/>
      <c r="C31" s="246">
        <v>114551350</v>
      </c>
      <c r="D31" s="175">
        <v>300</v>
      </c>
      <c r="E31" s="323">
        <v>733.1</v>
      </c>
    </row>
    <row r="32" spans="1:5" ht="24">
      <c r="A32" s="195" t="s">
        <v>361</v>
      </c>
      <c r="B32" s="175"/>
      <c r="C32" s="246">
        <v>114600000</v>
      </c>
      <c r="D32" s="175"/>
      <c r="E32" s="323">
        <f>E33</f>
        <v>100</v>
      </c>
    </row>
    <row r="33" spans="1:5" ht="36.75" customHeight="1">
      <c r="A33" s="364" t="s">
        <v>362</v>
      </c>
      <c r="B33" s="175"/>
      <c r="C33" s="246" t="s">
        <v>433</v>
      </c>
      <c r="D33" s="175"/>
      <c r="E33" s="323">
        <f>E34</f>
        <v>100</v>
      </c>
    </row>
    <row r="34" spans="1:5" ht="12.75">
      <c r="A34" s="40" t="s">
        <v>336</v>
      </c>
      <c r="B34" s="175"/>
      <c r="C34" s="246" t="s">
        <v>433</v>
      </c>
      <c r="D34" s="175">
        <v>300</v>
      </c>
      <c r="E34" s="323">
        <v>100</v>
      </c>
    </row>
    <row r="35" spans="1:5" ht="48">
      <c r="A35" s="196" t="s">
        <v>363</v>
      </c>
      <c r="B35" s="175"/>
      <c r="C35" s="246">
        <v>114700000</v>
      </c>
      <c r="D35" s="175"/>
      <c r="E35" s="323">
        <f>E36</f>
        <v>4850.5</v>
      </c>
    </row>
    <row r="36" spans="1:5" ht="72">
      <c r="A36" s="242" t="s">
        <v>364</v>
      </c>
      <c r="B36" s="175"/>
      <c r="C36" s="35" t="s">
        <v>365</v>
      </c>
      <c r="D36" s="175"/>
      <c r="E36" s="323">
        <f>E37</f>
        <v>4850.5</v>
      </c>
    </row>
    <row r="37" spans="1:5" ht="24">
      <c r="A37" s="40" t="s">
        <v>234</v>
      </c>
      <c r="B37" s="175"/>
      <c r="C37" s="35" t="s">
        <v>365</v>
      </c>
      <c r="D37" s="175">
        <v>400</v>
      </c>
      <c r="E37" s="323">
        <v>4850.5</v>
      </c>
    </row>
    <row r="38" spans="1:5" ht="36">
      <c r="A38" s="250" t="s">
        <v>334</v>
      </c>
      <c r="B38" s="175"/>
      <c r="C38" s="247">
        <v>120000000</v>
      </c>
      <c r="D38" s="193"/>
      <c r="E38" s="321">
        <f>E39+E41+E46+E52+E44+E50</f>
        <v>6763</v>
      </c>
    </row>
    <row r="39" spans="1:5" ht="27" customHeight="1">
      <c r="A39" s="198" t="s">
        <v>366</v>
      </c>
      <c r="B39" s="175"/>
      <c r="C39" s="246">
        <v>121200000</v>
      </c>
      <c r="D39" s="175"/>
      <c r="E39" s="323">
        <f>E40</f>
        <v>120</v>
      </c>
    </row>
    <row r="40" spans="1:5" ht="24">
      <c r="A40" s="40" t="s">
        <v>424</v>
      </c>
      <c r="B40" s="175"/>
      <c r="C40" s="246">
        <v>121200000</v>
      </c>
      <c r="D40" s="175">
        <v>200</v>
      </c>
      <c r="E40" s="323">
        <v>120</v>
      </c>
    </row>
    <row r="41" spans="1:5" ht="12.75">
      <c r="A41" s="198" t="s">
        <v>367</v>
      </c>
      <c r="B41" s="175"/>
      <c r="C41" s="246">
        <v>122200000</v>
      </c>
      <c r="D41" s="175"/>
      <c r="E41" s="323">
        <f>E42</f>
        <v>86.8</v>
      </c>
    </row>
    <row r="42" spans="1:5" ht="24">
      <c r="A42" s="199" t="s">
        <v>78</v>
      </c>
      <c r="B42" s="175"/>
      <c r="C42" s="246">
        <v>122273120</v>
      </c>
      <c r="D42" s="175"/>
      <c r="E42" s="323">
        <f>E43</f>
        <v>86.8</v>
      </c>
    </row>
    <row r="43" spans="1:5" ht="24">
      <c r="A43" s="40" t="s">
        <v>424</v>
      </c>
      <c r="B43" s="175"/>
      <c r="C43" s="246">
        <v>122273120</v>
      </c>
      <c r="D43" s="175">
        <v>200</v>
      </c>
      <c r="E43" s="323">
        <v>86.8</v>
      </c>
    </row>
    <row r="44" spans="1:5" ht="24">
      <c r="A44" s="25" t="s">
        <v>484</v>
      </c>
      <c r="B44" s="175"/>
      <c r="C44" s="246">
        <v>122300000</v>
      </c>
      <c r="D44" s="175"/>
      <c r="E44" s="323">
        <f>E45</f>
        <v>2589.6</v>
      </c>
    </row>
    <row r="45" spans="1:5" ht="24">
      <c r="A45" s="40" t="s">
        <v>7</v>
      </c>
      <c r="B45" s="175"/>
      <c r="C45" s="246">
        <v>122300000</v>
      </c>
      <c r="D45" s="175">
        <v>600</v>
      </c>
      <c r="E45" s="323">
        <v>2589.6</v>
      </c>
    </row>
    <row r="46" spans="1:5" ht="12.75">
      <c r="A46" s="200" t="s">
        <v>368</v>
      </c>
      <c r="B46" s="175"/>
      <c r="C46" s="246">
        <v>123100000</v>
      </c>
      <c r="D46" s="175"/>
      <c r="E46" s="323">
        <f>E47</f>
        <v>1216.6</v>
      </c>
    </row>
    <row r="47" spans="1:5" ht="12.75">
      <c r="A47" s="330" t="s">
        <v>435</v>
      </c>
      <c r="B47" s="175"/>
      <c r="C47" s="246" t="s">
        <v>434</v>
      </c>
      <c r="D47" s="175"/>
      <c r="E47" s="323">
        <f>E49+E48</f>
        <v>1216.6</v>
      </c>
    </row>
    <row r="48" spans="1:5" ht="24">
      <c r="A48" s="40" t="s">
        <v>424</v>
      </c>
      <c r="B48" s="175"/>
      <c r="C48" s="246" t="s">
        <v>434</v>
      </c>
      <c r="D48" s="175">
        <v>200</v>
      </c>
      <c r="E48" s="323">
        <v>240</v>
      </c>
    </row>
    <row r="49" spans="1:5" ht="24">
      <c r="A49" s="40" t="s">
        <v>234</v>
      </c>
      <c r="B49" s="175"/>
      <c r="C49" s="246" t="s">
        <v>434</v>
      </c>
      <c r="D49" s="175">
        <v>400</v>
      </c>
      <c r="E49" s="323">
        <v>976.6</v>
      </c>
    </row>
    <row r="50" spans="1:5" ht="24">
      <c r="A50" s="251" t="s">
        <v>369</v>
      </c>
      <c r="B50" s="175"/>
      <c r="C50" s="246">
        <v>123200000</v>
      </c>
      <c r="D50" s="175"/>
      <c r="E50" s="323">
        <f>E51</f>
        <v>2450</v>
      </c>
    </row>
    <row r="51" spans="1:5" ht="24">
      <c r="A51" s="40" t="s">
        <v>234</v>
      </c>
      <c r="B51" s="175"/>
      <c r="C51" s="246">
        <v>123200000</v>
      </c>
      <c r="D51" s="175">
        <v>400</v>
      </c>
      <c r="E51" s="323">
        <v>2450</v>
      </c>
    </row>
    <row r="52" spans="1:5" ht="76.5" customHeight="1">
      <c r="A52" s="355" t="s">
        <v>485</v>
      </c>
      <c r="B52" s="175"/>
      <c r="C52" s="246">
        <v>123300000</v>
      </c>
      <c r="D52" s="175"/>
      <c r="E52" s="323">
        <f>E53</f>
        <v>300</v>
      </c>
    </row>
    <row r="53" spans="1:5" ht="24">
      <c r="A53" s="40" t="s">
        <v>424</v>
      </c>
      <c r="B53" s="175"/>
      <c r="C53" s="246">
        <v>123300000</v>
      </c>
      <c r="D53" s="175">
        <v>200</v>
      </c>
      <c r="E53" s="323">
        <v>300</v>
      </c>
    </row>
    <row r="54" spans="1:5" ht="12.75">
      <c r="A54" s="252" t="s">
        <v>370</v>
      </c>
      <c r="B54" s="175"/>
      <c r="C54" s="247">
        <v>130000000</v>
      </c>
      <c r="D54" s="193"/>
      <c r="E54" s="321">
        <f>E55</f>
        <v>100</v>
      </c>
    </row>
    <row r="55" spans="1:5" ht="12.75">
      <c r="A55" s="366" t="s">
        <v>486</v>
      </c>
      <c r="B55" s="175"/>
      <c r="C55" s="246">
        <v>131200000</v>
      </c>
      <c r="D55" s="175"/>
      <c r="E55" s="323">
        <f>E56</f>
        <v>100</v>
      </c>
    </row>
    <row r="56" spans="1:5" ht="24.75" customHeight="1">
      <c r="A56" s="40" t="s">
        <v>424</v>
      </c>
      <c r="B56" s="32"/>
      <c r="C56" s="246">
        <v>131200000</v>
      </c>
      <c r="D56" s="172" t="s">
        <v>202</v>
      </c>
      <c r="E56" s="322">
        <v>100</v>
      </c>
    </row>
    <row r="57" spans="1:5" ht="28.5" customHeight="1">
      <c r="A57" s="268" t="s">
        <v>338</v>
      </c>
      <c r="B57" s="253"/>
      <c r="C57" s="247">
        <v>500000000</v>
      </c>
      <c r="D57" s="254"/>
      <c r="E57" s="324">
        <f>E58+E61</f>
        <v>1400</v>
      </c>
    </row>
    <row r="58" spans="1:5" ht="24.75" customHeight="1">
      <c r="A58" s="269" t="s">
        <v>54</v>
      </c>
      <c r="B58" s="36"/>
      <c r="C58" s="247">
        <v>510000000</v>
      </c>
      <c r="D58" s="254"/>
      <c r="E58" s="324">
        <f>E59</f>
        <v>650</v>
      </c>
    </row>
    <row r="59" spans="1:7" s="10" customFormat="1" ht="22.5" customHeight="1">
      <c r="A59" s="390" t="s">
        <v>171</v>
      </c>
      <c r="B59" s="36"/>
      <c r="C59" s="246">
        <v>512100000</v>
      </c>
      <c r="D59" s="36"/>
      <c r="E59" s="325">
        <f>E60</f>
        <v>650</v>
      </c>
      <c r="F59" s="335"/>
      <c r="G59" s="335"/>
    </row>
    <row r="60" spans="1:7" s="10" customFormat="1" ht="12.75" customHeight="1">
      <c r="A60" s="40" t="s">
        <v>3</v>
      </c>
      <c r="B60" s="36"/>
      <c r="C60" s="246">
        <v>512100000</v>
      </c>
      <c r="D60" s="35" t="s">
        <v>2</v>
      </c>
      <c r="E60" s="325">
        <v>650</v>
      </c>
      <c r="F60" s="335"/>
      <c r="G60" s="335"/>
    </row>
    <row r="61" spans="1:7" s="245" customFormat="1" ht="23.25" customHeight="1">
      <c r="A61" s="391" t="s">
        <v>414</v>
      </c>
      <c r="B61" s="36"/>
      <c r="C61" s="247">
        <v>520000000</v>
      </c>
      <c r="D61" s="36"/>
      <c r="E61" s="320">
        <f>E62</f>
        <v>750</v>
      </c>
      <c r="F61" s="336"/>
      <c r="G61" s="336"/>
    </row>
    <row r="62" spans="1:7" s="10" customFormat="1" ht="28.5" customHeight="1">
      <c r="A62" s="392" t="s">
        <v>415</v>
      </c>
      <c r="B62" s="36"/>
      <c r="C62" s="246">
        <v>521100000</v>
      </c>
      <c r="D62" s="35"/>
      <c r="E62" s="325">
        <f>E63</f>
        <v>750</v>
      </c>
      <c r="F62" s="335"/>
      <c r="G62" s="335"/>
    </row>
    <row r="63" spans="1:7" s="10" customFormat="1" ht="12.75" customHeight="1">
      <c r="A63" s="40" t="s">
        <v>3</v>
      </c>
      <c r="B63" s="36"/>
      <c r="C63" s="246">
        <v>521100000</v>
      </c>
      <c r="D63" s="35" t="s">
        <v>2</v>
      </c>
      <c r="E63" s="325">
        <v>750</v>
      </c>
      <c r="F63" s="335"/>
      <c r="G63" s="335"/>
    </row>
    <row r="64" spans="1:7" s="10" customFormat="1" ht="29.25" customHeight="1">
      <c r="A64" s="270" t="s">
        <v>176</v>
      </c>
      <c r="B64" s="175"/>
      <c r="C64" s="247">
        <v>600000000</v>
      </c>
      <c r="D64" s="35"/>
      <c r="E64" s="320">
        <f>E70+E65+E79+E82</f>
        <v>826.3</v>
      </c>
      <c r="F64" s="335"/>
      <c r="G64" s="335"/>
    </row>
    <row r="65" spans="1:7" s="10" customFormat="1" ht="13.5" customHeight="1">
      <c r="A65" s="356" t="s">
        <v>487</v>
      </c>
      <c r="B65" s="175"/>
      <c r="C65" s="247">
        <v>620000000</v>
      </c>
      <c r="D65" s="35"/>
      <c r="E65" s="320">
        <f>E66+E68</f>
        <v>280</v>
      </c>
      <c r="F65" s="335"/>
      <c r="G65" s="335"/>
    </row>
    <row r="66" spans="1:7" s="10" customFormat="1" ht="39.75" customHeight="1">
      <c r="A66" s="358" t="s">
        <v>488</v>
      </c>
      <c r="B66" s="175"/>
      <c r="C66" s="246">
        <v>621100000</v>
      </c>
      <c r="D66" s="35"/>
      <c r="E66" s="325">
        <f>E67</f>
        <v>200</v>
      </c>
      <c r="F66" s="335"/>
      <c r="G66" s="335"/>
    </row>
    <row r="67" spans="1:7" s="10" customFormat="1" ht="25.5" customHeight="1">
      <c r="A67" s="40" t="s">
        <v>424</v>
      </c>
      <c r="B67" s="175"/>
      <c r="C67" s="246">
        <v>621100000</v>
      </c>
      <c r="D67" s="35" t="s">
        <v>202</v>
      </c>
      <c r="E67" s="325">
        <v>200</v>
      </c>
      <c r="F67" s="335"/>
      <c r="G67" s="335"/>
    </row>
    <row r="68" spans="1:7" s="10" customFormat="1" ht="15" customHeight="1">
      <c r="A68" s="358" t="s">
        <v>489</v>
      </c>
      <c r="B68" s="175"/>
      <c r="C68" s="246">
        <v>622100000</v>
      </c>
      <c r="D68" s="35"/>
      <c r="E68" s="325">
        <f>E69</f>
        <v>80</v>
      </c>
      <c r="F68" s="335"/>
      <c r="G68" s="335"/>
    </row>
    <row r="69" spans="1:7" s="10" customFormat="1" ht="27" customHeight="1">
      <c r="A69" s="40" t="s">
        <v>424</v>
      </c>
      <c r="B69" s="175"/>
      <c r="C69" s="246">
        <v>622100000</v>
      </c>
      <c r="D69" s="35" t="s">
        <v>202</v>
      </c>
      <c r="E69" s="325">
        <v>80</v>
      </c>
      <c r="F69" s="335"/>
      <c r="G69" s="335"/>
    </row>
    <row r="70" spans="1:7" s="10" customFormat="1" ht="12.75" customHeight="1">
      <c r="A70" s="293" t="s">
        <v>412</v>
      </c>
      <c r="B70" s="36"/>
      <c r="C70" s="247">
        <v>630000000</v>
      </c>
      <c r="D70" s="36"/>
      <c r="E70" s="320">
        <f>E71+E73+E75+E77</f>
        <v>346.3</v>
      </c>
      <c r="F70" s="335"/>
      <c r="G70" s="335"/>
    </row>
    <row r="71" spans="1:7" s="10" customFormat="1" ht="26.25" customHeight="1">
      <c r="A71" s="258" t="s">
        <v>413</v>
      </c>
      <c r="B71" s="36"/>
      <c r="C71" s="246">
        <v>631100000</v>
      </c>
      <c r="D71" s="35"/>
      <c r="E71" s="325">
        <f>E72</f>
        <v>150</v>
      </c>
      <c r="F71" s="335"/>
      <c r="G71" s="335"/>
    </row>
    <row r="72" spans="1:7" s="10" customFormat="1" ht="26.25" customHeight="1">
      <c r="A72" s="40" t="s">
        <v>424</v>
      </c>
      <c r="B72" s="36"/>
      <c r="C72" s="246">
        <v>631100000</v>
      </c>
      <c r="D72" s="35" t="s">
        <v>202</v>
      </c>
      <c r="E72" s="325">
        <v>150</v>
      </c>
      <c r="F72" s="335"/>
      <c r="G72" s="335"/>
    </row>
    <row r="73" spans="1:7" s="10" customFormat="1" ht="27.75" customHeight="1">
      <c r="A73" s="258" t="s">
        <v>513</v>
      </c>
      <c r="B73" s="36"/>
      <c r="C73" s="246">
        <v>631200000</v>
      </c>
      <c r="D73" s="35"/>
      <c r="E73" s="325">
        <f>E74</f>
        <v>15</v>
      </c>
      <c r="F73" s="335"/>
      <c r="G73" s="335"/>
    </row>
    <row r="74" spans="1:7" s="10" customFormat="1" ht="25.5" customHeight="1">
      <c r="A74" s="40" t="s">
        <v>424</v>
      </c>
      <c r="B74" s="36"/>
      <c r="C74" s="246">
        <v>631200000</v>
      </c>
      <c r="D74" s="35" t="s">
        <v>202</v>
      </c>
      <c r="E74" s="325">
        <v>15</v>
      </c>
      <c r="F74" s="335"/>
      <c r="G74" s="335"/>
    </row>
    <row r="75" spans="1:7" s="10" customFormat="1" ht="51.75" customHeight="1">
      <c r="A75" s="258" t="s">
        <v>416</v>
      </c>
      <c r="B75" s="36"/>
      <c r="C75" s="246">
        <v>634100000</v>
      </c>
      <c r="D75" s="35"/>
      <c r="E75" s="325">
        <f>E76</f>
        <v>100</v>
      </c>
      <c r="F75" s="335"/>
      <c r="G75" s="335"/>
    </row>
    <row r="76" spans="1:7" s="10" customFormat="1" ht="26.25" customHeight="1">
      <c r="A76" s="40" t="s">
        <v>424</v>
      </c>
      <c r="B76" s="36"/>
      <c r="C76" s="246">
        <v>634100000</v>
      </c>
      <c r="D76" s="35" t="s">
        <v>202</v>
      </c>
      <c r="E76" s="325">
        <v>100</v>
      </c>
      <c r="F76" s="335"/>
      <c r="G76" s="335"/>
    </row>
    <row r="77" spans="1:7" s="10" customFormat="1" ht="26.25" customHeight="1">
      <c r="A77" s="25" t="s">
        <v>514</v>
      </c>
      <c r="B77" s="36"/>
      <c r="C77" s="246">
        <v>635300000</v>
      </c>
      <c r="D77" s="35"/>
      <c r="E77" s="325">
        <f>E78</f>
        <v>81.3</v>
      </c>
      <c r="F77" s="335"/>
      <c r="G77" s="335"/>
    </row>
    <row r="78" spans="1:7" s="10" customFormat="1" ht="26.25" customHeight="1">
      <c r="A78" s="40" t="s">
        <v>424</v>
      </c>
      <c r="B78" s="36"/>
      <c r="C78" s="246">
        <v>635300000</v>
      </c>
      <c r="D78" s="35" t="s">
        <v>202</v>
      </c>
      <c r="E78" s="325">
        <v>81.3</v>
      </c>
      <c r="F78" s="335"/>
      <c r="G78" s="335"/>
    </row>
    <row r="79" spans="1:7" s="245" customFormat="1" ht="26.25" customHeight="1">
      <c r="A79" s="38" t="s">
        <v>493</v>
      </c>
      <c r="B79" s="36"/>
      <c r="C79" s="247">
        <v>640000000</v>
      </c>
      <c r="D79" s="36"/>
      <c r="E79" s="320">
        <f>E80</f>
        <v>100</v>
      </c>
      <c r="F79" s="336"/>
      <c r="G79" s="336"/>
    </row>
    <row r="80" spans="1:7" s="10" customFormat="1" ht="36.75" customHeight="1">
      <c r="A80" s="25" t="s">
        <v>494</v>
      </c>
      <c r="B80" s="36"/>
      <c r="C80" s="246">
        <v>642100000</v>
      </c>
      <c r="D80" s="35"/>
      <c r="E80" s="325">
        <f>E81</f>
        <v>100</v>
      </c>
      <c r="F80" s="335"/>
      <c r="G80" s="335"/>
    </row>
    <row r="81" spans="1:7" s="10" customFormat="1" ht="26.25" customHeight="1">
      <c r="A81" s="40" t="s">
        <v>424</v>
      </c>
      <c r="B81" s="36"/>
      <c r="C81" s="246">
        <v>642100000</v>
      </c>
      <c r="D81" s="35" t="s">
        <v>202</v>
      </c>
      <c r="E81" s="325">
        <v>100</v>
      </c>
      <c r="F81" s="335"/>
      <c r="G81" s="335"/>
    </row>
    <row r="82" spans="1:7" s="10" customFormat="1" ht="26.25" customHeight="1">
      <c r="A82" s="38" t="s">
        <v>495</v>
      </c>
      <c r="B82" s="36"/>
      <c r="C82" s="247">
        <v>650000000</v>
      </c>
      <c r="D82" s="36"/>
      <c r="E82" s="320">
        <f>E83</f>
        <v>100</v>
      </c>
      <c r="F82" s="335"/>
      <c r="G82" s="335"/>
    </row>
    <row r="83" spans="1:7" s="10" customFormat="1" ht="26.25" customHeight="1">
      <c r="A83" s="25" t="s">
        <v>496</v>
      </c>
      <c r="B83" s="36"/>
      <c r="C83" s="246">
        <v>651100000</v>
      </c>
      <c r="D83" s="35"/>
      <c r="E83" s="325">
        <f>E84</f>
        <v>100</v>
      </c>
      <c r="F83" s="335"/>
      <c r="G83" s="335"/>
    </row>
    <row r="84" spans="1:7" s="10" customFormat="1" ht="26.25" customHeight="1">
      <c r="A84" s="40" t="s">
        <v>424</v>
      </c>
      <c r="B84" s="36"/>
      <c r="C84" s="246">
        <v>651100000</v>
      </c>
      <c r="D84" s="35" t="s">
        <v>202</v>
      </c>
      <c r="E84" s="325">
        <v>100</v>
      </c>
      <c r="F84" s="335"/>
      <c r="G84" s="335"/>
    </row>
    <row r="85" spans="1:7" s="10" customFormat="1" ht="39" customHeight="1">
      <c r="A85" s="274" t="s">
        <v>102</v>
      </c>
      <c r="B85" s="36"/>
      <c r="C85" s="247">
        <v>700000000</v>
      </c>
      <c r="D85" s="36"/>
      <c r="E85" s="320">
        <f>E86</f>
        <v>300</v>
      </c>
      <c r="F85" s="335"/>
      <c r="G85" s="335"/>
    </row>
    <row r="86" spans="1:7" s="10" customFormat="1" ht="26.25" customHeight="1">
      <c r="A86" s="274" t="s">
        <v>371</v>
      </c>
      <c r="B86" s="36"/>
      <c r="C86" s="247">
        <v>710000000</v>
      </c>
      <c r="D86" s="36"/>
      <c r="E86" s="320">
        <f>E89+E87</f>
        <v>300</v>
      </c>
      <c r="F86" s="335"/>
      <c r="G86" s="335"/>
    </row>
    <row r="87" spans="1:7" s="10" customFormat="1" ht="41.25" customHeight="1">
      <c r="A87" s="399" t="s">
        <v>523</v>
      </c>
      <c r="B87" s="35"/>
      <c r="C87" s="246">
        <v>711100000</v>
      </c>
      <c r="D87" s="35"/>
      <c r="E87" s="325">
        <f>E88</f>
        <v>100</v>
      </c>
      <c r="F87" s="335"/>
      <c r="G87" s="335"/>
    </row>
    <row r="88" spans="1:7" s="10" customFormat="1" ht="26.25" customHeight="1">
      <c r="A88" s="40" t="s">
        <v>424</v>
      </c>
      <c r="B88" s="35"/>
      <c r="C88" s="246">
        <v>711100000</v>
      </c>
      <c r="D88" s="35" t="s">
        <v>202</v>
      </c>
      <c r="E88" s="325">
        <v>100</v>
      </c>
      <c r="F88" s="335"/>
      <c r="G88" s="335"/>
    </row>
    <row r="89" spans="1:7" s="10" customFormat="1" ht="63.75" customHeight="1">
      <c r="A89" s="275" t="s">
        <v>372</v>
      </c>
      <c r="B89" s="35"/>
      <c r="C89" s="246">
        <v>711200000</v>
      </c>
      <c r="D89" s="35"/>
      <c r="E89" s="325">
        <f>E90</f>
        <v>200</v>
      </c>
      <c r="F89" s="335"/>
      <c r="G89" s="335"/>
    </row>
    <row r="90" spans="1:7" s="10" customFormat="1" ht="23.25" customHeight="1">
      <c r="A90" s="40" t="s">
        <v>424</v>
      </c>
      <c r="B90" s="35"/>
      <c r="C90" s="246">
        <v>711200000</v>
      </c>
      <c r="D90" s="35" t="s">
        <v>202</v>
      </c>
      <c r="E90" s="325">
        <v>200</v>
      </c>
      <c r="F90" s="335"/>
      <c r="G90" s="335"/>
    </row>
    <row r="91" spans="1:7" s="10" customFormat="1" ht="24.75" customHeight="1">
      <c r="A91" s="255" t="s">
        <v>239</v>
      </c>
      <c r="B91" s="36"/>
      <c r="C91" s="247">
        <v>800000000</v>
      </c>
      <c r="D91" s="36"/>
      <c r="E91" s="320">
        <f>E92+E105+E111</f>
        <v>11081.5</v>
      </c>
      <c r="F91" s="335"/>
      <c r="G91" s="335"/>
    </row>
    <row r="92" spans="1:7" s="10" customFormat="1" ht="24.75" customHeight="1">
      <c r="A92" s="255" t="s">
        <v>197</v>
      </c>
      <c r="B92" s="36"/>
      <c r="C92" s="247">
        <v>810000000</v>
      </c>
      <c r="D92" s="36"/>
      <c r="E92" s="320">
        <f>E93+E98+E103+E101</f>
        <v>6834.4</v>
      </c>
      <c r="F92" s="335"/>
      <c r="G92" s="335"/>
    </row>
    <row r="93" spans="1:7" s="10" customFormat="1" ht="26.25" customHeight="1">
      <c r="A93" s="364" t="s">
        <v>373</v>
      </c>
      <c r="B93" s="35"/>
      <c r="C93" s="246">
        <v>811100000</v>
      </c>
      <c r="D93" s="35"/>
      <c r="E93" s="325">
        <f>E94+E96</f>
        <v>4414.5</v>
      </c>
      <c r="F93" s="335"/>
      <c r="G93" s="335"/>
    </row>
    <row r="94" spans="1:7" s="10" customFormat="1" ht="12.75" customHeight="1">
      <c r="A94" s="364" t="s">
        <v>374</v>
      </c>
      <c r="B94" s="35"/>
      <c r="C94" s="246">
        <v>811141000</v>
      </c>
      <c r="D94" s="35"/>
      <c r="E94" s="325">
        <f>E95</f>
        <v>4389.1</v>
      </c>
      <c r="F94" s="335"/>
      <c r="G94" s="335"/>
    </row>
    <row r="95" spans="1:7" s="10" customFormat="1" ht="25.5" customHeight="1">
      <c r="A95" s="40" t="s">
        <v>424</v>
      </c>
      <c r="B95" s="35"/>
      <c r="C95" s="246">
        <v>811141000</v>
      </c>
      <c r="D95" s="35" t="s">
        <v>202</v>
      </c>
      <c r="E95" s="325">
        <v>4389.1</v>
      </c>
      <c r="F95" s="335"/>
      <c r="G95" s="335"/>
    </row>
    <row r="96" spans="1:7" s="10" customFormat="1" ht="25.5" customHeight="1">
      <c r="A96" s="331" t="s">
        <v>443</v>
      </c>
      <c r="B96" s="35"/>
      <c r="C96" s="246" t="s">
        <v>444</v>
      </c>
      <c r="D96" s="35"/>
      <c r="E96" s="325">
        <f>E97</f>
        <v>25.4</v>
      </c>
      <c r="F96" s="335"/>
      <c r="G96" s="335"/>
    </row>
    <row r="97" spans="1:7" s="10" customFormat="1" ht="25.5" customHeight="1">
      <c r="A97" s="40" t="s">
        <v>424</v>
      </c>
      <c r="B97" s="35"/>
      <c r="C97" s="246" t="s">
        <v>444</v>
      </c>
      <c r="D97" s="35" t="s">
        <v>202</v>
      </c>
      <c r="E97" s="325">
        <v>25.4</v>
      </c>
      <c r="F97" s="335"/>
      <c r="G97" s="335"/>
    </row>
    <row r="98" spans="1:7" s="10" customFormat="1" ht="24" customHeight="1">
      <c r="A98" s="276" t="s">
        <v>375</v>
      </c>
      <c r="B98" s="35"/>
      <c r="C98" s="246">
        <v>811200000</v>
      </c>
      <c r="D98" s="35"/>
      <c r="E98" s="325">
        <f>E99</f>
        <v>419.9</v>
      </c>
      <c r="F98" s="335"/>
      <c r="G98" s="335"/>
    </row>
    <row r="99" spans="1:7" s="10" customFormat="1" ht="12.75" customHeight="1">
      <c r="A99" s="364" t="s">
        <v>374</v>
      </c>
      <c r="B99" s="35"/>
      <c r="C99" s="246" t="s">
        <v>445</v>
      </c>
      <c r="D99" s="35"/>
      <c r="E99" s="325">
        <f>E100</f>
        <v>419.9</v>
      </c>
      <c r="F99" s="335"/>
      <c r="G99" s="335"/>
    </row>
    <row r="100" spans="1:7" s="10" customFormat="1" ht="22.5" customHeight="1">
      <c r="A100" s="40" t="s">
        <v>424</v>
      </c>
      <c r="B100" s="35"/>
      <c r="C100" s="246" t="s">
        <v>445</v>
      </c>
      <c r="D100" s="35" t="s">
        <v>202</v>
      </c>
      <c r="E100" s="325">
        <v>419.9</v>
      </c>
      <c r="F100" s="335"/>
      <c r="G100" s="335"/>
    </row>
    <row r="101" spans="1:7" s="10" customFormat="1" ht="12.75" customHeight="1">
      <c r="A101" s="25" t="s">
        <v>499</v>
      </c>
      <c r="B101" s="35"/>
      <c r="C101" s="246">
        <v>811300000</v>
      </c>
      <c r="D101" s="35"/>
      <c r="E101" s="325">
        <f>E102</f>
        <v>1500</v>
      </c>
      <c r="F101" s="335"/>
      <c r="G101" s="335"/>
    </row>
    <row r="102" spans="1:7" s="10" customFormat="1" ht="29.25" customHeight="1">
      <c r="A102" s="40" t="s">
        <v>7</v>
      </c>
      <c r="B102" s="35"/>
      <c r="C102" s="246">
        <v>811300000</v>
      </c>
      <c r="D102" s="35" t="s">
        <v>119</v>
      </c>
      <c r="E102" s="325">
        <v>1500</v>
      </c>
      <c r="F102" s="335"/>
      <c r="G102" s="335"/>
    </row>
    <row r="103" spans="1:7" s="10" customFormat="1" ht="47.25" customHeight="1">
      <c r="A103" s="277" t="s">
        <v>259</v>
      </c>
      <c r="B103" s="35"/>
      <c r="C103" s="246">
        <v>812100000</v>
      </c>
      <c r="D103" s="35"/>
      <c r="E103" s="325">
        <f>E104</f>
        <v>500</v>
      </c>
      <c r="F103" s="335"/>
      <c r="G103" s="335"/>
    </row>
    <row r="104" spans="1:7" s="10" customFormat="1" ht="24.75" customHeight="1">
      <c r="A104" s="40" t="s">
        <v>424</v>
      </c>
      <c r="B104" s="35"/>
      <c r="C104" s="246">
        <v>812100000</v>
      </c>
      <c r="D104" s="35" t="s">
        <v>202</v>
      </c>
      <c r="E104" s="325">
        <v>500</v>
      </c>
      <c r="F104" s="335"/>
      <c r="G104" s="335"/>
    </row>
    <row r="105" spans="1:7" s="10" customFormat="1" ht="24.75" customHeight="1">
      <c r="A105" s="256" t="s">
        <v>376</v>
      </c>
      <c r="B105" s="36"/>
      <c r="C105" s="247">
        <v>820000000</v>
      </c>
      <c r="D105" s="36"/>
      <c r="E105" s="320">
        <f>E106+E108</f>
        <v>3200</v>
      </c>
      <c r="F105" s="335"/>
      <c r="G105" s="335"/>
    </row>
    <row r="106" spans="1:7" s="10" customFormat="1" ht="24.75" customHeight="1">
      <c r="A106" s="278" t="s">
        <v>195</v>
      </c>
      <c r="B106" s="35"/>
      <c r="C106" s="246">
        <v>821100000</v>
      </c>
      <c r="D106" s="35"/>
      <c r="E106" s="325">
        <f>E107</f>
        <v>3000</v>
      </c>
      <c r="F106" s="335"/>
      <c r="G106" s="335"/>
    </row>
    <row r="107" spans="1:7" s="10" customFormat="1" ht="12.75" customHeight="1">
      <c r="A107" s="40" t="s">
        <v>3</v>
      </c>
      <c r="B107" s="35"/>
      <c r="C107" s="246">
        <v>821100000</v>
      </c>
      <c r="D107" s="35" t="s">
        <v>2</v>
      </c>
      <c r="E107" s="325">
        <v>3000</v>
      </c>
      <c r="F107" s="335"/>
      <c r="G107" s="335"/>
    </row>
    <row r="108" spans="1:7" s="10" customFormat="1" ht="27" customHeight="1">
      <c r="A108" s="364" t="s">
        <v>196</v>
      </c>
      <c r="B108" s="35"/>
      <c r="C108" s="246">
        <v>821200000</v>
      </c>
      <c r="D108" s="35"/>
      <c r="E108" s="325">
        <f>E109</f>
        <v>200</v>
      </c>
      <c r="F108" s="335"/>
      <c r="G108" s="335"/>
    </row>
    <row r="109" spans="1:7" s="10" customFormat="1" ht="12.75" customHeight="1">
      <c r="A109" s="364" t="s">
        <v>374</v>
      </c>
      <c r="B109" s="36"/>
      <c r="C109" s="246" t="s">
        <v>446</v>
      </c>
      <c r="D109" s="35"/>
      <c r="E109" s="325">
        <f>E110</f>
        <v>200</v>
      </c>
      <c r="F109" s="335"/>
      <c r="G109" s="335"/>
    </row>
    <row r="110" spans="1:7" s="10" customFormat="1" ht="12.75" customHeight="1">
      <c r="A110" s="40" t="s">
        <v>3</v>
      </c>
      <c r="B110" s="36"/>
      <c r="C110" s="246" t="s">
        <v>446</v>
      </c>
      <c r="D110" s="35" t="s">
        <v>2</v>
      </c>
      <c r="E110" s="325">
        <v>200</v>
      </c>
      <c r="F110" s="335"/>
      <c r="G110" s="335"/>
    </row>
    <row r="111" spans="1:7" s="10" customFormat="1" ht="24.75" customHeight="1">
      <c r="A111" s="255" t="s">
        <v>408</v>
      </c>
      <c r="B111" s="36"/>
      <c r="C111" s="247">
        <v>830000000</v>
      </c>
      <c r="D111" s="36"/>
      <c r="E111" s="320">
        <f>E112</f>
        <v>1047.1</v>
      </c>
      <c r="F111" s="335"/>
      <c r="G111" s="335"/>
    </row>
    <row r="112" spans="1:7" s="10" customFormat="1" ht="39.75" customHeight="1">
      <c r="A112" s="393" t="s">
        <v>417</v>
      </c>
      <c r="B112" s="36"/>
      <c r="C112" s="246">
        <v>833100000</v>
      </c>
      <c r="D112" s="35"/>
      <c r="E112" s="325">
        <f>E113</f>
        <v>1047.1</v>
      </c>
      <c r="F112" s="335"/>
      <c r="G112" s="335"/>
    </row>
    <row r="113" spans="1:7" s="10" customFormat="1" ht="26.25" customHeight="1">
      <c r="A113" s="40" t="s">
        <v>424</v>
      </c>
      <c r="B113" s="36"/>
      <c r="C113" s="246">
        <v>833100000</v>
      </c>
      <c r="D113" s="35" t="s">
        <v>202</v>
      </c>
      <c r="E113" s="325">
        <v>1047.1</v>
      </c>
      <c r="F113" s="335"/>
      <c r="G113" s="335"/>
    </row>
    <row r="114" spans="1:7" s="10" customFormat="1" ht="12.75" customHeight="1">
      <c r="A114" s="279" t="s">
        <v>187</v>
      </c>
      <c r="B114" s="36"/>
      <c r="C114" s="247">
        <v>9900000000</v>
      </c>
      <c r="D114" s="36"/>
      <c r="E114" s="320">
        <f>E115+E118+E120+E123+E125+E128+E131+E134+E138+E140+E144</f>
        <v>55077.700000000004</v>
      </c>
      <c r="F114" s="335"/>
      <c r="G114" s="335"/>
    </row>
    <row r="115" spans="1:7" s="10" customFormat="1" ht="12.75" customHeight="1">
      <c r="A115" s="257" t="s">
        <v>131</v>
      </c>
      <c r="B115" s="35"/>
      <c r="C115" s="246">
        <v>9900009230</v>
      </c>
      <c r="D115" s="35"/>
      <c r="E115" s="325">
        <f>E116+E117</f>
        <v>2194.5</v>
      </c>
      <c r="F115" s="335"/>
      <c r="G115" s="335"/>
    </row>
    <row r="116" spans="1:8" s="10" customFormat="1" ht="26.25" customHeight="1">
      <c r="A116" s="40" t="s">
        <v>424</v>
      </c>
      <c r="B116" s="35"/>
      <c r="C116" s="246">
        <v>9900009230</v>
      </c>
      <c r="D116" s="35" t="s">
        <v>202</v>
      </c>
      <c r="E116" s="325">
        <v>2009.5</v>
      </c>
      <c r="F116" s="335"/>
      <c r="G116" s="337"/>
      <c r="H116" s="248"/>
    </row>
    <row r="117" spans="1:7" s="10" customFormat="1" ht="12.75" customHeight="1">
      <c r="A117" s="40" t="s">
        <v>3</v>
      </c>
      <c r="B117" s="35"/>
      <c r="C117" s="246">
        <v>9900009230</v>
      </c>
      <c r="D117" s="35" t="s">
        <v>2</v>
      </c>
      <c r="E117" s="325">
        <v>185</v>
      </c>
      <c r="F117" s="335"/>
      <c r="G117" s="335"/>
    </row>
    <row r="118" spans="1:7" s="10" customFormat="1" ht="26.25" customHeight="1">
      <c r="A118" s="280" t="s">
        <v>182</v>
      </c>
      <c r="B118" s="35"/>
      <c r="C118" s="246">
        <v>9900010490</v>
      </c>
      <c r="D118" s="35"/>
      <c r="E118" s="325">
        <f>E119</f>
        <v>5332</v>
      </c>
      <c r="F118" s="335"/>
      <c r="G118" s="335"/>
    </row>
    <row r="119" spans="1:7" s="10" customFormat="1" ht="12.75" customHeight="1">
      <c r="A119" s="40" t="s">
        <v>336</v>
      </c>
      <c r="B119" s="35"/>
      <c r="C119" s="246">
        <v>9900010490</v>
      </c>
      <c r="D119" s="35" t="s">
        <v>8</v>
      </c>
      <c r="E119" s="325">
        <v>5332</v>
      </c>
      <c r="F119" s="335"/>
      <c r="G119" s="335"/>
    </row>
    <row r="120" spans="1:8" s="10" customFormat="1" ht="112.5" customHeight="1">
      <c r="A120" s="381" t="s">
        <v>426</v>
      </c>
      <c r="B120" s="36"/>
      <c r="C120" s="246">
        <v>9900073040</v>
      </c>
      <c r="D120" s="36"/>
      <c r="E120" s="325">
        <f>E121+E122</f>
        <v>60.4</v>
      </c>
      <c r="F120" s="335"/>
      <c r="G120" s="335"/>
      <c r="H120" s="191"/>
    </row>
    <row r="121" spans="1:7" s="10" customFormat="1" ht="47.25" customHeight="1">
      <c r="A121" s="40" t="s">
        <v>105</v>
      </c>
      <c r="B121" s="35"/>
      <c r="C121" s="246">
        <v>9900073040</v>
      </c>
      <c r="D121" s="35" t="s">
        <v>106</v>
      </c>
      <c r="E121" s="325">
        <v>59.1</v>
      </c>
      <c r="F121" s="335"/>
      <c r="G121" s="335"/>
    </row>
    <row r="122" spans="1:7" s="10" customFormat="1" ht="27.75" customHeight="1">
      <c r="A122" s="40" t="s">
        <v>424</v>
      </c>
      <c r="B122" s="35"/>
      <c r="C122" s="246">
        <v>9900073040</v>
      </c>
      <c r="D122" s="35" t="s">
        <v>202</v>
      </c>
      <c r="E122" s="325">
        <v>1.3</v>
      </c>
      <c r="F122" s="335"/>
      <c r="G122" s="335"/>
    </row>
    <row r="123" spans="1:7" s="10" customFormat="1" ht="36.75" customHeight="1">
      <c r="A123" s="238" t="s">
        <v>118</v>
      </c>
      <c r="B123" s="36"/>
      <c r="C123" s="246">
        <v>9900073060</v>
      </c>
      <c r="D123" s="36"/>
      <c r="E123" s="325">
        <f>E124</f>
        <v>980</v>
      </c>
      <c r="F123" s="335"/>
      <c r="G123" s="335"/>
    </row>
    <row r="124" spans="1:7" s="10" customFormat="1" ht="12.75" customHeight="1">
      <c r="A124" s="40" t="s">
        <v>3</v>
      </c>
      <c r="B124" s="36"/>
      <c r="C124" s="246">
        <v>9900073060</v>
      </c>
      <c r="D124" s="35" t="s">
        <v>2</v>
      </c>
      <c r="E124" s="325">
        <v>980</v>
      </c>
      <c r="F124" s="335"/>
      <c r="G124" s="335"/>
    </row>
    <row r="125" spans="1:7" s="10" customFormat="1" ht="48.75" customHeight="1">
      <c r="A125" s="240" t="s">
        <v>500</v>
      </c>
      <c r="B125" s="36"/>
      <c r="C125" s="246">
        <v>9900073070</v>
      </c>
      <c r="D125" s="36"/>
      <c r="E125" s="325">
        <f>E126+E127</f>
        <v>70.7</v>
      </c>
      <c r="F125" s="335"/>
      <c r="G125" s="335"/>
    </row>
    <row r="126" spans="1:7" s="10" customFormat="1" ht="48" customHeight="1">
      <c r="A126" s="40" t="s">
        <v>105</v>
      </c>
      <c r="B126" s="36"/>
      <c r="C126" s="246">
        <v>9900073070</v>
      </c>
      <c r="D126" s="35" t="s">
        <v>106</v>
      </c>
      <c r="E126" s="325">
        <v>65.7</v>
      </c>
      <c r="F126" s="335"/>
      <c r="G126" s="335"/>
    </row>
    <row r="127" spans="1:7" s="10" customFormat="1" ht="25.5" customHeight="1">
      <c r="A127" s="40" t="s">
        <v>424</v>
      </c>
      <c r="B127" s="36"/>
      <c r="C127" s="246">
        <v>9900073070</v>
      </c>
      <c r="D127" s="35" t="s">
        <v>202</v>
      </c>
      <c r="E127" s="325">
        <v>5</v>
      </c>
      <c r="F127" s="335"/>
      <c r="G127" s="335"/>
    </row>
    <row r="128" spans="1:7" s="10" customFormat="1" ht="86.25" customHeight="1">
      <c r="A128" s="382" t="s">
        <v>497</v>
      </c>
      <c r="B128" s="36"/>
      <c r="C128" s="246">
        <v>9900073080</v>
      </c>
      <c r="D128" s="36"/>
      <c r="E128" s="325">
        <f>E129+E130</f>
        <v>335.8</v>
      </c>
      <c r="F128" s="335"/>
      <c r="G128" s="335"/>
    </row>
    <row r="129" spans="1:7" s="10" customFormat="1" ht="51" customHeight="1">
      <c r="A129" s="40" t="s">
        <v>105</v>
      </c>
      <c r="B129" s="36"/>
      <c r="C129" s="246">
        <v>9900073080</v>
      </c>
      <c r="D129" s="35" t="s">
        <v>106</v>
      </c>
      <c r="E129" s="325">
        <v>328.3</v>
      </c>
      <c r="F129" s="335"/>
      <c r="G129" s="335"/>
    </row>
    <row r="130" spans="1:7" s="10" customFormat="1" ht="24" customHeight="1">
      <c r="A130" s="40" t="s">
        <v>424</v>
      </c>
      <c r="B130" s="36"/>
      <c r="C130" s="246">
        <v>9900073080</v>
      </c>
      <c r="D130" s="35" t="s">
        <v>202</v>
      </c>
      <c r="E130" s="325">
        <v>7.5</v>
      </c>
      <c r="F130" s="335"/>
      <c r="G130" s="335"/>
    </row>
    <row r="131" spans="1:7" s="10" customFormat="1" ht="26.25" customHeight="1">
      <c r="A131" s="237" t="s">
        <v>19</v>
      </c>
      <c r="B131" s="36"/>
      <c r="C131" s="246">
        <v>9900073120</v>
      </c>
      <c r="D131" s="36"/>
      <c r="E131" s="325">
        <f>E132+E133</f>
        <v>70.7</v>
      </c>
      <c r="F131" s="335"/>
      <c r="G131" s="335"/>
    </row>
    <row r="132" spans="1:7" s="10" customFormat="1" ht="47.25" customHeight="1">
      <c r="A132" s="40" t="s">
        <v>105</v>
      </c>
      <c r="B132" s="36"/>
      <c r="C132" s="246">
        <v>9900073120</v>
      </c>
      <c r="D132" s="35" t="s">
        <v>106</v>
      </c>
      <c r="E132" s="325">
        <v>65.7</v>
      </c>
      <c r="F132" s="335"/>
      <c r="G132" s="335"/>
    </row>
    <row r="133" spans="1:7" s="10" customFormat="1" ht="26.25" customHeight="1">
      <c r="A133" s="40" t="s">
        <v>424</v>
      </c>
      <c r="B133" s="36"/>
      <c r="C133" s="246">
        <v>9900073120</v>
      </c>
      <c r="D133" s="35" t="s">
        <v>202</v>
      </c>
      <c r="E133" s="325">
        <v>5</v>
      </c>
      <c r="F133" s="335"/>
      <c r="G133" s="335"/>
    </row>
    <row r="134" spans="1:7" s="10" customFormat="1" ht="77.25" customHeight="1">
      <c r="A134" s="384" t="s">
        <v>427</v>
      </c>
      <c r="B134" s="36"/>
      <c r="C134" s="246">
        <v>9900073150</v>
      </c>
      <c r="D134" s="36"/>
      <c r="E134" s="325">
        <f>E135+E136+E137</f>
        <v>145.29999999999998</v>
      </c>
      <c r="F134" s="335"/>
      <c r="G134" s="335"/>
    </row>
    <row r="135" spans="1:7" s="10" customFormat="1" ht="48" customHeight="1">
      <c r="A135" s="40" t="s">
        <v>105</v>
      </c>
      <c r="B135" s="36"/>
      <c r="C135" s="246">
        <v>9900073150</v>
      </c>
      <c r="D135" s="35" t="s">
        <v>106</v>
      </c>
      <c r="E135" s="325">
        <v>19.7</v>
      </c>
      <c r="F135" s="335"/>
      <c r="G135" s="335"/>
    </row>
    <row r="136" spans="1:7" s="10" customFormat="1" ht="24.75" customHeight="1">
      <c r="A136" s="40" t="s">
        <v>424</v>
      </c>
      <c r="B136" s="36"/>
      <c r="C136" s="246">
        <v>9900073150</v>
      </c>
      <c r="D136" s="35" t="s">
        <v>202</v>
      </c>
      <c r="E136" s="325">
        <v>10</v>
      </c>
      <c r="F136" s="335"/>
      <c r="G136" s="335"/>
    </row>
    <row r="137" spans="1:7" s="10" customFormat="1" ht="12.75" customHeight="1">
      <c r="A137" s="40" t="s">
        <v>216</v>
      </c>
      <c r="B137" s="36"/>
      <c r="C137" s="246">
        <v>9900073150</v>
      </c>
      <c r="D137" s="35" t="s">
        <v>4</v>
      </c>
      <c r="E137" s="325">
        <v>115.6</v>
      </c>
      <c r="F137" s="335"/>
      <c r="G137" s="335"/>
    </row>
    <row r="138" spans="1:7" s="10" customFormat="1" ht="99" customHeight="1">
      <c r="A138" s="385" t="s">
        <v>428</v>
      </c>
      <c r="B138" s="36"/>
      <c r="C138" s="246">
        <v>9900073160</v>
      </c>
      <c r="D138" s="36"/>
      <c r="E138" s="325">
        <f>E139</f>
        <v>5</v>
      </c>
      <c r="F138" s="335"/>
      <c r="G138" s="335"/>
    </row>
    <row r="139" spans="1:7" s="10" customFormat="1" ht="24" customHeight="1">
      <c r="A139" s="40" t="s">
        <v>424</v>
      </c>
      <c r="B139" s="36"/>
      <c r="C139" s="246">
        <v>9900073160</v>
      </c>
      <c r="D139" s="35" t="s">
        <v>202</v>
      </c>
      <c r="E139" s="325">
        <v>5</v>
      </c>
      <c r="F139" s="335"/>
      <c r="G139" s="335"/>
    </row>
    <row r="140" spans="1:7" s="10" customFormat="1" ht="24.75" customHeight="1">
      <c r="A140" s="283" t="s">
        <v>186</v>
      </c>
      <c r="B140" s="36"/>
      <c r="C140" s="246">
        <v>9900082040</v>
      </c>
      <c r="D140" s="36"/>
      <c r="E140" s="325">
        <f>E141+E142+E143</f>
        <v>42804.3</v>
      </c>
      <c r="F140" s="335"/>
      <c r="G140" s="335"/>
    </row>
    <row r="141" spans="1:7" s="10" customFormat="1" ht="47.25" customHeight="1">
      <c r="A141" s="40" t="s">
        <v>105</v>
      </c>
      <c r="B141" s="36"/>
      <c r="C141" s="246">
        <v>9900082040</v>
      </c>
      <c r="D141" s="35" t="s">
        <v>106</v>
      </c>
      <c r="E141" s="325">
        <v>37920.3</v>
      </c>
      <c r="F141" s="335"/>
      <c r="G141" s="335"/>
    </row>
    <row r="142" spans="1:7" s="10" customFormat="1" ht="26.25" customHeight="1">
      <c r="A142" s="40" t="s">
        <v>424</v>
      </c>
      <c r="B142" s="36"/>
      <c r="C142" s="246">
        <v>9900082040</v>
      </c>
      <c r="D142" s="35" t="s">
        <v>202</v>
      </c>
      <c r="E142" s="325">
        <v>4882</v>
      </c>
      <c r="F142" s="335"/>
      <c r="G142" s="335"/>
    </row>
    <row r="143" spans="1:7" s="10" customFormat="1" ht="12.75" customHeight="1">
      <c r="A143" s="40" t="s">
        <v>3</v>
      </c>
      <c r="B143" s="36"/>
      <c r="C143" s="246">
        <v>9900082040</v>
      </c>
      <c r="D143" s="35" t="s">
        <v>2</v>
      </c>
      <c r="E143" s="325">
        <v>2</v>
      </c>
      <c r="F143" s="335"/>
      <c r="G143" s="335"/>
    </row>
    <row r="144" spans="1:7" s="10" customFormat="1" ht="27" customHeight="1">
      <c r="A144" s="283" t="s">
        <v>132</v>
      </c>
      <c r="B144" s="36"/>
      <c r="C144" s="246">
        <v>9900082080</v>
      </c>
      <c r="D144" s="35"/>
      <c r="E144" s="325">
        <f>E145</f>
        <v>3079</v>
      </c>
      <c r="F144" s="335"/>
      <c r="G144" s="335"/>
    </row>
    <row r="145" spans="1:7" s="10" customFormat="1" ht="48.75" customHeight="1">
      <c r="A145" s="40" t="s">
        <v>105</v>
      </c>
      <c r="B145" s="36"/>
      <c r="C145" s="246">
        <v>9900082080</v>
      </c>
      <c r="D145" s="35" t="s">
        <v>106</v>
      </c>
      <c r="E145" s="325">
        <v>3079</v>
      </c>
      <c r="F145" s="335"/>
      <c r="G145" s="335"/>
    </row>
    <row r="146" spans="1:7" s="10" customFormat="1" ht="12.75" customHeight="1">
      <c r="A146" s="407"/>
      <c r="B146" s="408"/>
      <c r="C146" s="408"/>
      <c r="D146" s="408"/>
      <c r="E146" s="409"/>
      <c r="F146" s="335"/>
      <c r="G146" s="335"/>
    </row>
    <row r="147" spans="1:7" s="10" customFormat="1" ht="23.25" customHeight="1">
      <c r="A147" s="38" t="s">
        <v>218</v>
      </c>
      <c r="B147" s="36" t="s">
        <v>22</v>
      </c>
      <c r="C147" s="35"/>
      <c r="D147" s="36"/>
      <c r="E147" s="320">
        <f>E148</f>
        <v>2159.6</v>
      </c>
      <c r="F147" s="335"/>
      <c r="G147" s="335"/>
    </row>
    <row r="148" spans="1:7" s="10" customFormat="1" ht="12.75" customHeight="1">
      <c r="A148" s="279" t="s">
        <v>187</v>
      </c>
      <c r="B148" s="36"/>
      <c r="C148" s="247">
        <v>9900000000</v>
      </c>
      <c r="D148" s="36"/>
      <c r="E148" s="320">
        <f>E149+E152</f>
        <v>2159.6</v>
      </c>
      <c r="F148" s="335"/>
      <c r="G148" s="335"/>
    </row>
    <row r="149" spans="1:7" s="10" customFormat="1" ht="23.25" customHeight="1">
      <c r="A149" s="283" t="s">
        <v>186</v>
      </c>
      <c r="B149" s="36"/>
      <c r="C149" s="246">
        <v>9900082040</v>
      </c>
      <c r="D149" s="36"/>
      <c r="E149" s="325">
        <f>E151+E150</f>
        <v>1110.5</v>
      </c>
      <c r="F149" s="335"/>
      <c r="G149" s="335"/>
    </row>
    <row r="150" spans="1:7" s="10" customFormat="1" ht="51" customHeight="1">
      <c r="A150" s="40" t="s">
        <v>105</v>
      </c>
      <c r="B150" s="36"/>
      <c r="C150" s="246">
        <v>9900082040</v>
      </c>
      <c r="D150" s="35" t="s">
        <v>106</v>
      </c>
      <c r="E150" s="325">
        <v>902.5</v>
      </c>
      <c r="F150" s="335"/>
      <c r="G150" s="335"/>
    </row>
    <row r="151" spans="1:7" s="10" customFormat="1" ht="26.25" customHeight="1">
      <c r="A151" s="40" t="s">
        <v>424</v>
      </c>
      <c r="B151" s="36"/>
      <c r="C151" s="246">
        <v>9900082040</v>
      </c>
      <c r="D151" s="35" t="s">
        <v>202</v>
      </c>
      <c r="E151" s="325">
        <v>208</v>
      </c>
      <c r="F151" s="335"/>
      <c r="G151" s="335"/>
    </row>
    <row r="152" spans="1:7" s="10" customFormat="1" ht="24.75" customHeight="1">
      <c r="A152" s="32" t="s">
        <v>217</v>
      </c>
      <c r="B152" s="36"/>
      <c r="C152" s="246">
        <v>9900082050</v>
      </c>
      <c r="D152" s="35"/>
      <c r="E152" s="325">
        <f>E153</f>
        <v>1049.1</v>
      </c>
      <c r="F152" s="335"/>
      <c r="G152" s="335"/>
    </row>
    <row r="153" spans="1:7" s="10" customFormat="1" ht="48.75" customHeight="1">
      <c r="A153" s="40" t="s">
        <v>105</v>
      </c>
      <c r="B153" s="36"/>
      <c r="C153" s="246">
        <v>9900082050</v>
      </c>
      <c r="D153" s="35" t="s">
        <v>106</v>
      </c>
      <c r="E153" s="325">
        <v>1049.1</v>
      </c>
      <c r="F153" s="335"/>
      <c r="G153" s="335"/>
    </row>
    <row r="154" spans="1:7" s="10" customFormat="1" ht="12.75" customHeight="1">
      <c r="A154" s="407"/>
      <c r="B154" s="408"/>
      <c r="C154" s="408"/>
      <c r="D154" s="408"/>
      <c r="E154" s="409"/>
      <c r="F154" s="335"/>
      <c r="G154" s="335"/>
    </row>
    <row r="155" spans="1:7" s="10" customFormat="1" ht="25.5" customHeight="1">
      <c r="A155" s="39" t="s">
        <v>337</v>
      </c>
      <c r="B155" s="36" t="s">
        <v>208</v>
      </c>
      <c r="C155" s="35"/>
      <c r="D155" s="36"/>
      <c r="E155" s="320">
        <f>E156+E207+E215</f>
        <v>95029.3</v>
      </c>
      <c r="F155" s="335"/>
      <c r="G155" s="335"/>
    </row>
    <row r="156" spans="1:7" s="10" customFormat="1" ht="26.25" customHeight="1">
      <c r="A156" s="293" t="s">
        <v>339</v>
      </c>
      <c r="B156" s="36"/>
      <c r="C156" s="247">
        <v>300000000</v>
      </c>
      <c r="D156" s="36"/>
      <c r="E156" s="320">
        <f>E187+E157+E169+E176+E178+E185+E189+E191+E196+E203+E164+E193</f>
        <v>93706.9</v>
      </c>
      <c r="F156" s="335"/>
      <c r="G156" s="335"/>
    </row>
    <row r="157" spans="1:7" s="10" customFormat="1" ht="26.25" customHeight="1">
      <c r="A157" s="258" t="s">
        <v>377</v>
      </c>
      <c r="B157" s="36"/>
      <c r="C157" s="246">
        <v>301100000</v>
      </c>
      <c r="D157" s="35"/>
      <c r="E157" s="325">
        <f>E158+E160+E162</f>
        <v>2589.6</v>
      </c>
      <c r="F157" s="335"/>
      <c r="G157" s="335"/>
    </row>
    <row r="158" spans="1:7" s="10" customFormat="1" ht="26.25" customHeight="1">
      <c r="A158" s="258" t="s">
        <v>253</v>
      </c>
      <c r="B158" s="36"/>
      <c r="C158" s="246">
        <v>301111000</v>
      </c>
      <c r="D158" s="35"/>
      <c r="E158" s="325">
        <f>E159</f>
        <v>2085</v>
      </c>
      <c r="F158" s="335"/>
      <c r="G158" s="335"/>
    </row>
    <row r="159" spans="1:7" s="10" customFormat="1" ht="25.5" customHeight="1">
      <c r="A159" s="40" t="s">
        <v>7</v>
      </c>
      <c r="B159" s="36"/>
      <c r="C159" s="246">
        <v>301111000</v>
      </c>
      <c r="D159" s="35" t="s">
        <v>119</v>
      </c>
      <c r="E159" s="325">
        <v>2085</v>
      </c>
      <c r="F159" s="335"/>
      <c r="G159" s="335"/>
    </row>
    <row r="160" spans="1:7" s="10" customFormat="1" ht="25.5" customHeight="1">
      <c r="A160" s="258" t="s">
        <v>418</v>
      </c>
      <c r="B160" s="36"/>
      <c r="C160" s="246">
        <v>301112000</v>
      </c>
      <c r="D160" s="35"/>
      <c r="E160" s="325">
        <f>E161</f>
        <v>403</v>
      </c>
      <c r="F160" s="335"/>
      <c r="G160" s="335"/>
    </row>
    <row r="161" spans="1:7" s="10" customFormat="1" ht="25.5" customHeight="1">
      <c r="A161" s="40" t="s">
        <v>7</v>
      </c>
      <c r="B161" s="36"/>
      <c r="C161" s="246">
        <v>301112000</v>
      </c>
      <c r="D161" s="35" t="s">
        <v>119</v>
      </c>
      <c r="E161" s="325">
        <v>403</v>
      </c>
      <c r="F161" s="335"/>
      <c r="G161" s="335"/>
    </row>
    <row r="162" spans="1:7" s="10" customFormat="1" ht="27.75" customHeight="1">
      <c r="A162" s="25" t="s">
        <v>440</v>
      </c>
      <c r="B162" s="36"/>
      <c r="C162" s="246" t="s">
        <v>439</v>
      </c>
      <c r="D162" s="35"/>
      <c r="E162" s="325">
        <f>E163</f>
        <v>101.6</v>
      </c>
      <c r="F162" s="335"/>
      <c r="G162" s="335"/>
    </row>
    <row r="163" spans="1:7" s="10" customFormat="1" ht="25.5" customHeight="1">
      <c r="A163" s="40" t="s">
        <v>7</v>
      </c>
      <c r="B163" s="36"/>
      <c r="C163" s="246" t="s">
        <v>439</v>
      </c>
      <c r="D163" s="35" t="s">
        <v>119</v>
      </c>
      <c r="E163" s="325">
        <v>101.6</v>
      </c>
      <c r="F163" s="335"/>
      <c r="G163" s="335"/>
    </row>
    <row r="164" spans="1:7" s="10" customFormat="1" ht="14.25" customHeight="1">
      <c r="A164" s="366" t="s">
        <v>419</v>
      </c>
      <c r="B164" s="36"/>
      <c r="C164" s="246">
        <v>301200000</v>
      </c>
      <c r="D164" s="35"/>
      <c r="E164" s="325">
        <f>E165+E167</f>
        <v>56</v>
      </c>
      <c r="F164" s="335"/>
      <c r="G164" s="335"/>
    </row>
    <row r="165" spans="1:7" s="10" customFormat="1" ht="14.25" customHeight="1">
      <c r="A165" s="366" t="s">
        <v>420</v>
      </c>
      <c r="B165" s="36"/>
      <c r="C165" s="246">
        <v>301211000</v>
      </c>
      <c r="D165" s="35"/>
      <c r="E165" s="325">
        <f>E166</f>
        <v>41</v>
      </c>
      <c r="F165" s="335"/>
      <c r="G165" s="335"/>
    </row>
    <row r="166" spans="1:7" s="10" customFormat="1" ht="25.5" customHeight="1">
      <c r="A166" s="40" t="s">
        <v>7</v>
      </c>
      <c r="B166" s="36"/>
      <c r="C166" s="246">
        <v>301211000</v>
      </c>
      <c r="D166" s="35" t="s">
        <v>119</v>
      </c>
      <c r="E166" s="325">
        <v>41</v>
      </c>
      <c r="F166" s="335"/>
      <c r="G166" s="335"/>
    </row>
    <row r="167" spans="1:7" s="10" customFormat="1" ht="13.5" customHeight="1">
      <c r="A167" s="366" t="s">
        <v>421</v>
      </c>
      <c r="B167" s="36"/>
      <c r="C167" s="246">
        <v>301212000</v>
      </c>
      <c r="D167" s="35"/>
      <c r="E167" s="325">
        <f>E168</f>
        <v>15</v>
      </c>
      <c r="F167" s="335"/>
      <c r="G167" s="335"/>
    </row>
    <row r="168" spans="1:7" s="10" customFormat="1" ht="25.5" customHeight="1">
      <c r="A168" s="40" t="s">
        <v>7</v>
      </c>
      <c r="B168" s="36"/>
      <c r="C168" s="246">
        <v>301212000</v>
      </c>
      <c r="D168" s="35" t="s">
        <v>119</v>
      </c>
      <c r="E168" s="325">
        <v>15</v>
      </c>
      <c r="F168" s="335"/>
      <c r="G168" s="335"/>
    </row>
    <row r="169" spans="1:7" s="10" customFormat="1" ht="12.75" customHeight="1">
      <c r="A169" s="366" t="s">
        <v>512</v>
      </c>
      <c r="B169" s="36"/>
      <c r="C169" s="246">
        <v>301300000</v>
      </c>
      <c r="D169" s="35"/>
      <c r="E169" s="325">
        <f>E170+E172+E174</f>
        <v>16211.1</v>
      </c>
      <c r="F169" s="335"/>
      <c r="G169" s="335"/>
    </row>
    <row r="170" spans="1:7" s="10" customFormat="1" ht="12.75" customHeight="1">
      <c r="A170" s="366" t="s">
        <v>220</v>
      </c>
      <c r="B170" s="36"/>
      <c r="C170" s="246">
        <v>301311100</v>
      </c>
      <c r="D170" s="35"/>
      <c r="E170" s="325">
        <f>E171</f>
        <v>15777.9</v>
      </c>
      <c r="F170" s="335"/>
      <c r="G170" s="335"/>
    </row>
    <row r="171" spans="1:7" s="10" customFormat="1" ht="24.75" customHeight="1">
      <c r="A171" s="40" t="s">
        <v>7</v>
      </c>
      <c r="B171" s="36"/>
      <c r="C171" s="246">
        <v>301311100</v>
      </c>
      <c r="D171" s="35" t="s">
        <v>119</v>
      </c>
      <c r="E171" s="325">
        <v>15777.9</v>
      </c>
      <c r="F171" s="335"/>
      <c r="G171" s="335"/>
    </row>
    <row r="172" spans="1:7" s="10" customFormat="1" ht="12.75" customHeight="1">
      <c r="A172" s="258" t="s">
        <v>378</v>
      </c>
      <c r="B172" s="36"/>
      <c r="C172" s="246">
        <v>301311300</v>
      </c>
      <c r="D172" s="35"/>
      <c r="E172" s="325">
        <f>E173</f>
        <v>400</v>
      </c>
      <c r="F172" s="335"/>
      <c r="G172" s="335"/>
    </row>
    <row r="173" spans="1:7" s="10" customFormat="1" ht="24.75" customHeight="1">
      <c r="A173" s="40" t="s">
        <v>7</v>
      </c>
      <c r="B173" s="36"/>
      <c r="C173" s="246">
        <v>301311300</v>
      </c>
      <c r="D173" s="35" t="s">
        <v>119</v>
      </c>
      <c r="E173" s="325">
        <v>400</v>
      </c>
      <c r="F173" s="335"/>
      <c r="G173" s="335"/>
    </row>
    <row r="174" spans="1:7" s="10" customFormat="1" ht="16.5" customHeight="1">
      <c r="A174" s="258" t="s">
        <v>341</v>
      </c>
      <c r="B174" s="36"/>
      <c r="C174" s="246" t="s">
        <v>441</v>
      </c>
      <c r="D174" s="35"/>
      <c r="E174" s="325">
        <f>E175</f>
        <v>33.2</v>
      </c>
      <c r="F174" s="335"/>
      <c r="G174" s="335"/>
    </row>
    <row r="175" spans="1:7" s="10" customFormat="1" ht="24.75" customHeight="1">
      <c r="A175" s="40" t="s">
        <v>7</v>
      </c>
      <c r="B175" s="36"/>
      <c r="C175" s="246" t="s">
        <v>441</v>
      </c>
      <c r="D175" s="35" t="s">
        <v>119</v>
      </c>
      <c r="E175" s="325">
        <v>33.2</v>
      </c>
      <c r="F175" s="335"/>
      <c r="G175" s="335"/>
    </row>
    <row r="176" spans="1:7" s="10" customFormat="1" ht="12.75" customHeight="1">
      <c r="A176" s="220" t="s">
        <v>219</v>
      </c>
      <c r="B176" s="36"/>
      <c r="C176" s="246">
        <v>301400000</v>
      </c>
      <c r="D176" s="35"/>
      <c r="E176" s="325">
        <f>E177</f>
        <v>3003.6</v>
      </c>
      <c r="F176" s="335"/>
      <c r="G176" s="335"/>
    </row>
    <row r="177" spans="1:7" s="10" customFormat="1" ht="24" customHeight="1">
      <c r="A177" s="40" t="s">
        <v>7</v>
      </c>
      <c r="B177" s="36"/>
      <c r="C177" s="246">
        <v>301400000</v>
      </c>
      <c r="D177" s="35" t="s">
        <v>119</v>
      </c>
      <c r="E177" s="325">
        <v>3003.6</v>
      </c>
      <c r="F177" s="335"/>
      <c r="G177" s="335"/>
    </row>
    <row r="178" spans="1:5" ht="30" customHeight="1">
      <c r="A178" s="365" t="s">
        <v>379</v>
      </c>
      <c r="B178" s="170"/>
      <c r="C178" s="246">
        <v>301500000</v>
      </c>
      <c r="D178" s="171"/>
      <c r="E178" s="322">
        <f>E179+E181+E183</f>
        <v>515</v>
      </c>
    </row>
    <row r="179" spans="1:5" ht="24" customHeight="1">
      <c r="A179" s="220" t="s">
        <v>380</v>
      </c>
      <c r="B179" s="170"/>
      <c r="C179" s="246">
        <v>301511000</v>
      </c>
      <c r="D179" s="171"/>
      <c r="E179" s="322">
        <f>E180</f>
        <v>391</v>
      </c>
    </row>
    <row r="180" spans="1:5" ht="24" customHeight="1">
      <c r="A180" s="40" t="s">
        <v>7</v>
      </c>
      <c r="B180" s="170"/>
      <c r="C180" s="246">
        <v>301511000</v>
      </c>
      <c r="D180" s="171">
        <v>600</v>
      </c>
      <c r="E180" s="322">
        <v>391</v>
      </c>
    </row>
    <row r="181" spans="1:5" ht="27" customHeight="1">
      <c r="A181" s="220" t="s">
        <v>381</v>
      </c>
      <c r="B181" s="32"/>
      <c r="C181" s="246">
        <v>301512000</v>
      </c>
      <c r="D181" s="171"/>
      <c r="E181" s="322">
        <f>E182</f>
        <v>24</v>
      </c>
    </row>
    <row r="182" spans="1:5" ht="26.25" customHeight="1">
      <c r="A182" s="40" t="s">
        <v>7</v>
      </c>
      <c r="B182" s="32"/>
      <c r="C182" s="246">
        <v>301512000</v>
      </c>
      <c r="D182" s="171">
        <v>600</v>
      </c>
      <c r="E182" s="322">
        <v>24</v>
      </c>
    </row>
    <row r="183" spans="1:5" ht="16.5" customHeight="1">
      <c r="A183" s="401" t="s">
        <v>374</v>
      </c>
      <c r="B183" s="32"/>
      <c r="C183" s="246">
        <v>301513000</v>
      </c>
      <c r="D183" s="171"/>
      <c r="E183" s="322">
        <f>E184</f>
        <v>100</v>
      </c>
    </row>
    <row r="184" spans="1:5" ht="26.25" customHeight="1">
      <c r="A184" s="40" t="s">
        <v>7</v>
      </c>
      <c r="B184" s="32"/>
      <c r="C184" s="246">
        <v>301513000</v>
      </c>
      <c r="D184" s="171">
        <v>600</v>
      </c>
      <c r="E184" s="322">
        <v>100</v>
      </c>
    </row>
    <row r="185" spans="1:7" s="11" customFormat="1" ht="24.75" customHeight="1">
      <c r="A185" s="220" t="s">
        <v>342</v>
      </c>
      <c r="B185" s="32"/>
      <c r="C185" s="246">
        <v>302100000</v>
      </c>
      <c r="D185" s="171"/>
      <c r="E185" s="322">
        <f>E186</f>
        <v>40967.9</v>
      </c>
      <c r="F185" s="338"/>
      <c r="G185" s="338"/>
    </row>
    <row r="186" spans="1:7" s="11" customFormat="1" ht="26.25" customHeight="1">
      <c r="A186" s="40" t="s">
        <v>7</v>
      </c>
      <c r="B186" s="32"/>
      <c r="C186" s="246">
        <v>302100000</v>
      </c>
      <c r="D186" s="171">
        <v>600</v>
      </c>
      <c r="E186" s="322">
        <v>40967.9</v>
      </c>
      <c r="F186" s="338"/>
      <c r="G186" s="338"/>
    </row>
    <row r="187" spans="1:7" s="11" customFormat="1" ht="26.25" customHeight="1">
      <c r="A187" s="258" t="s">
        <v>343</v>
      </c>
      <c r="B187" s="32"/>
      <c r="C187" s="246">
        <v>302200000</v>
      </c>
      <c r="D187" s="171"/>
      <c r="E187" s="322">
        <f>E188</f>
        <v>592.5</v>
      </c>
      <c r="F187" s="338"/>
      <c r="G187" s="338"/>
    </row>
    <row r="188" spans="1:7" s="11" customFormat="1" ht="26.25" customHeight="1">
      <c r="A188" s="40" t="s">
        <v>7</v>
      </c>
      <c r="B188" s="32"/>
      <c r="C188" s="246">
        <v>302200000</v>
      </c>
      <c r="D188" s="171">
        <v>600</v>
      </c>
      <c r="E188" s="322">
        <v>592.5</v>
      </c>
      <c r="F188" s="338"/>
      <c r="G188" s="338"/>
    </row>
    <row r="189" spans="1:7" s="11" customFormat="1" ht="24.75" customHeight="1">
      <c r="A189" s="366" t="s">
        <v>422</v>
      </c>
      <c r="B189" s="32"/>
      <c r="C189" s="246">
        <v>302300000</v>
      </c>
      <c r="D189" s="171"/>
      <c r="E189" s="322">
        <f>E190</f>
        <v>80</v>
      </c>
      <c r="F189" s="338"/>
      <c r="G189" s="338"/>
    </row>
    <row r="190" spans="1:7" s="11" customFormat="1" ht="25.5" customHeight="1">
      <c r="A190" s="40" t="s">
        <v>7</v>
      </c>
      <c r="B190" s="32"/>
      <c r="C190" s="246">
        <v>302300000</v>
      </c>
      <c r="D190" s="171">
        <v>600</v>
      </c>
      <c r="E190" s="322">
        <v>80</v>
      </c>
      <c r="F190" s="338"/>
      <c r="G190" s="338"/>
    </row>
    <row r="191" spans="1:7" s="11" customFormat="1" ht="25.5" customHeight="1">
      <c r="A191" s="258" t="s">
        <v>340</v>
      </c>
      <c r="B191" s="32"/>
      <c r="C191" s="246">
        <v>302400000</v>
      </c>
      <c r="D191" s="171"/>
      <c r="E191" s="322">
        <f>E192</f>
        <v>9531.2</v>
      </c>
      <c r="F191" s="338"/>
      <c r="G191" s="338"/>
    </row>
    <row r="192" spans="1:7" s="11" customFormat="1" ht="25.5" customHeight="1">
      <c r="A192" s="40" t="s">
        <v>7</v>
      </c>
      <c r="B192" s="32"/>
      <c r="C192" s="246">
        <v>302400000</v>
      </c>
      <c r="D192" s="171">
        <v>600</v>
      </c>
      <c r="E192" s="322">
        <v>9531.2</v>
      </c>
      <c r="F192" s="338"/>
      <c r="G192" s="338"/>
    </row>
    <row r="193" spans="1:7" s="11" customFormat="1" ht="13.5" customHeight="1">
      <c r="A193" s="25" t="s">
        <v>518</v>
      </c>
      <c r="B193" s="32"/>
      <c r="C193" s="246">
        <v>302500000</v>
      </c>
      <c r="D193" s="171"/>
      <c r="E193" s="322">
        <f>E194</f>
        <v>80</v>
      </c>
      <c r="F193" s="338"/>
      <c r="G193" s="338"/>
    </row>
    <row r="194" spans="1:7" s="11" customFormat="1" ht="25.5" customHeight="1">
      <c r="A194" s="25" t="s">
        <v>519</v>
      </c>
      <c r="B194" s="32"/>
      <c r="C194" s="246" t="s">
        <v>501</v>
      </c>
      <c r="D194" s="171"/>
      <c r="E194" s="322">
        <f>E195</f>
        <v>80</v>
      </c>
      <c r="F194" s="338"/>
      <c r="G194" s="338"/>
    </row>
    <row r="195" spans="1:7" s="11" customFormat="1" ht="25.5" customHeight="1">
      <c r="A195" s="40" t="s">
        <v>7</v>
      </c>
      <c r="B195" s="32"/>
      <c r="C195" s="246" t="s">
        <v>501</v>
      </c>
      <c r="D195" s="171">
        <v>600</v>
      </c>
      <c r="E195" s="322">
        <v>80</v>
      </c>
      <c r="F195" s="338"/>
      <c r="G195" s="338"/>
    </row>
    <row r="196" spans="1:5" ht="24.75" customHeight="1">
      <c r="A196" s="220" t="s">
        <v>382</v>
      </c>
      <c r="B196" s="170"/>
      <c r="C196" s="246">
        <v>303100000</v>
      </c>
      <c r="D196" s="171"/>
      <c r="E196" s="322">
        <f>E197+E200</f>
        <v>7694.6</v>
      </c>
    </row>
    <row r="197" spans="1:5" ht="24">
      <c r="A197" s="220" t="s">
        <v>186</v>
      </c>
      <c r="B197" s="32"/>
      <c r="C197" s="246">
        <v>303182040</v>
      </c>
      <c r="D197" s="171"/>
      <c r="E197" s="322">
        <f>E198+E199</f>
        <v>2451.1</v>
      </c>
    </row>
    <row r="198" spans="1:5" ht="48">
      <c r="A198" s="40" t="s">
        <v>105</v>
      </c>
      <c r="B198" s="32"/>
      <c r="C198" s="246">
        <v>303182040</v>
      </c>
      <c r="D198" s="171">
        <v>100</v>
      </c>
      <c r="E198" s="322">
        <v>2173.1</v>
      </c>
    </row>
    <row r="199" spans="1:5" ht="24">
      <c r="A199" s="40" t="s">
        <v>424</v>
      </c>
      <c r="B199" s="32"/>
      <c r="C199" s="246">
        <v>303182040</v>
      </c>
      <c r="D199" s="171">
        <v>200</v>
      </c>
      <c r="E199" s="322">
        <v>278</v>
      </c>
    </row>
    <row r="200" spans="1:5" ht="24">
      <c r="A200" s="220" t="s">
        <v>254</v>
      </c>
      <c r="B200" s="32"/>
      <c r="C200" s="246">
        <v>303182060</v>
      </c>
      <c r="D200" s="171"/>
      <c r="E200" s="322">
        <f>E201+E202</f>
        <v>5243.5</v>
      </c>
    </row>
    <row r="201" spans="1:5" ht="36" customHeight="1">
      <c r="A201" s="40" t="s">
        <v>105</v>
      </c>
      <c r="B201" s="170"/>
      <c r="C201" s="246">
        <v>303182060</v>
      </c>
      <c r="D201" s="171">
        <v>100</v>
      </c>
      <c r="E201" s="322">
        <v>4982.3</v>
      </c>
    </row>
    <row r="202" spans="1:5" ht="24.75" customHeight="1">
      <c r="A202" s="40" t="s">
        <v>424</v>
      </c>
      <c r="B202" s="170"/>
      <c r="C202" s="246">
        <v>303182060</v>
      </c>
      <c r="D202" s="171">
        <v>200</v>
      </c>
      <c r="E202" s="322">
        <v>261.2</v>
      </c>
    </row>
    <row r="203" spans="1:5" ht="24" customHeight="1">
      <c r="A203" s="220" t="s">
        <v>344</v>
      </c>
      <c r="B203" s="35"/>
      <c r="C203" s="246">
        <v>303300000</v>
      </c>
      <c r="D203" s="171"/>
      <c r="E203" s="325">
        <f>E204+E205+E206</f>
        <v>12385.4</v>
      </c>
    </row>
    <row r="204" spans="1:5" ht="48">
      <c r="A204" s="40" t="s">
        <v>105</v>
      </c>
      <c r="B204" s="35"/>
      <c r="C204" s="246">
        <v>303300000</v>
      </c>
      <c r="D204" s="171">
        <v>100</v>
      </c>
      <c r="E204" s="325">
        <v>11739.8</v>
      </c>
    </row>
    <row r="205" spans="1:5" ht="24">
      <c r="A205" s="40" t="s">
        <v>424</v>
      </c>
      <c r="B205" s="35"/>
      <c r="C205" s="246">
        <v>303300000</v>
      </c>
      <c r="D205" s="171">
        <v>200</v>
      </c>
      <c r="E205" s="325">
        <v>640.6</v>
      </c>
    </row>
    <row r="206" spans="1:5" ht="12.75">
      <c r="A206" s="40" t="s">
        <v>3</v>
      </c>
      <c r="B206" s="35"/>
      <c r="C206" s="246">
        <v>303300000</v>
      </c>
      <c r="D206" s="171">
        <v>800</v>
      </c>
      <c r="E206" s="325">
        <v>5</v>
      </c>
    </row>
    <row r="207" spans="1:7" s="10" customFormat="1" ht="27" customHeight="1">
      <c r="A207" s="268" t="s">
        <v>338</v>
      </c>
      <c r="B207" s="35"/>
      <c r="C207" s="247">
        <v>500000000</v>
      </c>
      <c r="D207" s="171"/>
      <c r="E207" s="320">
        <f>E208+E212</f>
        <v>199.3</v>
      </c>
      <c r="F207" s="335"/>
      <c r="G207" s="335"/>
    </row>
    <row r="208" spans="1:5" ht="22.5" customHeight="1">
      <c r="A208" s="269" t="s">
        <v>54</v>
      </c>
      <c r="B208" s="32"/>
      <c r="C208" s="247">
        <v>510000000</v>
      </c>
      <c r="D208" s="171"/>
      <c r="E208" s="324">
        <f>E209</f>
        <v>119.3</v>
      </c>
    </row>
    <row r="209" spans="1:5" ht="27" customHeight="1">
      <c r="A209" s="396" t="s">
        <v>129</v>
      </c>
      <c r="B209" s="32"/>
      <c r="C209" s="246">
        <v>511200000</v>
      </c>
      <c r="D209" s="171"/>
      <c r="E209" s="322">
        <f>E210</f>
        <v>119.3</v>
      </c>
    </row>
    <row r="210" spans="1:5" ht="23.25" customHeight="1">
      <c r="A210" s="365" t="s">
        <v>383</v>
      </c>
      <c r="B210" s="35"/>
      <c r="C210" s="246" t="s">
        <v>522</v>
      </c>
      <c r="D210" s="35"/>
      <c r="E210" s="325">
        <f>E211</f>
        <v>119.3</v>
      </c>
    </row>
    <row r="211" spans="1:5" ht="24">
      <c r="A211" s="40" t="s">
        <v>7</v>
      </c>
      <c r="B211" s="32"/>
      <c r="C211" s="246" t="s">
        <v>522</v>
      </c>
      <c r="D211" s="171">
        <v>600</v>
      </c>
      <c r="E211" s="322">
        <v>119.3</v>
      </c>
    </row>
    <row r="212" spans="1:7" s="9" customFormat="1" ht="24">
      <c r="A212" s="25" t="s">
        <v>520</v>
      </c>
      <c r="B212" s="39"/>
      <c r="C212" s="247">
        <v>530000000</v>
      </c>
      <c r="D212" s="177"/>
      <c r="E212" s="324">
        <f>E213</f>
        <v>80</v>
      </c>
      <c r="F212" s="339"/>
      <c r="G212" s="339"/>
    </row>
    <row r="213" spans="1:5" ht="24">
      <c r="A213" s="330" t="s">
        <v>521</v>
      </c>
      <c r="B213" s="32"/>
      <c r="C213" s="246">
        <v>532200000</v>
      </c>
      <c r="D213" s="171"/>
      <c r="E213" s="322">
        <f>E214</f>
        <v>80</v>
      </c>
    </row>
    <row r="214" spans="1:5" ht="24">
      <c r="A214" s="40" t="s">
        <v>7</v>
      </c>
      <c r="B214" s="32"/>
      <c r="C214" s="246">
        <v>532200000</v>
      </c>
      <c r="D214" s="171">
        <v>600</v>
      </c>
      <c r="E214" s="322">
        <v>80</v>
      </c>
    </row>
    <row r="215" spans="1:5" ht="12.75">
      <c r="A215" s="279" t="s">
        <v>187</v>
      </c>
      <c r="B215" s="36"/>
      <c r="C215" s="247">
        <v>9900000000</v>
      </c>
      <c r="D215" s="177"/>
      <c r="E215" s="324">
        <f>E216+E218</f>
        <v>1123.1</v>
      </c>
    </row>
    <row r="216" spans="1:5" ht="25.5" customHeight="1">
      <c r="A216" s="243" t="s">
        <v>5</v>
      </c>
      <c r="B216" s="35"/>
      <c r="C216" s="246">
        <v>9900010500</v>
      </c>
      <c r="D216" s="35"/>
      <c r="E216" s="325">
        <f>E217</f>
        <v>733</v>
      </c>
    </row>
    <row r="217" spans="1:5" ht="24">
      <c r="A217" s="40" t="s">
        <v>7</v>
      </c>
      <c r="B217" s="32"/>
      <c r="C217" s="246">
        <v>9900010500</v>
      </c>
      <c r="D217" s="171">
        <v>600</v>
      </c>
      <c r="E217" s="322">
        <v>733</v>
      </c>
    </row>
    <row r="218" spans="1:5" ht="72">
      <c r="A218" s="223" t="s">
        <v>107</v>
      </c>
      <c r="B218" s="32"/>
      <c r="C218" s="246">
        <v>9900073190</v>
      </c>
      <c r="D218" s="171"/>
      <c r="E218" s="322">
        <f>E219</f>
        <v>390.1</v>
      </c>
    </row>
    <row r="219" spans="1:5" ht="14.25" customHeight="1">
      <c r="A219" s="40" t="s">
        <v>336</v>
      </c>
      <c r="B219" s="36"/>
      <c r="C219" s="246">
        <v>9900073190</v>
      </c>
      <c r="D219" s="35" t="s">
        <v>8</v>
      </c>
      <c r="E219" s="325">
        <v>390.1</v>
      </c>
    </row>
    <row r="220" spans="1:5" ht="12.75" customHeight="1">
      <c r="A220" s="410"/>
      <c r="B220" s="411"/>
      <c r="C220" s="411"/>
      <c r="D220" s="411"/>
      <c r="E220" s="412"/>
    </row>
    <row r="221" spans="1:5" ht="23.25" customHeight="1">
      <c r="A221" s="39" t="s">
        <v>335</v>
      </c>
      <c r="B221" s="38">
        <v>964</v>
      </c>
      <c r="C221" s="44"/>
      <c r="D221" s="177"/>
      <c r="E221" s="324">
        <f>E222</f>
        <v>6920.4</v>
      </c>
    </row>
    <row r="222" spans="1:5" ht="36">
      <c r="A222" s="259" t="s">
        <v>236</v>
      </c>
      <c r="B222" s="193"/>
      <c r="C222" s="247">
        <v>400000000</v>
      </c>
      <c r="D222" s="36"/>
      <c r="E222" s="321">
        <f>E223+E226+E228+E230+E233+E236+E240+E243</f>
        <v>6920.4</v>
      </c>
    </row>
    <row r="223" spans="1:5" ht="12.75">
      <c r="A223" s="258" t="s">
        <v>502</v>
      </c>
      <c r="B223" s="193"/>
      <c r="C223" s="246">
        <v>401400000</v>
      </c>
      <c r="D223" s="35"/>
      <c r="E223" s="323">
        <f>E224</f>
        <v>120</v>
      </c>
    </row>
    <row r="224" spans="1:5" ht="12.75">
      <c r="A224" s="258" t="s">
        <v>374</v>
      </c>
      <c r="B224" s="193"/>
      <c r="C224" s="246" t="s">
        <v>442</v>
      </c>
      <c r="D224" s="35"/>
      <c r="E224" s="323">
        <f>E225</f>
        <v>120</v>
      </c>
    </row>
    <row r="225" spans="1:5" ht="24">
      <c r="A225" s="40" t="s">
        <v>424</v>
      </c>
      <c r="B225" s="193"/>
      <c r="C225" s="246" t="s">
        <v>442</v>
      </c>
      <c r="D225" s="35" t="s">
        <v>202</v>
      </c>
      <c r="E225" s="323">
        <v>120</v>
      </c>
    </row>
    <row r="226" spans="1:5" ht="24">
      <c r="A226" s="294" t="s">
        <v>384</v>
      </c>
      <c r="B226" s="175"/>
      <c r="C226" s="246">
        <v>402100000</v>
      </c>
      <c r="D226" s="35"/>
      <c r="E226" s="323">
        <f>E227</f>
        <v>2970</v>
      </c>
    </row>
    <row r="227" spans="1:5" ht="24">
      <c r="A227" s="40" t="s">
        <v>7</v>
      </c>
      <c r="B227" s="175"/>
      <c r="C227" s="246">
        <v>402100000</v>
      </c>
      <c r="D227" s="35" t="s">
        <v>119</v>
      </c>
      <c r="E227" s="323">
        <v>2970</v>
      </c>
    </row>
    <row r="228" spans="1:5" ht="24">
      <c r="A228" s="397" t="s">
        <v>411</v>
      </c>
      <c r="B228" s="175"/>
      <c r="C228" s="246">
        <v>402200000</v>
      </c>
      <c r="D228" s="35"/>
      <c r="E228" s="323">
        <f>E229</f>
        <v>100</v>
      </c>
    </row>
    <row r="229" spans="1:5" ht="24">
      <c r="A229" s="40" t="s">
        <v>424</v>
      </c>
      <c r="B229" s="175"/>
      <c r="C229" s="246">
        <v>402200000</v>
      </c>
      <c r="D229" s="35" t="s">
        <v>202</v>
      </c>
      <c r="E229" s="323">
        <v>100</v>
      </c>
    </row>
    <row r="230" spans="1:5" ht="36">
      <c r="A230" s="260" t="s">
        <v>385</v>
      </c>
      <c r="B230" s="32"/>
      <c r="C230" s="246">
        <v>405100000</v>
      </c>
      <c r="D230" s="171"/>
      <c r="E230" s="322">
        <f>E232+E231</f>
        <v>125</v>
      </c>
    </row>
    <row r="231" spans="1:5" ht="48">
      <c r="A231" s="40" t="s">
        <v>105</v>
      </c>
      <c r="B231" s="32"/>
      <c r="C231" s="246">
        <v>405100000</v>
      </c>
      <c r="D231" s="171">
        <v>100</v>
      </c>
      <c r="E231" s="322">
        <v>40</v>
      </c>
    </row>
    <row r="232" spans="1:5" ht="24">
      <c r="A232" s="40" t="s">
        <v>424</v>
      </c>
      <c r="B232" s="32"/>
      <c r="C232" s="246">
        <v>405100000</v>
      </c>
      <c r="D232" s="171">
        <v>200</v>
      </c>
      <c r="E232" s="322">
        <v>85</v>
      </c>
    </row>
    <row r="233" spans="1:8" ht="60">
      <c r="A233" s="261" t="s">
        <v>386</v>
      </c>
      <c r="B233" s="32"/>
      <c r="C233" s="246">
        <v>405200000</v>
      </c>
      <c r="D233" s="171"/>
      <c r="E233" s="322">
        <f>E235+E234</f>
        <v>934</v>
      </c>
      <c r="H233" s="244"/>
    </row>
    <row r="234" spans="1:8" ht="48">
      <c r="A234" s="40" t="s">
        <v>105</v>
      </c>
      <c r="B234" s="32"/>
      <c r="C234" s="246">
        <v>405200000</v>
      </c>
      <c r="D234" s="171">
        <v>100</v>
      </c>
      <c r="E234" s="322">
        <v>814</v>
      </c>
      <c r="H234" s="362"/>
    </row>
    <row r="235" spans="1:5" ht="24">
      <c r="A235" s="40" t="s">
        <v>424</v>
      </c>
      <c r="B235" s="34"/>
      <c r="C235" s="246">
        <v>405200000</v>
      </c>
      <c r="D235" s="171">
        <v>200</v>
      </c>
      <c r="E235" s="322">
        <v>120</v>
      </c>
    </row>
    <row r="236" spans="1:5" ht="24" customHeight="1">
      <c r="A236" s="262" t="s">
        <v>382</v>
      </c>
      <c r="B236" s="35"/>
      <c r="C236" s="246">
        <v>406100000</v>
      </c>
      <c r="D236" s="35"/>
      <c r="E236" s="322">
        <f>E237</f>
        <v>2301.4</v>
      </c>
    </row>
    <row r="237" spans="1:5" ht="26.25" customHeight="1">
      <c r="A237" s="262" t="s">
        <v>186</v>
      </c>
      <c r="B237" s="36"/>
      <c r="C237" s="246">
        <v>406182040</v>
      </c>
      <c r="D237" s="36"/>
      <c r="E237" s="322">
        <f>E238+E239</f>
        <v>2301.4</v>
      </c>
    </row>
    <row r="238" spans="1:5" ht="51" customHeight="1">
      <c r="A238" s="40" t="s">
        <v>105</v>
      </c>
      <c r="B238" s="32"/>
      <c r="C238" s="246">
        <v>406182040</v>
      </c>
      <c r="D238" s="171">
        <v>100</v>
      </c>
      <c r="E238" s="322">
        <v>2186.4</v>
      </c>
    </row>
    <row r="239" spans="1:7" s="11" customFormat="1" ht="26.25" customHeight="1">
      <c r="A239" s="40" t="s">
        <v>424</v>
      </c>
      <c r="B239" s="32"/>
      <c r="C239" s="246">
        <v>406182040</v>
      </c>
      <c r="D239" s="171">
        <v>200</v>
      </c>
      <c r="E239" s="322">
        <v>115</v>
      </c>
      <c r="F239" s="338"/>
      <c r="G239" s="338"/>
    </row>
    <row r="240" spans="1:7" s="11" customFormat="1" ht="15" customHeight="1">
      <c r="A240" s="262" t="s">
        <v>387</v>
      </c>
      <c r="B240" s="170"/>
      <c r="C240" s="246">
        <v>406200000</v>
      </c>
      <c r="D240" s="171"/>
      <c r="E240" s="322">
        <f>E241</f>
        <v>120</v>
      </c>
      <c r="F240" s="338"/>
      <c r="G240" s="338"/>
    </row>
    <row r="241" spans="1:7" s="11" customFormat="1" ht="50.25" customHeight="1">
      <c r="A241" s="263" t="s">
        <v>388</v>
      </c>
      <c r="B241" s="35"/>
      <c r="C241" s="246">
        <v>406260000</v>
      </c>
      <c r="D241" s="171"/>
      <c r="E241" s="322">
        <f>E242</f>
        <v>120</v>
      </c>
      <c r="F241" s="338"/>
      <c r="G241" s="338"/>
    </row>
    <row r="242" spans="1:7" s="11" customFormat="1" ht="15" customHeight="1">
      <c r="A242" s="40" t="s">
        <v>336</v>
      </c>
      <c r="B242" s="170"/>
      <c r="C242" s="246">
        <v>406260000</v>
      </c>
      <c r="D242" s="171">
        <v>300</v>
      </c>
      <c r="E242" s="322">
        <v>120</v>
      </c>
      <c r="F242" s="338"/>
      <c r="G242" s="338"/>
    </row>
    <row r="243" spans="1:7" s="11" customFormat="1" ht="42" customHeight="1">
      <c r="A243" s="363" t="s">
        <v>504</v>
      </c>
      <c r="B243" s="170"/>
      <c r="C243" s="246">
        <v>407100000</v>
      </c>
      <c r="D243" s="171"/>
      <c r="E243" s="322">
        <f>E244</f>
        <v>250</v>
      </c>
      <c r="F243" s="338"/>
      <c r="G243" s="338"/>
    </row>
    <row r="244" spans="1:7" s="11" customFormat="1" ht="27.75" customHeight="1">
      <c r="A244" s="363" t="s">
        <v>505</v>
      </c>
      <c r="B244" s="170"/>
      <c r="C244" s="246" t="s">
        <v>503</v>
      </c>
      <c r="D244" s="171"/>
      <c r="E244" s="322">
        <f>E245</f>
        <v>250</v>
      </c>
      <c r="F244" s="338"/>
      <c r="G244" s="338"/>
    </row>
    <row r="245" spans="1:7" s="11" customFormat="1" ht="26.25" customHeight="1">
      <c r="A245" s="40" t="s">
        <v>424</v>
      </c>
      <c r="B245" s="170"/>
      <c r="C245" s="246" t="s">
        <v>503</v>
      </c>
      <c r="D245" s="171">
        <v>200</v>
      </c>
      <c r="E245" s="322">
        <v>250</v>
      </c>
      <c r="F245" s="338"/>
      <c r="G245" s="338"/>
    </row>
    <row r="246" spans="1:5" ht="14.25" customHeight="1">
      <c r="A246" s="410"/>
      <c r="B246" s="411"/>
      <c r="C246" s="411"/>
      <c r="D246" s="411"/>
      <c r="E246" s="412"/>
    </row>
    <row r="247" spans="1:7" s="11" customFormat="1" ht="25.5" customHeight="1">
      <c r="A247" s="39" t="s">
        <v>332</v>
      </c>
      <c r="B247" s="192">
        <v>975</v>
      </c>
      <c r="C247" s="44"/>
      <c r="D247" s="177"/>
      <c r="E247" s="324">
        <f>E248+E319+E308+E313</f>
        <v>609430.6000000001</v>
      </c>
      <c r="F247" s="338"/>
      <c r="G247" s="338"/>
    </row>
    <row r="248" spans="1:5" ht="24" customHeight="1">
      <c r="A248" s="264" t="s">
        <v>232</v>
      </c>
      <c r="B248" s="170"/>
      <c r="C248" s="247">
        <v>200000000</v>
      </c>
      <c r="D248" s="177"/>
      <c r="E248" s="324">
        <f>E249+E254+E257+E261+E272+E275+E279+E286+E289+E291+E297+E300+E267+E283+E259+E281</f>
        <v>570796.8</v>
      </c>
    </row>
    <row r="249" spans="1:5" ht="41.25" customHeight="1">
      <c r="A249" s="265" t="s">
        <v>389</v>
      </c>
      <c r="B249" s="32"/>
      <c r="C249" s="246">
        <v>201100000</v>
      </c>
      <c r="D249" s="171"/>
      <c r="E249" s="322">
        <f>E250+E252</f>
        <v>505468.9</v>
      </c>
    </row>
    <row r="250" spans="1:5" ht="25.5" customHeight="1">
      <c r="A250" s="365" t="s">
        <v>233</v>
      </c>
      <c r="B250" s="32"/>
      <c r="C250" s="246">
        <v>201111000</v>
      </c>
      <c r="D250" s="171"/>
      <c r="E250" s="322">
        <f>E251</f>
        <v>69486.2</v>
      </c>
    </row>
    <row r="251" spans="1:5" ht="25.5" customHeight="1">
      <c r="A251" s="40" t="s">
        <v>7</v>
      </c>
      <c r="B251" s="32"/>
      <c r="C251" s="246">
        <v>201111000</v>
      </c>
      <c r="D251" s="171">
        <v>600</v>
      </c>
      <c r="E251" s="322">
        <v>69486.2</v>
      </c>
    </row>
    <row r="252" spans="1:5" ht="36.75" customHeight="1">
      <c r="A252" s="220" t="s">
        <v>390</v>
      </c>
      <c r="B252" s="32"/>
      <c r="C252" s="246">
        <v>201173010</v>
      </c>
      <c r="D252" s="171"/>
      <c r="E252" s="322">
        <f>E253</f>
        <v>435982.7</v>
      </c>
    </row>
    <row r="253" spans="1:5" ht="27.75" customHeight="1">
      <c r="A253" s="40" t="s">
        <v>7</v>
      </c>
      <c r="B253" s="32"/>
      <c r="C253" s="246">
        <v>201173010</v>
      </c>
      <c r="D253" s="171">
        <v>600</v>
      </c>
      <c r="E253" s="322">
        <v>435982.7</v>
      </c>
    </row>
    <row r="254" spans="1:5" ht="61.5" customHeight="1">
      <c r="A254" s="295" t="s">
        <v>391</v>
      </c>
      <c r="B254" s="32"/>
      <c r="C254" s="246">
        <v>201200000</v>
      </c>
      <c r="D254" s="171"/>
      <c r="E254" s="322">
        <f>E255</f>
        <v>8281.5</v>
      </c>
    </row>
    <row r="255" spans="1:5" ht="50.25" customHeight="1">
      <c r="A255" s="220" t="s">
        <v>6</v>
      </c>
      <c r="B255" s="32"/>
      <c r="C255" s="246">
        <v>201273020</v>
      </c>
      <c r="D255" s="171"/>
      <c r="E255" s="322">
        <f>E256</f>
        <v>8281.5</v>
      </c>
    </row>
    <row r="256" spans="1:5" ht="24" customHeight="1">
      <c r="A256" s="40" t="s">
        <v>7</v>
      </c>
      <c r="B256" s="32"/>
      <c r="C256" s="246">
        <v>201273020</v>
      </c>
      <c r="D256" s="171">
        <v>600</v>
      </c>
      <c r="E256" s="322">
        <v>8281.5</v>
      </c>
    </row>
    <row r="257" spans="1:5" ht="15.75" customHeight="1">
      <c r="A257" s="365" t="s">
        <v>235</v>
      </c>
      <c r="B257" s="32"/>
      <c r="C257" s="246">
        <v>201500000</v>
      </c>
      <c r="D257" s="171"/>
      <c r="E257" s="322">
        <f>E258</f>
        <v>1673.9</v>
      </c>
    </row>
    <row r="258" spans="1:7" s="9" customFormat="1" ht="25.5" customHeight="1">
      <c r="A258" s="40" t="s">
        <v>7</v>
      </c>
      <c r="B258" s="32"/>
      <c r="C258" s="246">
        <v>201500000</v>
      </c>
      <c r="D258" s="171">
        <v>600</v>
      </c>
      <c r="E258" s="322">
        <v>1673.9</v>
      </c>
      <c r="F258" s="339"/>
      <c r="G258" s="339"/>
    </row>
    <row r="259" spans="1:7" s="9" customFormat="1" ht="25.5" customHeight="1">
      <c r="A259" s="25" t="s">
        <v>402</v>
      </c>
      <c r="B259" s="32"/>
      <c r="C259" s="246">
        <v>201600000</v>
      </c>
      <c r="D259" s="171"/>
      <c r="E259" s="322">
        <f>E260</f>
        <v>1390</v>
      </c>
      <c r="F259" s="339"/>
      <c r="G259" s="339"/>
    </row>
    <row r="260" spans="1:7" s="9" customFormat="1" ht="25.5" customHeight="1">
      <c r="A260" s="40" t="s">
        <v>7</v>
      </c>
      <c r="B260" s="32"/>
      <c r="C260" s="246">
        <v>201600000</v>
      </c>
      <c r="D260" s="171">
        <v>600</v>
      </c>
      <c r="E260" s="322">
        <v>1390</v>
      </c>
      <c r="F260" s="339"/>
      <c r="G260" s="339"/>
    </row>
    <row r="261" spans="1:7" s="11" customFormat="1" ht="24" customHeight="1">
      <c r="A261" s="220" t="s">
        <v>392</v>
      </c>
      <c r="B261" s="170"/>
      <c r="C261" s="246">
        <v>201700000</v>
      </c>
      <c r="D261" s="177"/>
      <c r="E261" s="322">
        <f>E262+E265</f>
        <v>9925</v>
      </c>
      <c r="F261" s="338"/>
      <c r="G261" s="338"/>
    </row>
    <row r="262" spans="1:7" s="11" customFormat="1" ht="15" customHeight="1">
      <c r="A262" s="364" t="s">
        <v>374</v>
      </c>
      <c r="B262" s="170"/>
      <c r="C262" s="246">
        <v>201711000</v>
      </c>
      <c r="D262" s="177"/>
      <c r="E262" s="322">
        <f>E264+E263</f>
        <v>9665</v>
      </c>
      <c r="F262" s="338"/>
      <c r="G262" s="338"/>
    </row>
    <row r="263" spans="1:7" s="11" customFormat="1" ht="26.25" customHeight="1">
      <c r="A263" s="40" t="s">
        <v>424</v>
      </c>
      <c r="B263" s="170"/>
      <c r="C263" s="246">
        <v>201711000</v>
      </c>
      <c r="D263" s="171">
        <v>200</v>
      </c>
      <c r="E263" s="322">
        <v>3251</v>
      </c>
      <c r="F263" s="338"/>
      <c r="G263" s="338"/>
    </row>
    <row r="264" spans="1:7" s="11" customFormat="1" ht="26.25" customHeight="1">
      <c r="A264" s="40" t="s">
        <v>7</v>
      </c>
      <c r="B264" s="170"/>
      <c r="C264" s="246">
        <v>201711000</v>
      </c>
      <c r="D264" s="178" t="s">
        <v>119</v>
      </c>
      <c r="E264" s="322">
        <v>6414</v>
      </c>
      <c r="F264" s="338"/>
      <c r="G264" s="329"/>
    </row>
    <row r="265" spans="1:7" s="11" customFormat="1" ht="26.25" customHeight="1">
      <c r="A265" s="25" t="s">
        <v>436</v>
      </c>
      <c r="B265" s="170"/>
      <c r="C265" s="246" t="s">
        <v>506</v>
      </c>
      <c r="D265" s="178"/>
      <c r="E265" s="322">
        <f>E266</f>
        <v>260</v>
      </c>
      <c r="F265" s="338"/>
      <c r="G265" s="329"/>
    </row>
    <row r="266" spans="1:7" s="11" customFormat="1" ht="26.25" customHeight="1">
      <c r="A266" s="40" t="s">
        <v>7</v>
      </c>
      <c r="B266" s="170"/>
      <c r="C266" s="246" t="s">
        <v>506</v>
      </c>
      <c r="D266" s="178" t="s">
        <v>119</v>
      </c>
      <c r="E266" s="322">
        <v>260</v>
      </c>
      <c r="F266" s="338"/>
      <c r="G266" s="329"/>
    </row>
    <row r="267" spans="1:7" s="11" customFormat="1" ht="37.5" customHeight="1">
      <c r="A267" s="358" t="s">
        <v>525</v>
      </c>
      <c r="B267" s="170"/>
      <c r="C267" s="246">
        <v>201800000</v>
      </c>
      <c r="D267" s="178"/>
      <c r="E267" s="322">
        <f>E268+E270</f>
        <v>8236.8</v>
      </c>
      <c r="F267" s="338"/>
      <c r="G267" s="338"/>
    </row>
    <row r="268" spans="1:7" s="11" customFormat="1" ht="38.25" customHeight="1">
      <c r="A268" s="358" t="s">
        <v>108</v>
      </c>
      <c r="B268" s="170"/>
      <c r="C268" s="246">
        <v>201872000</v>
      </c>
      <c r="D268" s="178"/>
      <c r="E268" s="322">
        <f>E269</f>
        <v>8134.3</v>
      </c>
      <c r="F268" s="338"/>
      <c r="G268" s="338"/>
    </row>
    <row r="269" spans="1:7" s="11" customFormat="1" ht="26.25" customHeight="1">
      <c r="A269" s="40" t="s">
        <v>7</v>
      </c>
      <c r="B269" s="170"/>
      <c r="C269" s="246">
        <v>201872000</v>
      </c>
      <c r="D269" s="178" t="s">
        <v>119</v>
      </c>
      <c r="E269" s="322">
        <v>8134.3</v>
      </c>
      <c r="F269" s="338"/>
      <c r="G269" s="338"/>
    </row>
    <row r="270" spans="1:7" s="11" customFormat="1" ht="41.25" customHeight="1">
      <c r="A270" s="330" t="s">
        <v>507</v>
      </c>
      <c r="B270" s="170"/>
      <c r="C270" s="246" t="s">
        <v>508</v>
      </c>
      <c r="D270" s="178"/>
      <c r="E270" s="322">
        <f>E271</f>
        <v>102.5</v>
      </c>
      <c r="F270" s="338"/>
      <c r="G270" s="338"/>
    </row>
    <row r="271" spans="1:7" s="11" customFormat="1" ht="26.25" customHeight="1">
      <c r="A271" s="40" t="s">
        <v>7</v>
      </c>
      <c r="B271" s="170"/>
      <c r="C271" s="246" t="s">
        <v>508</v>
      </c>
      <c r="D271" s="178" t="s">
        <v>119</v>
      </c>
      <c r="E271" s="322">
        <v>102.5</v>
      </c>
      <c r="F271" s="338"/>
      <c r="G271" s="338"/>
    </row>
    <row r="272" spans="1:5" ht="25.5" customHeight="1">
      <c r="A272" s="258" t="s">
        <v>403</v>
      </c>
      <c r="B272" s="32"/>
      <c r="C272" s="246">
        <v>202100000</v>
      </c>
      <c r="D272" s="172"/>
      <c r="E272" s="322">
        <f>E274+E273</f>
        <v>46</v>
      </c>
    </row>
    <row r="273" spans="1:5" ht="48" customHeight="1">
      <c r="A273" s="40" t="s">
        <v>105</v>
      </c>
      <c r="B273" s="32"/>
      <c r="C273" s="246">
        <v>202100000</v>
      </c>
      <c r="D273" s="172" t="s">
        <v>106</v>
      </c>
      <c r="E273" s="322">
        <v>8</v>
      </c>
    </row>
    <row r="274" spans="1:5" ht="25.5" customHeight="1">
      <c r="A274" s="40" t="s">
        <v>424</v>
      </c>
      <c r="B274" s="32"/>
      <c r="C274" s="246">
        <v>202100000</v>
      </c>
      <c r="D274" s="172" t="s">
        <v>202</v>
      </c>
      <c r="E274" s="322">
        <v>38</v>
      </c>
    </row>
    <row r="275" spans="1:5" ht="17.25" customHeight="1">
      <c r="A275" s="196" t="s">
        <v>404</v>
      </c>
      <c r="B275" s="32"/>
      <c r="C275" s="246">
        <v>202200000</v>
      </c>
      <c r="D275" s="172"/>
      <c r="E275" s="322">
        <f>E277+E278+E276</f>
        <v>610</v>
      </c>
    </row>
    <row r="276" spans="1:5" ht="49.5" customHeight="1">
      <c r="A276" s="40" t="s">
        <v>105</v>
      </c>
      <c r="B276" s="32"/>
      <c r="C276" s="246">
        <v>202200000</v>
      </c>
      <c r="D276" s="172" t="s">
        <v>106</v>
      </c>
      <c r="E276" s="322">
        <v>310.8</v>
      </c>
    </row>
    <row r="277" spans="1:5" ht="25.5" customHeight="1">
      <c r="A277" s="40" t="s">
        <v>424</v>
      </c>
      <c r="B277" s="32"/>
      <c r="C277" s="246">
        <v>202200000</v>
      </c>
      <c r="D277" s="172" t="s">
        <v>202</v>
      </c>
      <c r="E277" s="322">
        <v>199.2</v>
      </c>
    </row>
    <row r="278" spans="1:5" ht="25.5" customHeight="1">
      <c r="A278" s="40" t="s">
        <v>7</v>
      </c>
      <c r="B278" s="32"/>
      <c r="C278" s="246">
        <v>202200000</v>
      </c>
      <c r="D278" s="172" t="s">
        <v>119</v>
      </c>
      <c r="E278" s="322">
        <v>100</v>
      </c>
    </row>
    <row r="279" spans="1:5" ht="18" customHeight="1">
      <c r="A279" s="196" t="s">
        <v>405</v>
      </c>
      <c r="B279" s="32"/>
      <c r="C279" s="246">
        <v>202400000</v>
      </c>
      <c r="D279" s="172"/>
      <c r="E279" s="322">
        <f>E280</f>
        <v>60</v>
      </c>
    </row>
    <row r="280" spans="1:5" ht="25.5" customHeight="1">
      <c r="A280" s="40" t="s">
        <v>424</v>
      </c>
      <c r="B280" s="32"/>
      <c r="C280" s="246">
        <v>202400000</v>
      </c>
      <c r="D280" s="172" t="s">
        <v>202</v>
      </c>
      <c r="E280" s="322">
        <v>60</v>
      </c>
    </row>
    <row r="281" spans="1:5" ht="37.5" customHeight="1">
      <c r="A281" s="400" t="s">
        <v>524</v>
      </c>
      <c r="B281" s="32"/>
      <c r="C281" s="246">
        <v>202500000</v>
      </c>
      <c r="D281" s="172"/>
      <c r="E281" s="322">
        <f>E282</f>
        <v>10</v>
      </c>
    </row>
    <row r="282" spans="1:5" ht="25.5" customHeight="1">
      <c r="A282" s="40" t="s">
        <v>424</v>
      </c>
      <c r="B282" s="32"/>
      <c r="C282" s="246">
        <v>202500000</v>
      </c>
      <c r="D282" s="172" t="s">
        <v>202</v>
      </c>
      <c r="E282" s="322">
        <v>10</v>
      </c>
    </row>
    <row r="283" spans="1:5" ht="50.25" customHeight="1">
      <c r="A283" s="258" t="s">
        <v>423</v>
      </c>
      <c r="B283" s="32"/>
      <c r="C283" s="246">
        <v>203100000</v>
      </c>
      <c r="D283" s="172"/>
      <c r="E283" s="322">
        <f>E285+E284</f>
        <v>25</v>
      </c>
    </row>
    <row r="284" spans="1:5" ht="50.25" customHeight="1">
      <c r="A284" s="40" t="s">
        <v>105</v>
      </c>
      <c r="B284" s="32"/>
      <c r="C284" s="246">
        <v>203100000</v>
      </c>
      <c r="D284" s="172" t="s">
        <v>106</v>
      </c>
      <c r="E284" s="322">
        <v>10</v>
      </c>
    </row>
    <row r="285" spans="1:5" ht="25.5" customHeight="1">
      <c r="A285" s="40" t="s">
        <v>424</v>
      </c>
      <c r="B285" s="32"/>
      <c r="C285" s="246">
        <v>203100000</v>
      </c>
      <c r="D285" s="172" t="s">
        <v>202</v>
      </c>
      <c r="E285" s="322">
        <v>15</v>
      </c>
    </row>
    <row r="286" spans="1:5" ht="16.5" customHeight="1">
      <c r="A286" s="196" t="s">
        <v>406</v>
      </c>
      <c r="B286" s="32"/>
      <c r="C286" s="246">
        <v>203200000</v>
      </c>
      <c r="D286" s="172"/>
      <c r="E286" s="322">
        <f>E288+E287</f>
        <v>40</v>
      </c>
    </row>
    <row r="287" spans="1:5" ht="48.75" customHeight="1">
      <c r="A287" s="40" t="s">
        <v>105</v>
      </c>
      <c r="B287" s="32"/>
      <c r="C287" s="246">
        <v>203200000</v>
      </c>
      <c r="D287" s="172" t="s">
        <v>106</v>
      </c>
      <c r="E287" s="322">
        <v>10</v>
      </c>
    </row>
    <row r="288" spans="1:5" ht="25.5" customHeight="1">
      <c r="A288" s="40" t="s">
        <v>424</v>
      </c>
      <c r="B288" s="32"/>
      <c r="C288" s="246">
        <v>203200000</v>
      </c>
      <c r="D288" s="172" t="s">
        <v>202</v>
      </c>
      <c r="E288" s="322">
        <v>30</v>
      </c>
    </row>
    <row r="289" spans="1:5" ht="25.5" customHeight="1">
      <c r="A289" s="258" t="s">
        <v>407</v>
      </c>
      <c r="B289" s="32"/>
      <c r="C289" s="246">
        <v>203400000</v>
      </c>
      <c r="D289" s="172"/>
      <c r="E289" s="322">
        <f>E290</f>
        <v>85</v>
      </c>
    </row>
    <row r="290" spans="1:5" ht="47.25" customHeight="1">
      <c r="A290" s="40" t="s">
        <v>105</v>
      </c>
      <c r="B290" s="32"/>
      <c r="C290" s="246">
        <v>203400000</v>
      </c>
      <c r="D290" s="172" t="s">
        <v>106</v>
      </c>
      <c r="E290" s="322">
        <v>85</v>
      </c>
    </row>
    <row r="291" spans="1:5" ht="15.75" customHeight="1">
      <c r="A291" s="364" t="s">
        <v>393</v>
      </c>
      <c r="B291" s="32"/>
      <c r="C291" s="246">
        <v>204100000</v>
      </c>
      <c r="D291" s="172"/>
      <c r="E291" s="322">
        <f>E294+E292</f>
        <v>1450.6</v>
      </c>
    </row>
    <row r="292" spans="1:5" ht="15.75" customHeight="1">
      <c r="A292" s="364" t="s">
        <v>509</v>
      </c>
      <c r="B292" s="32"/>
      <c r="C292" s="246">
        <v>204172040</v>
      </c>
      <c r="D292" s="172"/>
      <c r="E292" s="322">
        <f>E293</f>
        <v>850.6</v>
      </c>
    </row>
    <row r="293" spans="1:5" ht="26.25" customHeight="1">
      <c r="A293" s="40" t="s">
        <v>7</v>
      </c>
      <c r="B293" s="32"/>
      <c r="C293" s="246">
        <v>204172040</v>
      </c>
      <c r="D293" s="172" t="s">
        <v>119</v>
      </c>
      <c r="E293" s="322">
        <v>850.6</v>
      </c>
    </row>
    <row r="294" spans="1:5" ht="25.5" customHeight="1">
      <c r="A294" s="364" t="s">
        <v>394</v>
      </c>
      <c r="B294" s="32"/>
      <c r="C294" s="246" t="s">
        <v>437</v>
      </c>
      <c r="D294" s="172"/>
      <c r="E294" s="322">
        <f>E296+E295</f>
        <v>600</v>
      </c>
    </row>
    <row r="295" spans="1:5" ht="47.25" customHeight="1">
      <c r="A295" s="40" t="s">
        <v>105</v>
      </c>
      <c r="B295" s="32"/>
      <c r="C295" s="246" t="s">
        <v>437</v>
      </c>
      <c r="D295" s="172" t="s">
        <v>106</v>
      </c>
      <c r="E295" s="322">
        <v>65</v>
      </c>
    </row>
    <row r="296" spans="1:5" ht="25.5" customHeight="1">
      <c r="A296" s="40" t="s">
        <v>7</v>
      </c>
      <c r="B296" s="32"/>
      <c r="C296" s="246" t="s">
        <v>437</v>
      </c>
      <c r="D296" s="172" t="s">
        <v>119</v>
      </c>
      <c r="E296" s="322">
        <v>535</v>
      </c>
    </row>
    <row r="297" spans="1:5" ht="36" customHeight="1">
      <c r="A297" s="196" t="s">
        <v>240</v>
      </c>
      <c r="B297" s="36"/>
      <c r="C297" s="246">
        <v>204200000</v>
      </c>
      <c r="D297" s="172"/>
      <c r="E297" s="322">
        <f>E298</f>
        <v>350</v>
      </c>
    </row>
    <row r="298" spans="1:5" ht="18.75" customHeight="1">
      <c r="A298" s="196" t="s">
        <v>374</v>
      </c>
      <c r="B298" s="36"/>
      <c r="C298" s="246" t="s">
        <v>438</v>
      </c>
      <c r="D298" s="172"/>
      <c r="E298" s="322">
        <f>E299</f>
        <v>350</v>
      </c>
    </row>
    <row r="299" spans="1:5" ht="24.75" customHeight="1">
      <c r="A299" s="40" t="s">
        <v>7</v>
      </c>
      <c r="B299" s="36"/>
      <c r="C299" s="246" t="s">
        <v>438</v>
      </c>
      <c r="D299" s="35" t="s">
        <v>119</v>
      </c>
      <c r="E299" s="322">
        <v>350</v>
      </c>
    </row>
    <row r="300" spans="1:5" ht="26.25" customHeight="1">
      <c r="A300" s="196" t="s">
        <v>395</v>
      </c>
      <c r="B300" s="170"/>
      <c r="C300" s="246">
        <v>205100000</v>
      </c>
      <c r="D300" s="177"/>
      <c r="E300" s="322">
        <f>E301+E305</f>
        <v>33144.100000000006</v>
      </c>
    </row>
    <row r="301" spans="1:5" ht="24.75" customHeight="1">
      <c r="A301" s="196" t="s">
        <v>186</v>
      </c>
      <c r="B301" s="32"/>
      <c r="C301" s="246">
        <v>205182040</v>
      </c>
      <c r="D301" s="171"/>
      <c r="E301" s="322">
        <f>E302+E303+E304</f>
        <v>17563.4</v>
      </c>
    </row>
    <row r="302" spans="1:5" ht="48.75" customHeight="1">
      <c r="A302" s="40" t="s">
        <v>105</v>
      </c>
      <c r="B302" s="32"/>
      <c r="C302" s="246">
        <v>205182040</v>
      </c>
      <c r="D302" s="171">
        <v>100</v>
      </c>
      <c r="E302" s="322">
        <v>15039</v>
      </c>
    </row>
    <row r="303" spans="1:5" ht="24.75" customHeight="1">
      <c r="A303" s="40" t="s">
        <v>424</v>
      </c>
      <c r="B303" s="32"/>
      <c r="C303" s="246">
        <v>205182040</v>
      </c>
      <c r="D303" s="171">
        <v>200</v>
      </c>
      <c r="E303" s="322">
        <v>2465.4</v>
      </c>
    </row>
    <row r="304" spans="1:5" ht="15.75" customHeight="1">
      <c r="A304" s="40" t="s">
        <v>3</v>
      </c>
      <c r="B304" s="32"/>
      <c r="C304" s="246">
        <v>205182040</v>
      </c>
      <c r="D304" s="171">
        <v>800</v>
      </c>
      <c r="E304" s="322">
        <v>59</v>
      </c>
    </row>
    <row r="305" spans="1:5" ht="24.75" customHeight="1">
      <c r="A305" s="258" t="s">
        <v>254</v>
      </c>
      <c r="B305" s="32"/>
      <c r="C305" s="246">
        <v>205182060</v>
      </c>
      <c r="D305" s="171"/>
      <c r="E305" s="322">
        <f>E306+E307</f>
        <v>15580.7</v>
      </c>
    </row>
    <row r="306" spans="1:5" ht="51" customHeight="1">
      <c r="A306" s="40" t="s">
        <v>105</v>
      </c>
      <c r="B306" s="32"/>
      <c r="C306" s="246">
        <v>205182060</v>
      </c>
      <c r="D306" s="171">
        <v>100</v>
      </c>
      <c r="E306" s="322">
        <v>14848.2</v>
      </c>
    </row>
    <row r="307" spans="1:5" ht="24.75" customHeight="1">
      <c r="A307" s="40" t="s">
        <v>424</v>
      </c>
      <c r="B307" s="32"/>
      <c r="C307" s="246">
        <v>205182060</v>
      </c>
      <c r="D307" s="171">
        <v>200</v>
      </c>
      <c r="E307" s="322">
        <v>732.5</v>
      </c>
    </row>
    <row r="308" spans="1:5" ht="35.25" customHeight="1">
      <c r="A308" s="259" t="s">
        <v>236</v>
      </c>
      <c r="B308" s="32"/>
      <c r="C308" s="247">
        <v>400000000</v>
      </c>
      <c r="D308" s="177"/>
      <c r="E308" s="324">
        <f>E309+E311</f>
        <v>16362.9</v>
      </c>
    </row>
    <row r="309" spans="1:5" ht="39.75" customHeight="1">
      <c r="A309" s="389" t="s">
        <v>237</v>
      </c>
      <c r="B309" s="32"/>
      <c r="C309" s="246">
        <v>402300000</v>
      </c>
      <c r="D309" s="171"/>
      <c r="E309" s="322">
        <f>E310</f>
        <v>14712.9</v>
      </c>
    </row>
    <row r="310" spans="1:5" ht="26.25" customHeight="1">
      <c r="A310" s="40" t="s">
        <v>7</v>
      </c>
      <c r="B310" s="32"/>
      <c r="C310" s="246">
        <v>402300000</v>
      </c>
      <c r="D310" s="171">
        <v>600</v>
      </c>
      <c r="E310" s="322">
        <v>14712.9</v>
      </c>
    </row>
    <row r="311" spans="1:5" ht="27.75" customHeight="1">
      <c r="A311" s="267" t="s">
        <v>238</v>
      </c>
      <c r="B311" s="32"/>
      <c r="C311" s="246">
        <v>402400000</v>
      </c>
      <c r="D311" s="171"/>
      <c r="E311" s="322">
        <f>E312</f>
        <v>1650</v>
      </c>
    </row>
    <row r="312" spans="1:5" ht="27" customHeight="1">
      <c r="A312" s="40" t="s">
        <v>7</v>
      </c>
      <c r="B312" s="32"/>
      <c r="C312" s="246">
        <v>402400000</v>
      </c>
      <c r="D312" s="171">
        <v>600</v>
      </c>
      <c r="E312" s="322">
        <v>1650</v>
      </c>
    </row>
    <row r="313" spans="1:5" ht="27" customHeight="1">
      <c r="A313" s="255" t="s">
        <v>239</v>
      </c>
      <c r="B313" s="39"/>
      <c r="C313" s="247">
        <v>800000000</v>
      </c>
      <c r="D313" s="177"/>
      <c r="E313" s="324">
        <f>E314</f>
        <v>100</v>
      </c>
    </row>
    <row r="314" spans="1:5" ht="27" customHeight="1">
      <c r="A314" s="255" t="s">
        <v>408</v>
      </c>
      <c r="B314" s="39"/>
      <c r="C314" s="247">
        <v>830000000</v>
      </c>
      <c r="D314" s="177"/>
      <c r="E314" s="324">
        <f>E315+E317</f>
        <v>100</v>
      </c>
    </row>
    <row r="315" spans="1:5" ht="38.25" customHeight="1">
      <c r="A315" s="196" t="s">
        <v>409</v>
      </c>
      <c r="B315" s="32"/>
      <c r="C315" s="246">
        <v>832100000</v>
      </c>
      <c r="D315" s="171"/>
      <c r="E315" s="322">
        <f>E316</f>
        <v>55</v>
      </c>
    </row>
    <row r="316" spans="1:5" ht="24.75" customHeight="1">
      <c r="A316" s="40" t="s">
        <v>424</v>
      </c>
      <c r="B316" s="32"/>
      <c r="C316" s="246">
        <v>832100000</v>
      </c>
      <c r="D316" s="171">
        <v>200</v>
      </c>
      <c r="E316" s="322">
        <v>55</v>
      </c>
    </row>
    <row r="317" spans="1:5" ht="26.25" customHeight="1">
      <c r="A317" s="196" t="s">
        <v>410</v>
      </c>
      <c r="B317" s="32"/>
      <c r="C317" s="246">
        <v>832700000</v>
      </c>
      <c r="D317" s="171"/>
      <c r="E317" s="322">
        <f>E318</f>
        <v>45</v>
      </c>
    </row>
    <row r="318" spans="1:5" ht="27" customHeight="1">
      <c r="A318" s="40" t="s">
        <v>424</v>
      </c>
      <c r="B318" s="32"/>
      <c r="C318" s="246">
        <v>832700000</v>
      </c>
      <c r="D318" s="171">
        <v>200</v>
      </c>
      <c r="E318" s="322">
        <v>45</v>
      </c>
    </row>
    <row r="319" spans="1:5" ht="12.75">
      <c r="A319" s="279" t="s">
        <v>187</v>
      </c>
      <c r="B319" s="36"/>
      <c r="C319" s="247">
        <v>9900000000</v>
      </c>
      <c r="D319" s="171"/>
      <c r="E319" s="324">
        <f>E322+E324+E320</f>
        <v>22170.9</v>
      </c>
    </row>
    <row r="320" spans="1:5" ht="30" customHeight="1">
      <c r="A320" s="243" t="s">
        <v>5</v>
      </c>
      <c r="B320" s="36"/>
      <c r="C320" s="246">
        <v>9900010500</v>
      </c>
      <c r="D320" s="171"/>
      <c r="E320" s="322">
        <f>E321</f>
        <v>8</v>
      </c>
    </row>
    <row r="321" spans="1:5" ht="24">
      <c r="A321" s="40" t="s">
        <v>7</v>
      </c>
      <c r="B321" s="36"/>
      <c r="C321" s="246">
        <v>9900010500</v>
      </c>
      <c r="D321" s="171">
        <v>600</v>
      </c>
      <c r="E321" s="322">
        <v>8</v>
      </c>
    </row>
    <row r="322" spans="1:5" ht="12.75">
      <c r="A322" s="266" t="s">
        <v>267</v>
      </c>
      <c r="B322" s="32"/>
      <c r="C322" s="246">
        <v>9900010510</v>
      </c>
      <c r="D322" s="171"/>
      <c r="E322" s="322">
        <f>E323</f>
        <v>120</v>
      </c>
    </row>
    <row r="323" spans="1:5" ht="12.75">
      <c r="A323" s="40" t="s">
        <v>336</v>
      </c>
      <c r="B323" s="32"/>
      <c r="C323" s="246">
        <v>9900010510</v>
      </c>
      <c r="D323" s="171">
        <v>300</v>
      </c>
      <c r="E323" s="322">
        <v>120</v>
      </c>
    </row>
    <row r="324" spans="1:5" ht="72">
      <c r="A324" s="223" t="s">
        <v>107</v>
      </c>
      <c r="B324" s="32"/>
      <c r="C324" s="246">
        <v>9900073190</v>
      </c>
      <c r="D324" s="171"/>
      <c r="E324" s="322">
        <f>E325</f>
        <v>22042.9</v>
      </c>
    </row>
    <row r="325" spans="1:5" ht="12.75">
      <c r="A325" s="40" t="s">
        <v>336</v>
      </c>
      <c r="B325" s="36"/>
      <c r="C325" s="246">
        <v>9900073190</v>
      </c>
      <c r="D325" s="35" t="s">
        <v>8</v>
      </c>
      <c r="E325" s="325">
        <v>22042.9</v>
      </c>
    </row>
    <row r="326" spans="1:5" ht="19.5" customHeight="1">
      <c r="A326" s="410"/>
      <c r="B326" s="411"/>
      <c r="C326" s="411"/>
      <c r="D326" s="411"/>
      <c r="E326" s="412"/>
    </row>
    <row r="327" spans="1:5" ht="24">
      <c r="A327" s="39" t="s">
        <v>198</v>
      </c>
      <c r="B327" s="36" t="s">
        <v>210</v>
      </c>
      <c r="C327" s="175"/>
      <c r="D327" s="175"/>
      <c r="E327" s="321">
        <f>E328+E340</f>
        <v>51559.40000000001</v>
      </c>
    </row>
    <row r="328" spans="1:5" ht="24">
      <c r="A328" s="270" t="s">
        <v>176</v>
      </c>
      <c r="B328" s="175"/>
      <c r="C328" s="247">
        <v>600000000</v>
      </c>
      <c r="D328" s="175"/>
      <c r="E328" s="321">
        <f>E329</f>
        <v>45067.100000000006</v>
      </c>
    </row>
    <row r="329" spans="1:5" ht="24">
      <c r="A329" s="271" t="s">
        <v>44</v>
      </c>
      <c r="B329" s="175"/>
      <c r="C329" s="247">
        <v>610000000</v>
      </c>
      <c r="D329" s="175"/>
      <c r="E329" s="321">
        <f>E330+E335</f>
        <v>45067.100000000006</v>
      </c>
    </row>
    <row r="330" spans="1:5" ht="12.75">
      <c r="A330" s="366" t="s">
        <v>396</v>
      </c>
      <c r="B330" s="175"/>
      <c r="C330" s="246">
        <v>611400000</v>
      </c>
      <c r="D330" s="175"/>
      <c r="E330" s="323">
        <f>E331+E333</f>
        <v>30966.100000000002</v>
      </c>
    </row>
    <row r="331" spans="1:5" ht="24">
      <c r="A331" s="272" t="s">
        <v>45</v>
      </c>
      <c r="B331" s="175"/>
      <c r="C331" s="246">
        <v>611421010</v>
      </c>
      <c r="D331" s="175"/>
      <c r="E331" s="323">
        <f>E332</f>
        <v>30431.2</v>
      </c>
    </row>
    <row r="332" spans="1:5" ht="12.75">
      <c r="A332" s="40" t="s">
        <v>216</v>
      </c>
      <c r="B332" s="175"/>
      <c r="C332" s="246">
        <v>611421010</v>
      </c>
      <c r="D332" s="175">
        <v>500</v>
      </c>
      <c r="E332" s="323">
        <v>30431.2</v>
      </c>
    </row>
    <row r="333" spans="1:5" ht="36">
      <c r="A333" s="366" t="s">
        <v>397</v>
      </c>
      <c r="B333" s="175"/>
      <c r="C333" s="246">
        <v>611473110</v>
      </c>
      <c r="D333" s="175"/>
      <c r="E333" s="323">
        <f>E334</f>
        <v>534.9</v>
      </c>
    </row>
    <row r="334" spans="1:5" ht="12.75">
      <c r="A334" s="40" t="s">
        <v>216</v>
      </c>
      <c r="B334" s="175"/>
      <c r="C334" s="246">
        <v>611473110</v>
      </c>
      <c r="D334" s="175">
        <v>500</v>
      </c>
      <c r="E334" s="323">
        <v>534.9</v>
      </c>
    </row>
    <row r="335" spans="1:5" ht="24">
      <c r="A335" s="273" t="s">
        <v>382</v>
      </c>
      <c r="B335" s="175"/>
      <c r="C335" s="246">
        <v>613100000</v>
      </c>
      <c r="D335" s="175"/>
      <c r="E335" s="323">
        <f>E336</f>
        <v>14101</v>
      </c>
    </row>
    <row r="336" spans="1:5" ht="24">
      <c r="A336" s="273" t="s">
        <v>186</v>
      </c>
      <c r="B336" s="175"/>
      <c r="C336" s="246">
        <v>613182040</v>
      </c>
      <c r="D336" s="175"/>
      <c r="E336" s="323">
        <f>E337+E338+E339</f>
        <v>14101</v>
      </c>
    </row>
    <row r="337" spans="1:5" ht="36" customHeight="1">
      <c r="A337" s="40" t="s">
        <v>105</v>
      </c>
      <c r="B337" s="35"/>
      <c r="C337" s="246">
        <v>613182040</v>
      </c>
      <c r="D337" s="35" t="s">
        <v>106</v>
      </c>
      <c r="E337" s="325">
        <v>13257.7</v>
      </c>
    </row>
    <row r="338" spans="1:5" ht="24" customHeight="1">
      <c r="A338" s="40" t="s">
        <v>424</v>
      </c>
      <c r="B338" s="35"/>
      <c r="C338" s="246">
        <v>613182040</v>
      </c>
      <c r="D338" s="35" t="s">
        <v>202</v>
      </c>
      <c r="E338" s="325">
        <v>841.3</v>
      </c>
    </row>
    <row r="339" spans="1:5" ht="12.75">
      <c r="A339" s="40" t="s">
        <v>3</v>
      </c>
      <c r="B339" s="35"/>
      <c r="C339" s="246">
        <v>613182040</v>
      </c>
      <c r="D339" s="35" t="s">
        <v>2</v>
      </c>
      <c r="E339" s="325">
        <v>2</v>
      </c>
    </row>
    <row r="340" spans="1:5" ht="12.75">
      <c r="A340" s="279" t="s">
        <v>187</v>
      </c>
      <c r="B340" s="36"/>
      <c r="C340" s="247">
        <v>9900000000</v>
      </c>
      <c r="D340" s="175"/>
      <c r="E340" s="321">
        <f>E341+E343+E345+E347+E349+E351+E353+E355+E357</f>
        <v>6492.3</v>
      </c>
    </row>
    <row r="341" spans="1:5" ht="25.5" customHeight="1">
      <c r="A341" s="394" t="s">
        <v>309</v>
      </c>
      <c r="B341" s="32"/>
      <c r="C341" s="246">
        <v>9900021020</v>
      </c>
      <c r="D341" s="172"/>
      <c r="E341" s="322">
        <f>E342</f>
        <v>4097</v>
      </c>
    </row>
    <row r="342" spans="1:5" ht="12.75">
      <c r="A342" s="40" t="s">
        <v>216</v>
      </c>
      <c r="B342" s="25"/>
      <c r="C342" s="246">
        <v>9900021020</v>
      </c>
      <c r="D342" s="172" t="s">
        <v>4</v>
      </c>
      <c r="E342" s="322">
        <v>4097</v>
      </c>
    </row>
    <row r="343" spans="1:5" ht="24">
      <c r="A343" s="208" t="s">
        <v>172</v>
      </c>
      <c r="B343" s="25"/>
      <c r="C343" s="246">
        <v>9900051180</v>
      </c>
      <c r="D343" s="172"/>
      <c r="E343" s="322">
        <f>E344</f>
        <v>1653.3</v>
      </c>
    </row>
    <row r="344" spans="1:5" ht="12.75">
      <c r="A344" s="40" t="s">
        <v>216</v>
      </c>
      <c r="B344" s="25"/>
      <c r="C344" s="246">
        <v>9900051180</v>
      </c>
      <c r="D344" s="172" t="s">
        <v>4</v>
      </c>
      <c r="E344" s="322">
        <v>1653.3</v>
      </c>
    </row>
    <row r="345" spans="1:5" ht="24">
      <c r="A345" s="281" t="s">
        <v>398</v>
      </c>
      <c r="B345" s="25"/>
      <c r="C345" s="246">
        <v>9900059300</v>
      </c>
      <c r="D345" s="172"/>
      <c r="E345" s="322">
        <f>E346</f>
        <v>146.7</v>
      </c>
    </row>
    <row r="346" spans="1:5" ht="12.75">
      <c r="A346" s="40" t="s">
        <v>216</v>
      </c>
      <c r="B346" s="25"/>
      <c r="C346" s="246">
        <v>9900059300</v>
      </c>
      <c r="D346" s="172" t="s">
        <v>4</v>
      </c>
      <c r="E346" s="322">
        <v>146.7</v>
      </c>
    </row>
    <row r="347" spans="1:5" ht="60">
      <c r="A347" s="383" t="s">
        <v>510</v>
      </c>
      <c r="B347" s="25"/>
      <c r="C347" s="246">
        <v>9900073090</v>
      </c>
      <c r="D347" s="172"/>
      <c r="E347" s="322">
        <f>E348</f>
        <v>4.5</v>
      </c>
    </row>
    <row r="348" spans="1:5" ht="24">
      <c r="A348" s="40" t="s">
        <v>424</v>
      </c>
      <c r="B348" s="25"/>
      <c r="C348" s="246">
        <v>9900073090</v>
      </c>
      <c r="D348" s="172" t="s">
        <v>202</v>
      </c>
      <c r="E348" s="322">
        <v>4.5</v>
      </c>
    </row>
    <row r="349" spans="1:5" ht="108">
      <c r="A349" s="282" t="s">
        <v>130</v>
      </c>
      <c r="B349" s="25"/>
      <c r="C349" s="246">
        <v>9900073100</v>
      </c>
      <c r="D349" s="172"/>
      <c r="E349" s="322">
        <f>E350</f>
        <v>4.5</v>
      </c>
    </row>
    <row r="350" spans="1:5" ht="24">
      <c r="A350" s="40" t="s">
        <v>424</v>
      </c>
      <c r="B350" s="25"/>
      <c r="C350" s="246">
        <v>9900073100</v>
      </c>
      <c r="D350" s="172" t="s">
        <v>202</v>
      </c>
      <c r="E350" s="322">
        <v>4.5</v>
      </c>
    </row>
    <row r="351" spans="1:5" ht="73.5" customHeight="1">
      <c r="A351" s="384" t="s">
        <v>427</v>
      </c>
      <c r="B351" s="179"/>
      <c r="C351" s="246">
        <v>9900073150</v>
      </c>
      <c r="D351" s="172"/>
      <c r="E351" s="322">
        <f>E352</f>
        <v>181.3</v>
      </c>
    </row>
    <row r="352" spans="1:5" ht="14.25" customHeight="1">
      <c r="A352" s="40" t="s">
        <v>216</v>
      </c>
      <c r="B352" s="25"/>
      <c r="C352" s="246">
        <v>9900073150</v>
      </c>
      <c r="D352" s="172" t="s">
        <v>4</v>
      </c>
      <c r="E352" s="322">
        <v>181.3</v>
      </c>
    </row>
    <row r="353" spans="1:5" ht="97.5" customHeight="1">
      <c r="A353" s="385" t="s">
        <v>428</v>
      </c>
      <c r="B353" s="174"/>
      <c r="C353" s="246">
        <v>9900073160</v>
      </c>
      <c r="D353" s="36"/>
      <c r="E353" s="325">
        <f>E354</f>
        <v>5</v>
      </c>
    </row>
    <row r="354" spans="1:5" ht="24">
      <c r="A354" s="40" t="s">
        <v>424</v>
      </c>
      <c r="B354" s="25"/>
      <c r="C354" s="246">
        <v>9900073160</v>
      </c>
      <c r="D354" s="172" t="s">
        <v>202</v>
      </c>
      <c r="E354" s="322">
        <v>5</v>
      </c>
    </row>
    <row r="355" spans="1:5" ht="13.5" customHeight="1">
      <c r="A355" s="284" t="s">
        <v>128</v>
      </c>
      <c r="B355" s="234"/>
      <c r="C355" s="246">
        <v>9900092730</v>
      </c>
      <c r="D355" s="234"/>
      <c r="E355" s="325">
        <f>E356</f>
        <v>100</v>
      </c>
    </row>
    <row r="356" spans="1:5" ht="13.5" customHeight="1">
      <c r="A356" s="40" t="s">
        <v>3</v>
      </c>
      <c r="B356" s="234"/>
      <c r="C356" s="246">
        <v>9900092730</v>
      </c>
      <c r="D356" s="32">
        <v>800</v>
      </c>
      <c r="E356" s="322">
        <v>100</v>
      </c>
    </row>
    <row r="357" spans="1:5" ht="38.25" customHeight="1">
      <c r="A357" s="285" t="s">
        <v>215</v>
      </c>
      <c r="B357" s="35"/>
      <c r="C357" s="246">
        <v>9900092740</v>
      </c>
      <c r="D357" s="35"/>
      <c r="E357" s="325">
        <f>E358</f>
        <v>300</v>
      </c>
    </row>
    <row r="358" spans="1:5" ht="12.75" customHeight="1">
      <c r="A358" s="40" t="s">
        <v>3</v>
      </c>
      <c r="B358" s="35"/>
      <c r="C358" s="246">
        <v>9900092740</v>
      </c>
      <c r="D358" s="35" t="s">
        <v>2</v>
      </c>
      <c r="E358" s="322">
        <v>300</v>
      </c>
    </row>
    <row r="359" spans="1:5" ht="12.75">
      <c r="A359" s="413" t="s">
        <v>185</v>
      </c>
      <c r="B359" s="413"/>
      <c r="C359" s="413"/>
      <c r="D359" s="413"/>
      <c r="E359" s="320">
        <f>E327+E247+E221+E155+E147+E18+E12</f>
        <v>848586.7000000002</v>
      </c>
    </row>
    <row r="362" ht="12.75">
      <c r="E362" s="26"/>
    </row>
    <row r="363" ht="12.75">
      <c r="E363" s="26"/>
    </row>
    <row r="364" ht="12.75">
      <c r="E364" s="26"/>
    </row>
    <row r="365" ht="12.75">
      <c r="E365" s="26"/>
    </row>
  </sheetData>
  <sheetProtection/>
  <autoFilter ref="A10:E359"/>
  <mergeCells count="13">
    <mergeCell ref="A220:E220"/>
    <mergeCell ref="A246:E246"/>
    <mergeCell ref="A326:E326"/>
    <mergeCell ref="A359:D359"/>
    <mergeCell ref="A7:E7"/>
    <mergeCell ref="A8:E8"/>
    <mergeCell ref="A154:E154"/>
    <mergeCell ref="A1:E1"/>
    <mergeCell ref="A2:E2"/>
    <mergeCell ref="A3:E3"/>
    <mergeCell ref="A4:E4"/>
    <mergeCell ref="B5:E5"/>
    <mergeCell ref="A146:E146"/>
  </mergeCells>
  <printOptions/>
  <pageMargins left="0.7086614173228347" right="0.7086614173228347" top="0.1968503937007874" bottom="0.1968503937007874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7"/>
  <sheetViews>
    <sheetView view="pageBreakPreview" zoomScaleSheetLayoutView="100" zoomScalePageLayoutView="0" workbookViewId="0" topLeftCell="A272">
      <selection activeCell="I279" sqref="I279"/>
    </sheetView>
  </sheetViews>
  <sheetFormatPr defaultColWidth="9.00390625" defaultRowHeight="12.75"/>
  <cols>
    <col min="1" max="1" width="50.25390625" style="0" customWidth="1"/>
    <col min="2" max="2" width="3.75390625" style="0" customWidth="1"/>
    <col min="3" max="3" width="12.625" style="11" customWidth="1"/>
    <col min="4" max="4" width="3.875" style="0" customWidth="1"/>
    <col min="5" max="5" width="10.875" style="0" customWidth="1"/>
    <col min="6" max="6" width="12.25390625" style="0" customWidth="1"/>
    <col min="7" max="7" width="10.125" style="0" bestFit="1" customWidth="1"/>
    <col min="8" max="8" width="12.00390625" style="0" customWidth="1"/>
    <col min="9" max="9" width="11.125" style="0" customWidth="1"/>
  </cols>
  <sheetData>
    <row r="1" spans="1:6" s="5" customFormat="1" ht="11.25">
      <c r="A1" s="403" t="s">
        <v>400</v>
      </c>
      <c r="B1" s="403"/>
      <c r="C1" s="403"/>
      <c r="D1" s="403"/>
      <c r="E1" s="403"/>
      <c r="F1" s="403"/>
    </row>
    <row r="2" spans="1:6" s="5" customFormat="1" ht="11.25">
      <c r="A2" s="403" t="s">
        <v>211</v>
      </c>
      <c r="B2" s="403"/>
      <c r="C2" s="403"/>
      <c r="D2" s="403"/>
      <c r="E2" s="403"/>
      <c r="F2" s="403"/>
    </row>
    <row r="3" spans="1:6" s="5" customFormat="1" ht="11.25">
      <c r="A3" s="403" t="s">
        <v>225</v>
      </c>
      <c r="B3" s="403"/>
      <c r="C3" s="403"/>
      <c r="D3" s="403"/>
      <c r="E3" s="403"/>
      <c r="F3" s="403"/>
    </row>
    <row r="4" spans="1:6" s="5" customFormat="1" ht="12.75" customHeight="1">
      <c r="A4" s="403" t="s">
        <v>468</v>
      </c>
      <c r="B4" s="403"/>
      <c r="C4" s="403"/>
      <c r="D4" s="403"/>
      <c r="E4" s="403"/>
      <c r="F4" s="403"/>
    </row>
    <row r="5" spans="2:6" s="5" customFormat="1" ht="12.75" customHeight="1">
      <c r="B5" s="403" t="s">
        <v>449</v>
      </c>
      <c r="C5" s="403"/>
      <c r="D5" s="403"/>
      <c r="E5" s="403"/>
      <c r="F5" s="403"/>
    </row>
    <row r="6" s="5" customFormat="1" ht="11.25"/>
    <row r="7" spans="1:6" s="5" customFormat="1" ht="12.75">
      <c r="A7" s="414" t="s">
        <v>478</v>
      </c>
      <c r="B7" s="414"/>
      <c r="C7" s="414"/>
      <c r="D7" s="414"/>
      <c r="E7" s="414"/>
      <c r="F7" s="414"/>
    </row>
    <row r="8" spans="1:6" s="5" customFormat="1" ht="12.75">
      <c r="A8" s="414" t="s">
        <v>452</v>
      </c>
      <c r="B8" s="414"/>
      <c r="C8" s="414"/>
      <c r="D8" s="414"/>
      <c r="E8" s="414"/>
      <c r="F8" s="414"/>
    </row>
    <row r="9" spans="1:5" s="5" customFormat="1" ht="12.75">
      <c r="A9" s="12"/>
      <c r="B9" s="12"/>
      <c r="C9" s="24"/>
      <c r="D9" s="12"/>
      <c r="E9" s="12"/>
    </row>
    <row r="10" spans="1:6" ht="12.75" customHeight="1">
      <c r="A10" s="415" t="s">
        <v>138</v>
      </c>
      <c r="B10" s="415" t="s">
        <v>137</v>
      </c>
      <c r="C10" s="415" t="s">
        <v>136</v>
      </c>
      <c r="D10" s="415" t="s">
        <v>135</v>
      </c>
      <c r="E10" s="425" t="s">
        <v>325</v>
      </c>
      <c r="F10" s="425"/>
    </row>
    <row r="11" spans="1:6" ht="12.75">
      <c r="A11" s="415"/>
      <c r="B11" s="415"/>
      <c r="C11" s="415"/>
      <c r="D11" s="415"/>
      <c r="E11" s="286" t="s">
        <v>348</v>
      </c>
      <c r="F11" s="287" t="s">
        <v>450</v>
      </c>
    </row>
    <row r="12" spans="1:6" ht="12.75">
      <c r="A12" s="288">
        <v>1</v>
      </c>
      <c r="B12" s="289">
        <v>2</v>
      </c>
      <c r="C12" s="289">
        <v>3</v>
      </c>
      <c r="D12" s="289">
        <v>4</v>
      </c>
      <c r="E12" s="36" t="s">
        <v>399</v>
      </c>
      <c r="F12" s="177">
        <v>6</v>
      </c>
    </row>
    <row r="13" spans="1:6" ht="12.75">
      <c r="A13" s="192" t="s">
        <v>18</v>
      </c>
      <c r="B13" s="289">
        <v>901</v>
      </c>
      <c r="C13" s="289"/>
      <c r="D13" s="289"/>
      <c r="E13" s="320">
        <f>E14</f>
        <v>260</v>
      </c>
      <c r="F13" s="320">
        <f>F14</f>
        <v>275</v>
      </c>
    </row>
    <row r="14" spans="1:8" ht="12.75" customHeight="1">
      <c r="A14" s="32" t="s">
        <v>187</v>
      </c>
      <c r="B14" s="35"/>
      <c r="C14" s="246">
        <v>9900000000</v>
      </c>
      <c r="D14" s="35"/>
      <c r="E14" s="325">
        <f>E15</f>
        <v>260</v>
      </c>
      <c r="F14" s="325">
        <f>F15</f>
        <v>275</v>
      </c>
      <c r="G14" s="26"/>
      <c r="H14" s="26"/>
    </row>
    <row r="15" spans="1:6" ht="24" customHeight="1">
      <c r="A15" s="32" t="s">
        <v>186</v>
      </c>
      <c r="B15" s="35"/>
      <c r="C15" s="246">
        <v>9900082040</v>
      </c>
      <c r="D15" s="35"/>
      <c r="E15" s="325">
        <f>E17+E16</f>
        <v>260</v>
      </c>
      <c r="F15" s="325">
        <f>F17+F16</f>
        <v>275</v>
      </c>
    </row>
    <row r="16" spans="1:6" ht="61.5" customHeight="1">
      <c r="A16" s="40" t="s">
        <v>105</v>
      </c>
      <c r="B16" s="35"/>
      <c r="C16" s="246">
        <v>9900082040</v>
      </c>
      <c r="D16" s="35" t="s">
        <v>106</v>
      </c>
      <c r="E16" s="325">
        <v>70</v>
      </c>
      <c r="F16" s="325">
        <v>85</v>
      </c>
    </row>
    <row r="17" spans="1:8" ht="25.5" customHeight="1">
      <c r="A17" s="40" t="s">
        <v>424</v>
      </c>
      <c r="B17" s="35"/>
      <c r="C17" s="246">
        <v>9900082040</v>
      </c>
      <c r="D17" s="35" t="s">
        <v>202</v>
      </c>
      <c r="E17" s="325">
        <v>190</v>
      </c>
      <c r="F17" s="323">
        <v>190</v>
      </c>
      <c r="H17" s="329"/>
    </row>
    <row r="18" spans="1:6" ht="15.75" customHeight="1">
      <c r="A18" s="48"/>
      <c r="B18" s="290"/>
      <c r="C18" s="291"/>
      <c r="D18" s="290"/>
      <c r="E18" s="292"/>
      <c r="F18" s="194"/>
    </row>
    <row r="19" spans="1:9" s="10" customFormat="1" ht="12.75" customHeight="1">
      <c r="A19" s="39" t="s">
        <v>134</v>
      </c>
      <c r="B19" s="36" t="s">
        <v>147</v>
      </c>
      <c r="C19" s="35"/>
      <c r="D19" s="36"/>
      <c r="E19" s="320">
        <f>E20+E73+E79+E102+E49+E56</f>
        <v>67724.3</v>
      </c>
      <c r="F19" s="320">
        <f>F20+F73+F79+F102+F49+F56</f>
        <v>66793</v>
      </c>
      <c r="I19" s="248"/>
    </row>
    <row r="20" spans="1:6" ht="36.75" customHeight="1">
      <c r="A20" s="192" t="s">
        <v>305</v>
      </c>
      <c r="B20" s="170"/>
      <c r="C20" s="247">
        <v>100000000</v>
      </c>
      <c r="D20" s="193"/>
      <c r="E20" s="321">
        <f>E21+E30+E45</f>
        <v>14254.800000000001</v>
      </c>
      <c r="F20" s="321">
        <f>F21+F30+F45</f>
        <v>12099.5</v>
      </c>
    </row>
    <row r="21" spans="1:6" ht="36.75" customHeight="1">
      <c r="A21" s="39" t="s">
        <v>333</v>
      </c>
      <c r="B21" s="32"/>
      <c r="C21" s="247">
        <v>110000000</v>
      </c>
      <c r="D21" s="193"/>
      <c r="E21" s="321">
        <f>E24+E27+E22</f>
        <v>5546.900000000001</v>
      </c>
      <c r="F21" s="321">
        <f>F24+F27+F22</f>
        <v>5546.900000000001</v>
      </c>
    </row>
    <row r="22" spans="1:6" ht="49.5" customHeight="1">
      <c r="A22" s="25" t="s">
        <v>511</v>
      </c>
      <c r="B22" s="36"/>
      <c r="C22" s="246">
        <v>112400000</v>
      </c>
      <c r="D22" s="172"/>
      <c r="E22" s="322">
        <f>E23</f>
        <v>280</v>
      </c>
      <c r="F22" s="322">
        <f>F23</f>
        <v>280</v>
      </c>
    </row>
    <row r="23" spans="1:6" ht="23.25" customHeight="1">
      <c r="A23" s="40" t="s">
        <v>424</v>
      </c>
      <c r="B23" s="36"/>
      <c r="C23" s="246">
        <v>112400000</v>
      </c>
      <c r="D23" s="172" t="s">
        <v>202</v>
      </c>
      <c r="E23" s="322">
        <v>280</v>
      </c>
      <c r="F23" s="322">
        <v>280</v>
      </c>
    </row>
    <row r="24" spans="1:6" ht="38.25" customHeight="1">
      <c r="A24" s="364" t="s">
        <v>359</v>
      </c>
      <c r="B24" s="32"/>
      <c r="C24" s="246">
        <v>114500000</v>
      </c>
      <c r="D24" s="172"/>
      <c r="E24" s="322">
        <f>E25</f>
        <v>733.1</v>
      </c>
      <c r="F24" s="322">
        <f>F25</f>
        <v>733.1</v>
      </c>
    </row>
    <row r="25" spans="1:6" ht="49.5" customHeight="1">
      <c r="A25" s="188" t="s">
        <v>360</v>
      </c>
      <c r="B25" s="32"/>
      <c r="C25" s="246">
        <v>114551350</v>
      </c>
      <c r="D25" s="172"/>
      <c r="E25" s="322">
        <f>E26</f>
        <v>733.1</v>
      </c>
      <c r="F25" s="322">
        <f>F26</f>
        <v>733.1</v>
      </c>
    </row>
    <row r="26" spans="1:6" ht="12.75">
      <c r="A26" s="40" t="s">
        <v>336</v>
      </c>
      <c r="B26" s="175"/>
      <c r="C26" s="246">
        <v>114551350</v>
      </c>
      <c r="D26" s="175">
        <v>300</v>
      </c>
      <c r="E26" s="323">
        <v>733.1</v>
      </c>
      <c r="F26" s="323">
        <v>733.1</v>
      </c>
    </row>
    <row r="27" spans="1:6" ht="65.25" customHeight="1">
      <c r="A27" s="196" t="s">
        <v>363</v>
      </c>
      <c r="B27" s="175"/>
      <c r="C27" s="246">
        <v>114700000</v>
      </c>
      <c r="D27" s="175"/>
      <c r="E27" s="323">
        <f>E28</f>
        <v>4533.8</v>
      </c>
      <c r="F27" s="323">
        <f>F28</f>
        <v>4533.8</v>
      </c>
    </row>
    <row r="28" spans="1:6" ht="96">
      <c r="A28" s="242" t="s">
        <v>364</v>
      </c>
      <c r="B28" s="175"/>
      <c r="C28" s="35" t="s">
        <v>365</v>
      </c>
      <c r="D28" s="175"/>
      <c r="E28" s="323">
        <f>E29</f>
        <v>4533.8</v>
      </c>
      <c r="F28" s="323">
        <f>F29</f>
        <v>4533.8</v>
      </c>
    </row>
    <row r="29" spans="1:6" ht="24">
      <c r="A29" s="40" t="s">
        <v>234</v>
      </c>
      <c r="B29" s="175"/>
      <c r="C29" s="35" t="s">
        <v>365</v>
      </c>
      <c r="D29" s="175">
        <v>400</v>
      </c>
      <c r="E29" s="323">
        <v>4533.8</v>
      </c>
      <c r="F29" s="323">
        <v>4533.8</v>
      </c>
    </row>
    <row r="30" spans="1:6" ht="48">
      <c r="A30" s="250" t="s">
        <v>334</v>
      </c>
      <c r="B30" s="175"/>
      <c r="C30" s="247">
        <v>120000000</v>
      </c>
      <c r="D30" s="193"/>
      <c r="E30" s="321">
        <f>E31+E33+E38+E43+E36</f>
        <v>7680.3</v>
      </c>
      <c r="F30" s="321">
        <f>F31+F33+F38+F43+F36</f>
        <v>4756.8</v>
      </c>
    </row>
    <row r="31" spans="1:6" ht="27.75" customHeight="1">
      <c r="A31" s="198" t="s">
        <v>366</v>
      </c>
      <c r="B31" s="175"/>
      <c r="C31" s="246">
        <v>121200000</v>
      </c>
      <c r="D31" s="175"/>
      <c r="E31" s="323">
        <f>E32</f>
        <v>70</v>
      </c>
      <c r="F31" s="323">
        <f>F32</f>
        <v>70</v>
      </c>
    </row>
    <row r="32" spans="1:6" ht="24">
      <c r="A32" s="40" t="s">
        <v>424</v>
      </c>
      <c r="B32" s="175"/>
      <c r="C32" s="246">
        <v>121200000</v>
      </c>
      <c r="D32" s="175">
        <v>200</v>
      </c>
      <c r="E32" s="323">
        <v>70</v>
      </c>
      <c r="F32" s="323">
        <v>70</v>
      </c>
    </row>
    <row r="33" spans="1:6" ht="24">
      <c r="A33" s="198" t="s">
        <v>367</v>
      </c>
      <c r="B33" s="175"/>
      <c r="C33" s="246">
        <v>122200000</v>
      </c>
      <c r="D33" s="175"/>
      <c r="E33" s="323">
        <f>E34</f>
        <v>86.8</v>
      </c>
      <c r="F33" s="323">
        <f>F34</f>
        <v>86.8</v>
      </c>
    </row>
    <row r="34" spans="1:6" ht="36">
      <c r="A34" s="199" t="s">
        <v>78</v>
      </c>
      <c r="B34" s="175"/>
      <c r="C34" s="246">
        <v>122273120</v>
      </c>
      <c r="D34" s="175"/>
      <c r="E34" s="323">
        <f>E35</f>
        <v>86.8</v>
      </c>
      <c r="F34" s="323">
        <f>F35</f>
        <v>86.8</v>
      </c>
    </row>
    <row r="35" spans="1:6" ht="24">
      <c r="A35" s="40" t="s">
        <v>424</v>
      </c>
      <c r="B35" s="175"/>
      <c r="C35" s="246">
        <v>122273120</v>
      </c>
      <c r="D35" s="175">
        <v>200</v>
      </c>
      <c r="E35" s="323">
        <v>86.8</v>
      </c>
      <c r="F35" s="323">
        <v>86.8</v>
      </c>
    </row>
    <row r="36" spans="1:6" ht="24">
      <c r="A36" s="25" t="s">
        <v>484</v>
      </c>
      <c r="B36" s="175"/>
      <c r="C36" s="246">
        <v>122300000</v>
      </c>
      <c r="D36" s="175"/>
      <c r="E36" s="323">
        <f>E37</f>
        <v>1500</v>
      </c>
      <c r="F36" s="323">
        <f>F37</f>
        <v>1500</v>
      </c>
    </row>
    <row r="37" spans="1:6" ht="24">
      <c r="A37" s="40" t="s">
        <v>7</v>
      </c>
      <c r="B37" s="175"/>
      <c r="C37" s="246">
        <v>122300000</v>
      </c>
      <c r="D37" s="175">
        <v>600</v>
      </c>
      <c r="E37" s="323">
        <v>1500</v>
      </c>
      <c r="F37" s="323">
        <v>1500</v>
      </c>
    </row>
    <row r="38" spans="1:6" ht="12.75">
      <c r="A38" s="200" t="s">
        <v>368</v>
      </c>
      <c r="B38" s="175"/>
      <c r="C38" s="246">
        <v>123100000</v>
      </c>
      <c r="D38" s="175"/>
      <c r="E38" s="323">
        <f>E39+E41</f>
        <v>3023.5</v>
      </c>
      <c r="F38" s="323">
        <f>F39+F41</f>
        <v>0</v>
      </c>
    </row>
    <row r="39" spans="1:6" ht="12.75">
      <c r="A39" s="330" t="s">
        <v>435</v>
      </c>
      <c r="B39" s="175"/>
      <c r="C39" s="246" t="s">
        <v>434</v>
      </c>
      <c r="D39" s="175"/>
      <c r="E39" s="323">
        <f>E40</f>
        <v>1223.5</v>
      </c>
      <c r="F39" s="323">
        <f>F40</f>
        <v>0</v>
      </c>
    </row>
    <row r="40" spans="1:6" ht="24">
      <c r="A40" s="40" t="s">
        <v>234</v>
      </c>
      <c r="B40" s="175"/>
      <c r="C40" s="246" t="s">
        <v>434</v>
      </c>
      <c r="D40" s="175">
        <v>400</v>
      </c>
      <c r="E40" s="323">
        <v>1223.5</v>
      </c>
      <c r="F40" s="323">
        <v>0</v>
      </c>
    </row>
    <row r="41" spans="1:6" ht="12.75">
      <c r="A41" s="25" t="s">
        <v>517</v>
      </c>
      <c r="B41" s="175"/>
      <c r="C41" s="246">
        <v>123191000</v>
      </c>
      <c r="D41" s="175"/>
      <c r="E41" s="323">
        <f>E42</f>
        <v>1800</v>
      </c>
      <c r="F41" s="323">
        <f>F42</f>
        <v>0</v>
      </c>
    </row>
    <row r="42" spans="1:6" ht="24">
      <c r="A42" s="40" t="s">
        <v>234</v>
      </c>
      <c r="B42" s="175"/>
      <c r="C42" s="246">
        <v>123191000</v>
      </c>
      <c r="D42" s="175">
        <v>400</v>
      </c>
      <c r="E42" s="323">
        <v>1800</v>
      </c>
      <c r="F42" s="323">
        <v>0</v>
      </c>
    </row>
    <row r="43" spans="1:6" ht="24">
      <c r="A43" s="251" t="s">
        <v>369</v>
      </c>
      <c r="B43" s="175"/>
      <c r="C43" s="246">
        <v>123200000</v>
      </c>
      <c r="D43" s="175"/>
      <c r="E43" s="323">
        <f>E44</f>
        <v>3000</v>
      </c>
      <c r="F43" s="323">
        <f>F44</f>
        <v>3100</v>
      </c>
    </row>
    <row r="44" spans="1:6" ht="24">
      <c r="A44" s="40" t="s">
        <v>234</v>
      </c>
      <c r="B44" s="175"/>
      <c r="C44" s="246">
        <v>123200000</v>
      </c>
      <c r="D44" s="175">
        <v>400</v>
      </c>
      <c r="E44" s="323">
        <v>3000</v>
      </c>
      <c r="F44" s="323">
        <v>3100</v>
      </c>
    </row>
    <row r="45" spans="1:6" ht="15" customHeight="1">
      <c r="A45" s="38" t="s">
        <v>370</v>
      </c>
      <c r="B45" s="175"/>
      <c r="C45" s="247">
        <v>130000000</v>
      </c>
      <c r="D45" s="193"/>
      <c r="E45" s="321">
        <f aca="true" t="shared" si="0" ref="E45:F47">E46</f>
        <v>1027.6</v>
      </c>
      <c r="F45" s="321">
        <f t="shared" si="0"/>
        <v>1795.8</v>
      </c>
    </row>
    <row r="46" spans="1:6" ht="48">
      <c r="A46" s="25" t="s">
        <v>515</v>
      </c>
      <c r="B46" s="175"/>
      <c r="C46" s="246">
        <v>131100000</v>
      </c>
      <c r="D46" s="175"/>
      <c r="E46" s="323">
        <f t="shared" si="0"/>
        <v>1027.6</v>
      </c>
      <c r="F46" s="323">
        <f t="shared" si="0"/>
        <v>1795.8</v>
      </c>
    </row>
    <row r="47" spans="1:6" ht="12.75">
      <c r="A47" s="364" t="s">
        <v>374</v>
      </c>
      <c r="B47" s="175"/>
      <c r="C47" s="246" t="s">
        <v>516</v>
      </c>
      <c r="D47" s="175"/>
      <c r="E47" s="323">
        <f t="shared" si="0"/>
        <v>1027.6</v>
      </c>
      <c r="F47" s="323">
        <f t="shared" si="0"/>
        <v>1795.8</v>
      </c>
    </row>
    <row r="48" spans="1:6" ht="24">
      <c r="A48" s="40" t="s">
        <v>234</v>
      </c>
      <c r="B48" s="175"/>
      <c r="C48" s="246" t="s">
        <v>516</v>
      </c>
      <c r="D48" s="175">
        <v>400</v>
      </c>
      <c r="E48" s="323">
        <v>1027.6</v>
      </c>
      <c r="F48" s="323">
        <v>1795.8</v>
      </c>
    </row>
    <row r="49" spans="1:6" ht="36">
      <c r="A49" s="268" t="s">
        <v>338</v>
      </c>
      <c r="B49" s="253"/>
      <c r="C49" s="247">
        <v>500000000</v>
      </c>
      <c r="D49" s="175"/>
      <c r="E49" s="321">
        <f>E53+E50</f>
        <v>500</v>
      </c>
      <c r="F49" s="321">
        <f>F53+F50</f>
        <v>500</v>
      </c>
    </row>
    <row r="50" spans="1:6" ht="24">
      <c r="A50" s="269" t="s">
        <v>54</v>
      </c>
      <c r="B50" s="36"/>
      <c r="C50" s="247">
        <v>510000000</v>
      </c>
      <c r="D50" s="254"/>
      <c r="E50" s="324">
        <f>E51</f>
        <v>250</v>
      </c>
      <c r="F50" s="324">
        <f>F51</f>
        <v>250</v>
      </c>
    </row>
    <row r="51" spans="1:6" ht="24">
      <c r="A51" s="390" t="s">
        <v>171</v>
      </c>
      <c r="B51" s="36"/>
      <c r="C51" s="246">
        <v>512100000</v>
      </c>
      <c r="D51" s="36"/>
      <c r="E51" s="325">
        <f>E52</f>
        <v>250</v>
      </c>
      <c r="F51" s="325">
        <f>F52</f>
        <v>250</v>
      </c>
    </row>
    <row r="52" spans="1:6" ht="14.25" customHeight="1">
      <c r="A52" s="40" t="s">
        <v>3</v>
      </c>
      <c r="B52" s="36"/>
      <c r="C52" s="246">
        <v>512100000</v>
      </c>
      <c r="D52" s="35" t="s">
        <v>2</v>
      </c>
      <c r="E52" s="325">
        <v>250</v>
      </c>
      <c r="F52" s="323">
        <v>250</v>
      </c>
    </row>
    <row r="53" spans="1:6" ht="24">
      <c r="A53" s="391" t="s">
        <v>414</v>
      </c>
      <c r="B53" s="36"/>
      <c r="C53" s="247">
        <v>520000000</v>
      </c>
      <c r="D53" s="36"/>
      <c r="E53" s="320">
        <f>E54</f>
        <v>250</v>
      </c>
      <c r="F53" s="320">
        <f>F54</f>
        <v>250</v>
      </c>
    </row>
    <row r="54" spans="1:6" ht="27" customHeight="1">
      <c r="A54" s="392" t="s">
        <v>415</v>
      </c>
      <c r="B54" s="36"/>
      <c r="C54" s="246">
        <v>521100000</v>
      </c>
      <c r="D54" s="35"/>
      <c r="E54" s="325">
        <f>E55</f>
        <v>250</v>
      </c>
      <c r="F54" s="325">
        <f>F55</f>
        <v>250</v>
      </c>
    </row>
    <row r="55" spans="1:6" ht="14.25" customHeight="1">
      <c r="A55" s="40" t="s">
        <v>3</v>
      </c>
      <c r="B55" s="36"/>
      <c r="C55" s="246">
        <v>521100000</v>
      </c>
      <c r="D55" s="35" t="s">
        <v>2</v>
      </c>
      <c r="E55" s="325">
        <v>250</v>
      </c>
      <c r="F55" s="323">
        <v>250</v>
      </c>
    </row>
    <row r="56" spans="1:6" ht="35.25" customHeight="1">
      <c r="A56" s="270" t="s">
        <v>176</v>
      </c>
      <c r="B56" s="175"/>
      <c r="C56" s="247">
        <v>600000000</v>
      </c>
      <c r="D56" s="35"/>
      <c r="E56" s="320">
        <f>E60+E57+E67+E70</f>
        <v>400</v>
      </c>
      <c r="F56" s="320">
        <f>F60+F57+F67+F70</f>
        <v>300</v>
      </c>
    </row>
    <row r="57" spans="1:6" ht="17.25" customHeight="1">
      <c r="A57" s="356" t="s">
        <v>487</v>
      </c>
      <c r="B57" s="175"/>
      <c r="C57" s="247">
        <v>620000000</v>
      </c>
      <c r="D57" s="35"/>
      <c r="E57" s="320">
        <f>E58</f>
        <v>100</v>
      </c>
      <c r="F57" s="320">
        <f>F58</f>
        <v>50</v>
      </c>
    </row>
    <row r="58" spans="1:6" ht="35.25" customHeight="1">
      <c r="A58" s="358" t="s">
        <v>488</v>
      </c>
      <c r="B58" s="175"/>
      <c r="C58" s="246">
        <v>621100000</v>
      </c>
      <c r="D58" s="35"/>
      <c r="E58" s="325">
        <f>E59</f>
        <v>100</v>
      </c>
      <c r="F58" s="325">
        <f>F59</f>
        <v>50</v>
      </c>
    </row>
    <row r="59" spans="1:6" ht="27.75" customHeight="1">
      <c r="A59" s="40" t="s">
        <v>424</v>
      </c>
      <c r="B59" s="175"/>
      <c r="C59" s="246">
        <v>621100000</v>
      </c>
      <c r="D59" s="35" t="s">
        <v>202</v>
      </c>
      <c r="E59" s="325">
        <v>100</v>
      </c>
      <c r="F59" s="325">
        <v>50</v>
      </c>
    </row>
    <row r="60" spans="1:6" ht="14.25" customHeight="1">
      <c r="A60" s="293" t="s">
        <v>412</v>
      </c>
      <c r="B60" s="36"/>
      <c r="C60" s="247">
        <v>630000000</v>
      </c>
      <c r="D60" s="36"/>
      <c r="E60" s="320">
        <f>E61+E63+E65</f>
        <v>210</v>
      </c>
      <c r="F60" s="320">
        <f>F61+F63+F65</f>
        <v>160</v>
      </c>
    </row>
    <row r="61" spans="1:6" ht="29.25" customHeight="1">
      <c r="A61" s="375" t="s">
        <v>413</v>
      </c>
      <c r="B61" s="36"/>
      <c r="C61" s="246">
        <v>631100000</v>
      </c>
      <c r="D61" s="35"/>
      <c r="E61" s="325">
        <f>E62</f>
        <v>145</v>
      </c>
      <c r="F61" s="325">
        <f>F62</f>
        <v>145</v>
      </c>
    </row>
    <row r="62" spans="1:6" ht="26.25" customHeight="1">
      <c r="A62" s="40" t="s">
        <v>424</v>
      </c>
      <c r="B62" s="36"/>
      <c r="C62" s="246">
        <v>631100000</v>
      </c>
      <c r="D62" s="35" t="s">
        <v>202</v>
      </c>
      <c r="E62" s="325">
        <v>145</v>
      </c>
      <c r="F62" s="323">
        <v>145</v>
      </c>
    </row>
    <row r="63" spans="1:6" ht="26.25" customHeight="1">
      <c r="A63" s="258" t="s">
        <v>513</v>
      </c>
      <c r="B63" s="36"/>
      <c r="C63" s="246">
        <v>631200000</v>
      </c>
      <c r="D63" s="35"/>
      <c r="E63" s="325">
        <f>E64</f>
        <v>15</v>
      </c>
      <c r="F63" s="325">
        <f>F64</f>
        <v>15</v>
      </c>
    </row>
    <row r="64" spans="1:6" ht="26.25" customHeight="1">
      <c r="A64" s="40" t="s">
        <v>424</v>
      </c>
      <c r="B64" s="36"/>
      <c r="C64" s="246">
        <v>631200000</v>
      </c>
      <c r="D64" s="35" t="s">
        <v>202</v>
      </c>
      <c r="E64" s="325">
        <v>15</v>
      </c>
      <c r="F64" s="323">
        <v>15</v>
      </c>
    </row>
    <row r="65" spans="1:6" ht="61.5" customHeight="1">
      <c r="A65" s="258" t="s">
        <v>416</v>
      </c>
      <c r="B65" s="36"/>
      <c r="C65" s="246">
        <v>634100000</v>
      </c>
      <c r="D65" s="35"/>
      <c r="E65" s="325">
        <f>E66</f>
        <v>50</v>
      </c>
      <c r="F65" s="325">
        <f>F66</f>
        <v>0</v>
      </c>
    </row>
    <row r="66" spans="1:6" ht="26.25" customHeight="1">
      <c r="A66" s="40" t="s">
        <v>424</v>
      </c>
      <c r="B66" s="36"/>
      <c r="C66" s="246">
        <v>634100000</v>
      </c>
      <c r="D66" s="35" t="s">
        <v>202</v>
      </c>
      <c r="E66" s="325">
        <v>50</v>
      </c>
      <c r="F66" s="323">
        <v>0</v>
      </c>
    </row>
    <row r="67" spans="1:6" ht="34.5" customHeight="1">
      <c r="A67" s="38" t="s">
        <v>493</v>
      </c>
      <c r="B67" s="36"/>
      <c r="C67" s="247">
        <v>640000000</v>
      </c>
      <c r="D67" s="36"/>
      <c r="E67" s="320">
        <f>E68</f>
        <v>50</v>
      </c>
      <c r="F67" s="320">
        <f>F68</f>
        <v>50</v>
      </c>
    </row>
    <row r="68" spans="1:6" ht="39" customHeight="1">
      <c r="A68" s="25" t="s">
        <v>494</v>
      </c>
      <c r="B68" s="36"/>
      <c r="C68" s="246">
        <v>642100000</v>
      </c>
      <c r="D68" s="35"/>
      <c r="E68" s="325">
        <f>E69</f>
        <v>50</v>
      </c>
      <c r="F68" s="325">
        <f>F69</f>
        <v>50</v>
      </c>
    </row>
    <row r="69" spans="1:6" ht="26.25" customHeight="1">
      <c r="A69" s="40" t="s">
        <v>424</v>
      </c>
      <c r="B69" s="36"/>
      <c r="C69" s="246">
        <v>642100000</v>
      </c>
      <c r="D69" s="35" t="s">
        <v>202</v>
      </c>
      <c r="E69" s="325">
        <v>50</v>
      </c>
      <c r="F69" s="323">
        <v>50</v>
      </c>
    </row>
    <row r="70" spans="1:6" ht="26.25" customHeight="1">
      <c r="A70" s="38" t="s">
        <v>495</v>
      </c>
      <c r="B70" s="36"/>
      <c r="C70" s="247">
        <v>650000000</v>
      </c>
      <c r="D70" s="36"/>
      <c r="E70" s="320">
        <f>E71</f>
        <v>40</v>
      </c>
      <c r="F70" s="320">
        <f>F71</f>
        <v>40</v>
      </c>
    </row>
    <row r="71" spans="1:6" ht="26.25" customHeight="1">
      <c r="A71" s="25" t="s">
        <v>496</v>
      </c>
      <c r="B71" s="36"/>
      <c r="C71" s="246">
        <v>651100000</v>
      </c>
      <c r="D71" s="35"/>
      <c r="E71" s="325">
        <f>E72</f>
        <v>40</v>
      </c>
      <c r="F71" s="325">
        <f>F72</f>
        <v>40</v>
      </c>
    </row>
    <row r="72" spans="1:6" ht="26.25" customHeight="1">
      <c r="A72" s="40" t="s">
        <v>424</v>
      </c>
      <c r="B72" s="36"/>
      <c r="C72" s="246">
        <v>651100000</v>
      </c>
      <c r="D72" s="35" t="s">
        <v>202</v>
      </c>
      <c r="E72" s="325">
        <v>40</v>
      </c>
      <c r="F72" s="323">
        <v>40</v>
      </c>
    </row>
    <row r="73" spans="1:6" s="10" customFormat="1" ht="39.75" customHeight="1">
      <c r="A73" s="274" t="s">
        <v>102</v>
      </c>
      <c r="B73" s="36"/>
      <c r="C73" s="247">
        <v>700000000</v>
      </c>
      <c r="D73" s="36"/>
      <c r="E73" s="320">
        <f>E74</f>
        <v>200</v>
      </c>
      <c r="F73" s="320">
        <f>F74</f>
        <v>200</v>
      </c>
    </row>
    <row r="74" spans="1:6" s="10" customFormat="1" ht="24" customHeight="1">
      <c r="A74" s="274" t="s">
        <v>371</v>
      </c>
      <c r="B74" s="36"/>
      <c r="C74" s="247">
        <v>710000000</v>
      </c>
      <c r="D74" s="36"/>
      <c r="E74" s="320">
        <f>E77+E75</f>
        <v>200</v>
      </c>
      <c r="F74" s="320">
        <f>F77+F75</f>
        <v>200</v>
      </c>
    </row>
    <row r="75" spans="1:6" s="10" customFormat="1" ht="39.75" customHeight="1">
      <c r="A75" s="399" t="s">
        <v>523</v>
      </c>
      <c r="B75" s="35"/>
      <c r="C75" s="246">
        <v>711100000</v>
      </c>
      <c r="D75" s="35"/>
      <c r="E75" s="325">
        <f>E76</f>
        <v>100</v>
      </c>
      <c r="F75" s="325">
        <f>F76</f>
        <v>100</v>
      </c>
    </row>
    <row r="76" spans="1:6" s="10" customFormat="1" ht="24" customHeight="1">
      <c r="A76" s="40" t="s">
        <v>424</v>
      </c>
      <c r="B76" s="35"/>
      <c r="C76" s="246">
        <v>711100000</v>
      </c>
      <c r="D76" s="35" t="s">
        <v>202</v>
      </c>
      <c r="E76" s="325">
        <v>100</v>
      </c>
      <c r="F76" s="325">
        <v>100</v>
      </c>
    </row>
    <row r="77" spans="1:6" s="10" customFormat="1" ht="84.75" customHeight="1">
      <c r="A77" s="275" t="s">
        <v>372</v>
      </c>
      <c r="B77" s="35"/>
      <c r="C77" s="246">
        <v>711200000</v>
      </c>
      <c r="D77" s="35"/>
      <c r="E77" s="325">
        <f>E78</f>
        <v>100</v>
      </c>
      <c r="F77" s="325">
        <f>F78</f>
        <v>100</v>
      </c>
    </row>
    <row r="78" spans="1:6" s="10" customFormat="1" ht="23.25" customHeight="1">
      <c r="A78" s="40" t="s">
        <v>424</v>
      </c>
      <c r="B78" s="35"/>
      <c r="C78" s="246">
        <v>711200000</v>
      </c>
      <c r="D78" s="35" t="s">
        <v>202</v>
      </c>
      <c r="E78" s="325">
        <v>100</v>
      </c>
      <c r="F78" s="325">
        <v>100</v>
      </c>
    </row>
    <row r="79" spans="1:6" s="10" customFormat="1" ht="40.5" customHeight="1">
      <c r="A79" s="255" t="s">
        <v>239</v>
      </c>
      <c r="B79" s="36"/>
      <c r="C79" s="247">
        <v>800000000</v>
      </c>
      <c r="D79" s="36"/>
      <c r="E79" s="320">
        <f>E80+E93+E99</f>
        <v>8211.8</v>
      </c>
      <c r="F79" s="320">
        <f>F80+F93+F99</f>
        <v>8211.8</v>
      </c>
    </row>
    <row r="80" spans="1:6" s="10" customFormat="1" ht="24.75" customHeight="1">
      <c r="A80" s="255" t="s">
        <v>197</v>
      </c>
      <c r="B80" s="36"/>
      <c r="C80" s="247">
        <v>810000000</v>
      </c>
      <c r="D80" s="36"/>
      <c r="E80" s="320">
        <f>E81+E86+E91+E89</f>
        <v>6511.799999999999</v>
      </c>
      <c r="F80" s="320">
        <f>F81+F86+F91+F89</f>
        <v>6511.799999999999</v>
      </c>
    </row>
    <row r="81" spans="1:6" s="10" customFormat="1" ht="39.75" customHeight="1">
      <c r="A81" s="364" t="s">
        <v>373</v>
      </c>
      <c r="B81" s="35"/>
      <c r="C81" s="246">
        <v>811100000</v>
      </c>
      <c r="D81" s="35"/>
      <c r="E81" s="325">
        <f>E82+E84</f>
        <v>4691.9</v>
      </c>
      <c r="F81" s="325">
        <f>F82+F84</f>
        <v>4691.9</v>
      </c>
    </row>
    <row r="82" spans="1:6" s="10" customFormat="1" ht="12.75" customHeight="1">
      <c r="A82" s="364" t="s">
        <v>374</v>
      </c>
      <c r="B82" s="35"/>
      <c r="C82" s="246">
        <v>811141000</v>
      </c>
      <c r="D82" s="35"/>
      <c r="E82" s="325">
        <f>E83</f>
        <v>4666.5</v>
      </c>
      <c r="F82" s="325">
        <f>F83</f>
        <v>4666.5</v>
      </c>
    </row>
    <row r="83" spans="1:6" s="10" customFormat="1" ht="25.5" customHeight="1">
      <c r="A83" s="40" t="s">
        <v>424</v>
      </c>
      <c r="B83" s="35"/>
      <c r="C83" s="246">
        <v>811141000</v>
      </c>
      <c r="D83" s="35" t="s">
        <v>202</v>
      </c>
      <c r="E83" s="325">
        <v>4666.5</v>
      </c>
      <c r="F83" s="325">
        <v>4666.5</v>
      </c>
    </row>
    <row r="84" spans="1:6" s="10" customFormat="1" ht="25.5" customHeight="1">
      <c r="A84" s="331" t="s">
        <v>443</v>
      </c>
      <c r="B84" s="35"/>
      <c r="C84" s="246" t="s">
        <v>444</v>
      </c>
      <c r="D84" s="35"/>
      <c r="E84" s="325">
        <f>E85</f>
        <v>25.4</v>
      </c>
      <c r="F84" s="325">
        <f>F85</f>
        <v>25.4</v>
      </c>
    </row>
    <row r="85" spans="1:6" s="10" customFormat="1" ht="25.5" customHeight="1">
      <c r="A85" s="40" t="s">
        <v>424</v>
      </c>
      <c r="B85" s="35"/>
      <c r="C85" s="246" t="s">
        <v>444</v>
      </c>
      <c r="D85" s="35" t="s">
        <v>202</v>
      </c>
      <c r="E85" s="325">
        <v>25.4</v>
      </c>
      <c r="F85" s="325">
        <v>25.4</v>
      </c>
    </row>
    <row r="86" spans="1:6" s="10" customFormat="1" ht="36" customHeight="1">
      <c r="A86" s="276" t="s">
        <v>375</v>
      </c>
      <c r="B86" s="35"/>
      <c r="C86" s="246">
        <v>811200000</v>
      </c>
      <c r="D86" s="35"/>
      <c r="E86" s="325">
        <f>E87</f>
        <v>419.9</v>
      </c>
      <c r="F86" s="325">
        <f>F87</f>
        <v>419.9</v>
      </c>
    </row>
    <row r="87" spans="1:6" s="10" customFormat="1" ht="12.75" customHeight="1">
      <c r="A87" s="364" t="s">
        <v>374</v>
      </c>
      <c r="B87" s="35"/>
      <c r="C87" s="246" t="s">
        <v>445</v>
      </c>
      <c r="D87" s="35"/>
      <c r="E87" s="325">
        <f>E88</f>
        <v>419.9</v>
      </c>
      <c r="F87" s="325">
        <f>F88</f>
        <v>419.9</v>
      </c>
    </row>
    <row r="88" spans="1:6" s="10" customFormat="1" ht="22.5" customHeight="1">
      <c r="A88" s="40" t="s">
        <v>424</v>
      </c>
      <c r="B88" s="35"/>
      <c r="C88" s="246" t="s">
        <v>445</v>
      </c>
      <c r="D88" s="35" t="s">
        <v>202</v>
      </c>
      <c r="E88" s="325">
        <v>419.9</v>
      </c>
      <c r="F88" s="325">
        <v>419.9</v>
      </c>
    </row>
    <row r="89" spans="1:6" s="10" customFormat="1" ht="15" customHeight="1">
      <c r="A89" s="25" t="s">
        <v>499</v>
      </c>
      <c r="B89" s="35"/>
      <c r="C89" s="246">
        <v>811300000</v>
      </c>
      <c r="D89" s="35"/>
      <c r="E89" s="325">
        <f>E90</f>
        <v>1000</v>
      </c>
      <c r="F89" s="325">
        <f>F90</f>
        <v>1000</v>
      </c>
    </row>
    <row r="90" spans="1:6" s="10" customFormat="1" ht="26.25" customHeight="1">
      <c r="A90" s="40" t="s">
        <v>7</v>
      </c>
      <c r="B90" s="35"/>
      <c r="C90" s="246">
        <v>811300000</v>
      </c>
      <c r="D90" s="35" t="s">
        <v>119</v>
      </c>
      <c r="E90" s="325">
        <v>1000</v>
      </c>
      <c r="F90" s="325">
        <v>1000</v>
      </c>
    </row>
    <row r="91" spans="1:6" s="10" customFormat="1" ht="52.5" customHeight="1">
      <c r="A91" s="277" t="s">
        <v>259</v>
      </c>
      <c r="B91" s="35"/>
      <c r="C91" s="246">
        <v>812100000</v>
      </c>
      <c r="D91" s="35"/>
      <c r="E91" s="325">
        <f>E92</f>
        <v>400</v>
      </c>
      <c r="F91" s="325">
        <f>F92</f>
        <v>400</v>
      </c>
    </row>
    <row r="92" spans="1:6" s="10" customFormat="1" ht="24.75" customHeight="1">
      <c r="A92" s="40" t="s">
        <v>424</v>
      </c>
      <c r="B92" s="35"/>
      <c r="C92" s="246">
        <v>812100000</v>
      </c>
      <c r="D92" s="35" t="s">
        <v>202</v>
      </c>
      <c r="E92" s="325">
        <v>400</v>
      </c>
      <c r="F92" s="325">
        <v>400</v>
      </c>
    </row>
    <row r="93" spans="1:6" s="10" customFormat="1" ht="24.75" customHeight="1">
      <c r="A93" s="256" t="s">
        <v>376</v>
      </c>
      <c r="B93" s="36"/>
      <c r="C93" s="247">
        <v>820000000</v>
      </c>
      <c r="D93" s="36"/>
      <c r="E93" s="320">
        <f>E94+E96</f>
        <v>1500</v>
      </c>
      <c r="F93" s="320">
        <f>F94+F96</f>
        <v>1500</v>
      </c>
    </row>
    <row r="94" spans="1:6" s="10" customFormat="1" ht="24.75" customHeight="1">
      <c r="A94" s="278" t="s">
        <v>195</v>
      </c>
      <c r="B94" s="35"/>
      <c r="C94" s="246">
        <v>821100000</v>
      </c>
      <c r="D94" s="35"/>
      <c r="E94" s="325">
        <f>E95</f>
        <v>1300</v>
      </c>
      <c r="F94" s="325">
        <f>F95</f>
        <v>1300</v>
      </c>
    </row>
    <row r="95" spans="1:6" s="10" customFormat="1" ht="12.75" customHeight="1">
      <c r="A95" s="40" t="s">
        <v>3</v>
      </c>
      <c r="B95" s="35"/>
      <c r="C95" s="246">
        <v>821100000</v>
      </c>
      <c r="D95" s="35" t="s">
        <v>2</v>
      </c>
      <c r="E95" s="325">
        <v>1300</v>
      </c>
      <c r="F95" s="325">
        <v>1300</v>
      </c>
    </row>
    <row r="96" spans="1:6" s="10" customFormat="1" ht="27" customHeight="1">
      <c r="A96" s="364" t="s">
        <v>196</v>
      </c>
      <c r="B96" s="35"/>
      <c r="C96" s="246">
        <v>821200000</v>
      </c>
      <c r="D96" s="35"/>
      <c r="E96" s="325">
        <f>E97</f>
        <v>200</v>
      </c>
      <c r="F96" s="325">
        <f>F97</f>
        <v>200</v>
      </c>
    </row>
    <row r="97" spans="1:6" s="10" customFormat="1" ht="12.75" customHeight="1">
      <c r="A97" s="364" t="s">
        <v>374</v>
      </c>
      <c r="B97" s="36"/>
      <c r="C97" s="246" t="s">
        <v>446</v>
      </c>
      <c r="D97" s="35"/>
      <c r="E97" s="325">
        <f>E98</f>
        <v>200</v>
      </c>
      <c r="F97" s="325">
        <f>F98</f>
        <v>200</v>
      </c>
    </row>
    <row r="98" spans="1:6" s="10" customFormat="1" ht="12.75" customHeight="1">
      <c r="A98" s="40" t="s">
        <v>3</v>
      </c>
      <c r="B98" s="36"/>
      <c r="C98" s="246" t="s">
        <v>446</v>
      </c>
      <c r="D98" s="35" t="s">
        <v>2</v>
      </c>
      <c r="E98" s="325">
        <v>200</v>
      </c>
      <c r="F98" s="325">
        <v>200</v>
      </c>
    </row>
    <row r="99" spans="1:6" s="10" customFormat="1" ht="40.5" customHeight="1">
      <c r="A99" s="255" t="s">
        <v>408</v>
      </c>
      <c r="B99" s="36"/>
      <c r="C99" s="247">
        <v>830000000</v>
      </c>
      <c r="D99" s="36"/>
      <c r="E99" s="320">
        <f>E100</f>
        <v>200</v>
      </c>
      <c r="F99" s="320">
        <f>F100</f>
        <v>200</v>
      </c>
    </row>
    <row r="100" spans="1:8" s="10" customFormat="1" ht="48.75" customHeight="1">
      <c r="A100" s="393" t="s">
        <v>417</v>
      </c>
      <c r="B100" s="36"/>
      <c r="C100" s="246">
        <v>833100000</v>
      </c>
      <c r="D100" s="35"/>
      <c r="E100" s="325">
        <f>E101</f>
        <v>200</v>
      </c>
      <c r="F100" s="325">
        <f>F101</f>
        <v>200</v>
      </c>
      <c r="G100" s="335"/>
      <c r="H100" s="335"/>
    </row>
    <row r="101" spans="1:6" s="10" customFormat="1" ht="25.5" customHeight="1">
      <c r="A101" s="40" t="s">
        <v>424</v>
      </c>
      <c r="B101" s="36"/>
      <c r="C101" s="246">
        <v>833100000</v>
      </c>
      <c r="D101" s="35" t="s">
        <v>202</v>
      </c>
      <c r="E101" s="325">
        <v>200</v>
      </c>
      <c r="F101" s="325">
        <v>200</v>
      </c>
    </row>
    <row r="102" spans="1:6" s="10" customFormat="1" ht="12.75" customHeight="1">
      <c r="A102" s="279" t="s">
        <v>187</v>
      </c>
      <c r="B102" s="36"/>
      <c r="C102" s="247">
        <v>9900000000</v>
      </c>
      <c r="D102" s="36"/>
      <c r="E102" s="320">
        <f>E103+E106+E108+E111+E113+E116+E119+E122+E128+E132+E126</f>
        <v>44157.700000000004</v>
      </c>
      <c r="F102" s="320">
        <f>F103+F106+F108+F111+F113+F116+F119+F122+F128+F132+F126</f>
        <v>45481.7</v>
      </c>
    </row>
    <row r="103" spans="1:6" s="10" customFormat="1" ht="12.75" customHeight="1">
      <c r="A103" s="257" t="s">
        <v>131</v>
      </c>
      <c r="B103" s="35"/>
      <c r="C103" s="246">
        <v>9900009230</v>
      </c>
      <c r="D103" s="35"/>
      <c r="E103" s="325">
        <f>E104+E105</f>
        <v>1970</v>
      </c>
      <c r="F103" s="325">
        <f>F104+F105</f>
        <v>1969.8</v>
      </c>
    </row>
    <row r="104" spans="1:6" s="10" customFormat="1" ht="26.25" customHeight="1">
      <c r="A104" s="40" t="s">
        <v>424</v>
      </c>
      <c r="B104" s="35"/>
      <c r="C104" s="246">
        <v>9900009230</v>
      </c>
      <c r="D104" s="35" t="s">
        <v>202</v>
      </c>
      <c r="E104" s="325">
        <v>1820</v>
      </c>
      <c r="F104" s="325">
        <v>1819.8</v>
      </c>
    </row>
    <row r="105" spans="1:6" s="10" customFormat="1" ht="12" customHeight="1">
      <c r="A105" s="40" t="s">
        <v>3</v>
      </c>
      <c r="B105" s="35"/>
      <c r="C105" s="246">
        <v>9900009230</v>
      </c>
      <c r="D105" s="35" t="s">
        <v>2</v>
      </c>
      <c r="E105" s="325">
        <v>150</v>
      </c>
      <c r="F105" s="325">
        <v>150</v>
      </c>
    </row>
    <row r="106" spans="1:6" s="10" customFormat="1" ht="36" customHeight="1">
      <c r="A106" s="280" t="s">
        <v>182</v>
      </c>
      <c r="B106" s="35"/>
      <c r="C106" s="246">
        <v>9900010490</v>
      </c>
      <c r="D106" s="35"/>
      <c r="E106" s="325">
        <f>E107</f>
        <v>4800</v>
      </c>
      <c r="F106" s="325">
        <f>F107</f>
        <v>4800</v>
      </c>
    </row>
    <row r="107" spans="1:6" s="10" customFormat="1" ht="12.75" customHeight="1">
      <c r="A107" s="40" t="s">
        <v>336</v>
      </c>
      <c r="B107" s="35"/>
      <c r="C107" s="246">
        <v>9900010490</v>
      </c>
      <c r="D107" s="35" t="s">
        <v>8</v>
      </c>
      <c r="E107" s="325">
        <v>4800</v>
      </c>
      <c r="F107" s="325">
        <v>4800</v>
      </c>
    </row>
    <row r="108" spans="1:6" s="10" customFormat="1" ht="136.5" customHeight="1">
      <c r="A108" s="381" t="s">
        <v>426</v>
      </c>
      <c r="B108" s="36"/>
      <c r="C108" s="246">
        <v>9900073040</v>
      </c>
      <c r="D108" s="36"/>
      <c r="E108" s="325">
        <f>E109+E110</f>
        <v>60.4</v>
      </c>
      <c r="F108" s="325">
        <f>F109+F110</f>
        <v>60.4</v>
      </c>
    </row>
    <row r="109" spans="1:6" s="10" customFormat="1" ht="47.25" customHeight="1">
      <c r="A109" s="40" t="s">
        <v>105</v>
      </c>
      <c r="B109" s="35"/>
      <c r="C109" s="246">
        <v>9900073040</v>
      </c>
      <c r="D109" s="35" t="s">
        <v>106</v>
      </c>
      <c r="E109" s="325">
        <v>59.1</v>
      </c>
      <c r="F109" s="325">
        <v>59.1</v>
      </c>
    </row>
    <row r="110" spans="1:6" s="10" customFormat="1" ht="27.75" customHeight="1">
      <c r="A110" s="40" t="s">
        <v>424</v>
      </c>
      <c r="B110" s="35"/>
      <c r="C110" s="246">
        <v>9900073040</v>
      </c>
      <c r="D110" s="35" t="s">
        <v>202</v>
      </c>
      <c r="E110" s="325">
        <v>1.3</v>
      </c>
      <c r="F110" s="325">
        <v>1.3</v>
      </c>
    </row>
    <row r="111" spans="1:6" s="10" customFormat="1" ht="52.5" customHeight="1">
      <c r="A111" s="238" t="s">
        <v>118</v>
      </c>
      <c r="B111" s="36"/>
      <c r="C111" s="246">
        <v>9900073060</v>
      </c>
      <c r="D111" s="36"/>
      <c r="E111" s="325">
        <f>E112</f>
        <v>980</v>
      </c>
      <c r="F111" s="325">
        <f>F112</f>
        <v>980</v>
      </c>
    </row>
    <row r="112" spans="1:6" s="10" customFormat="1" ht="12.75" customHeight="1">
      <c r="A112" s="40" t="s">
        <v>3</v>
      </c>
      <c r="B112" s="36"/>
      <c r="C112" s="246">
        <v>9900073060</v>
      </c>
      <c r="D112" s="35" t="s">
        <v>2</v>
      </c>
      <c r="E112" s="325">
        <v>980</v>
      </c>
      <c r="F112" s="325">
        <v>980</v>
      </c>
    </row>
    <row r="113" spans="1:6" s="10" customFormat="1" ht="60.75" customHeight="1">
      <c r="A113" s="240" t="s">
        <v>500</v>
      </c>
      <c r="B113" s="36"/>
      <c r="C113" s="246">
        <v>9900073070</v>
      </c>
      <c r="D113" s="36"/>
      <c r="E113" s="325">
        <f>E114+E115</f>
        <v>70.7</v>
      </c>
      <c r="F113" s="325">
        <f>F114+F115</f>
        <v>70.7</v>
      </c>
    </row>
    <row r="114" spans="1:6" s="10" customFormat="1" ht="48" customHeight="1">
      <c r="A114" s="40" t="s">
        <v>105</v>
      </c>
      <c r="B114" s="36"/>
      <c r="C114" s="246">
        <v>9900073070</v>
      </c>
      <c r="D114" s="35" t="s">
        <v>106</v>
      </c>
      <c r="E114" s="325">
        <v>65.7</v>
      </c>
      <c r="F114" s="325">
        <v>65.7</v>
      </c>
    </row>
    <row r="115" spans="1:6" s="10" customFormat="1" ht="25.5" customHeight="1">
      <c r="A115" s="40" t="s">
        <v>424</v>
      </c>
      <c r="B115" s="36"/>
      <c r="C115" s="246">
        <v>9900073070</v>
      </c>
      <c r="D115" s="35" t="s">
        <v>202</v>
      </c>
      <c r="E115" s="325">
        <v>5</v>
      </c>
      <c r="F115" s="325">
        <v>5</v>
      </c>
    </row>
    <row r="116" spans="1:6" s="10" customFormat="1" ht="104.25" customHeight="1">
      <c r="A116" s="382" t="s">
        <v>497</v>
      </c>
      <c r="B116" s="36"/>
      <c r="C116" s="246">
        <v>9900073080</v>
      </c>
      <c r="D116" s="36"/>
      <c r="E116" s="325">
        <f>E117+E118</f>
        <v>335.8</v>
      </c>
      <c r="F116" s="325">
        <f>F117+F118</f>
        <v>335.8</v>
      </c>
    </row>
    <row r="117" spans="1:6" s="10" customFormat="1" ht="61.5" customHeight="1">
      <c r="A117" s="40" t="s">
        <v>105</v>
      </c>
      <c r="B117" s="36"/>
      <c r="C117" s="246">
        <v>9900073080</v>
      </c>
      <c r="D117" s="35" t="s">
        <v>106</v>
      </c>
      <c r="E117" s="325">
        <v>328.3</v>
      </c>
      <c r="F117" s="325">
        <v>328.3</v>
      </c>
    </row>
    <row r="118" spans="1:6" s="10" customFormat="1" ht="24" customHeight="1">
      <c r="A118" s="40" t="s">
        <v>424</v>
      </c>
      <c r="B118" s="36"/>
      <c r="C118" s="246">
        <v>9900073080</v>
      </c>
      <c r="D118" s="35" t="s">
        <v>202</v>
      </c>
      <c r="E118" s="325">
        <v>7.5</v>
      </c>
      <c r="F118" s="325">
        <v>7.5</v>
      </c>
    </row>
    <row r="119" spans="1:6" s="10" customFormat="1" ht="26.25" customHeight="1">
      <c r="A119" s="237" t="s">
        <v>19</v>
      </c>
      <c r="B119" s="36"/>
      <c r="C119" s="246">
        <v>9900073120</v>
      </c>
      <c r="D119" s="36"/>
      <c r="E119" s="325">
        <f>E120+E121</f>
        <v>70.7</v>
      </c>
      <c r="F119" s="325">
        <f>F120+F121</f>
        <v>70.7</v>
      </c>
    </row>
    <row r="120" spans="1:6" s="10" customFormat="1" ht="47.25" customHeight="1">
      <c r="A120" s="40" t="s">
        <v>105</v>
      </c>
      <c r="B120" s="36"/>
      <c r="C120" s="246">
        <v>9900073120</v>
      </c>
      <c r="D120" s="35" t="s">
        <v>106</v>
      </c>
      <c r="E120" s="325">
        <v>65.7</v>
      </c>
      <c r="F120" s="325">
        <v>65.7</v>
      </c>
    </row>
    <row r="121" spans="1:6" s="10" customFormat="1" ht="26.25" customHeight="1">
      <c r="A121" s="40" t="s">
        <v>424</v>
      </c>
      <c r="B121" s="36"/>
      <c r="C121" s="246">
        <v>9900073120</v>
      </c>
      <c r="D121" s="35" t="s">
        <v>202</v>
      </c>
      <c r="E121" s="325">
        <v>5</v>
      </c>
      <c r="F121" s="325">
        <v>5</v>
      </c>
    </row>
    <row r="122" spans="1:6" s="10" customFormat="1" ht="89.25" customHeight="1">
      <c r="A122" s="384" t="s">
        <v>427</v>
      </c>
      <c r="B122" s="36"/>
      <c r="C122" s="246">
        <v>9900073150</v>
      </c>
      <c r="D122" s="36"/>
      <c r="E122" s="325">
        <f>E123+E124+E125</f>
        <v>145.29999999999998</v>
      </c>
      <c r="F122" s="325">
        <f>F123+F124+F125</f>
        <v>145.29999999999998</v>
      </c>
    </row>
    <row r="123" spans="1:6" s="10" customFormat="1" ht="48" customHeight="1">
      <c r="A123" s="40" t="s">
        <v>105</v>
      </c>
      <c r="B123" s="36"/>
      <c r="C123" s="246">
        <v>9900073150</v>
      </c>
      <c r="D123" s="35" t="s">
        <v>106</v>
      </c>
      <c r="E123" s="325">
        <v>19.7</v>
      </c>
      <c r="F123" s="325">
        <v>19.7</v>
      </c>
    </row>
    <row r="124" spans="1:6" s="10" customFormat="1" ht="27" customHeight="1">
      <c r="A124" s="40" t="s">
        <v>424</v>
      </c>
      <c r="B124" s="36"/>
      <c r="C124" s="246">
        <v>9900073150</v>
      </c>
      <c r="D124" s="35" t="s">
        <v>202</v>
      </c>
      <c r="E124" s="325">
        <v>10</v>
      </c>
      <c r="F124" s="325">
        <v>10</v>
      </c>
    </row>
    <row r="125" spans="1:6" s="10" customFormat="1" ht="12.75" customHeight="1">
      <c r="A125" s="40" t="s">
        <v>216</v>
      </c>
      <c r="B125" s="36"/>
      <c r="C125" s="246">
        <v>9900073150</v>
      </c>
      <c r="D125" s="35" t="s">
        <v>4</v>
      </c>
      <c r="E125" s="325">
        <v>115.6</v>
      </c>
      <c r="F125" s="325">
        <v>115.6</v>
      </c>
    </row>
    <row r="126" spans="1:6" s="10" customFormat="1" ht="108.75" customHeight="1">
      <c r="A126" s="385" t="s">
        <v>428</v>
      </c>
      <c r="B126" s="36"/>
      <c r="C126" s="246">
        <v>9900073160</v>
      </c>
      <c r="D126" s="35"/>
      <c r="E126" s="325">
        <f>E127</f>
        <v>5</v>
      </c>
      <c r="F126" s="325">
        <f>F127</f>
        <v>5</v>
      </c>
    </row>
    <row r="127" spans="1:6" s="10" customFormat="1" ht="24" customHeight="1">
      <c r="A127" s="40" t="s">
        <v>424</v>
      </c>
      <c r="B127" s="36"/>
      <c r="C127" s="246">
        <v>9900073160</v>
      </c>
      <c r="D127" s="35" t="s">
        <v>202</v>
      </c>
      <c r="E127" s="325">
        <v>5</v>
      </c>
      <c r="F127" s="325">
        <v>5</v>
      </c>
    </row>
    <row r="128" spans="1:8" s="10" customFormat="1" ht="24.75" customHeight="1">
      <c r="A128" s="283" t="s">
        <v>186</v>
      </c>
      <c r="B128" s="36"/>
      <c r="C128" s="246">
        <v>9900082040</v>
      </c>
      <c r="D128" s="36"/>
      <c r="E128" s="325">
        <f>E129+E130+E131</f>
        <v>33374.4</v>
      </c>
      <c r="F128" s="325">
        <f>F129+F130+F131</f>
        <v>34568.3</v>
      </c>
      <c r="G128" s="248"/>
      <c r="H128" s="248"/>
    </row>
    <row r="129" spans="1:8" s="10" customFormat="1" ht="47.25" customHeight="1">
      <c r="A129" s="40" t="s">
        <v>105</v>
      </c>
      <c r="B129" s="36"/>
      <c r="C129" s="246">
        <v>9900082040</v>
      </c>
      <c r="D129" s="35" t="s">
        <v>106</v>
      </c>
      <c r="E129" s="325">
        <v>30404.4</v>
      </c>
      <c r="F129" s="325">
        <v>31628.3</v>
      </c>
      <c r="G129" s="248"/>
      <c r="H129" s="248"/>
    </row>
    <row r="130" spans="1:6" s="10" customFormat="1" ht="26.25" customHeight="1">
      <c r="A130" s="40" t="s">
        <v>424</v>
      </c>
      <c r="B130" s="36"/>
      <c r="C130" s="246">
        <v>9900082040</v>
      </c>
      <c r="D130" s="35" t="s">
        <v>202</v>
      </c>
      <c r="E130" s="325">
        <v>2968</v>
      </c>
      <c r="F130" s="325">
        <v>2938</v>
      </c>
    </row>
    <row r="131" spans="1:6" s="10" customFormat="1" ht="12.75" customHeight="1">
      <c r="A131" s="40" t="s">
        <v>3</v>
      </c>
      <c r="B131" s="36"/>
      <c r="C131" s="246">
        <v>9900082040</v>
      </c>
      <c r="D131" s="35" t="s">
        <v>2</v>
      </c>
      <c r="E131" s="325">
        <v>2</v>
      </c>
      <c r="F131" s="325">
        <v>2</v>
      </c>
    </row>
    <row r="132" spans="1:6" s="10" customFormat="1" ht="27.75" customHeight="1">
      <c r="A132" s="283" t="s">
        <v>132</v>
      </c>
      <c r="B132" s="36"/>
      <c r="C132" s="246">
        <v>9900082080</v>
      </c>
      <c r="D132" s="35"/>
      <c r="E132" s="325">
        <f>E133</f>
        <v>2345.4</v>
      </c>
      <c r="F132" s="325">
        <f>F133</f>
        <v>2475.7</v>
      </c>
    </row>
    <row r="133" spans="1:6" s="10" customFormat="1" ht="63" customHeight="1">
      <c r="A133" s="40" t="s">
        <v>105</v>
      </c>
      <c r="B133" s="36"/>
      <c r="C133" s="246">
        <v>9900082080</v>
      </c>
      <c r="D133" s="35" t="s">
        <v>106</v>
      </c>
      <c r="E133" s="325">
        <v>2345.4</v>
      </c>
      <c r="F133" s="325">
        <v>2475.7</v>
      </c>
    </row>
    <row r="134" spans="1:6" s="10" customFormat="1" ht="12.75" customHeight="1">
      <c r="A134" s="416"/>
      <c r="B134" s="417"/>
      <c r="C134" s="417"/>
      <c r="D134" s="417"/>
      <c r="E134" s="418"/>
      <c r="F134" s="194"/>
    </row>
    <row r="135" spans="1:6" s="10" customFormat="1" ht="39" customHeight="1">
      <c r="A135" s="38" t="s">
        <v>218</v>
      </c>
      <c r="B135" s="36" t="s">
        <v>22</v>
      </c>
      <c r="C135" s="35"/>
      <c r="D135" s="36"/>
      <c r="E135" s="320">
        <f>E136</f>
        <v>1560</v>
      </c>
      <c r="F135" s="320">
        <f>F136</f>
        <v>1610</v>
      </c>
    </row>
    <row r="136" spans="1:6" s="10" customFormat="1" ht="12.75" customHeight="1">
      <c r="A136" s="279" t="s">
        <v>187</v>
      </c>
      <c r="B136" s="36"/>
      <c r="C136" s="247">
        <v>9900000000</v>
      </c>
      <c r="D136" s="36"/>
      <c r="E136" s="320">
        <f>E137+E140</f>
        <v>1560</v>
      </c>
      <c r="F136" s="320">
        <f>F137+F140</f>
        <v>1610</v>
      </c>
    </row>
    <row r="137" spans="1:7" s="10" customFormat="1" ht="23.25" customHeight="1">
      <c r="A137" s="283" t="s">
        <v>186</v>
      </c>
      <c r="B137" s="36"/>
      <c r="C137" s="246">
        <v>9900082040</v>
      </c>
      <c r="D137" s="36"/>
      <c r="E137" s="325">
        <f>E139+E138</f>
        <v>784.4</v>
      </c>
      <c r="F137" s="325">
        <f>F139+F138</f>
        <v>793.5</v>
      </c>
      <c r="G137" s="292"/>
    </row>
    <row r="138" spans="1:7" s="10" customFormat="1" ht="60.75" customHeight="1">
      <c r="A138" s="40" t="s">
        <v>105</v>
      </c>
      <c r="B138" s="36"/>
      <c r="C138" s="246">
        <v>9900082040</v>
      </c>
      <c r="D138" s="35" t="s">
        <v>106</v>
      </c>
      <c r="E138" s="325">
        <v>667.3</v>
      </c>
      <c r="F138" s="325">
        <v>667.3</v>
      </c>
      <c r="G138" s="292"/>
    </row>
    <row r="139" spans="1:6" s="10" customFormat="1" ht="23.25" customHeight="1">
      <c r="A139" s="40" t="s">
        <v>424</v>
      </c>
      <c r="B139" s="36"/>
      <c r="C139" s="246">
        <v>9900082040</v>
      </c>
      <c r="D139" s="35" t="s">
        <v>202</v>
      </c>
      <c r="E139" s="325">
        <v>117.1</v>
      </c>
      <c r="F139" s="325">
        <v>126.2</v>
      </c>
    </row>
    <row r="140" spans="1:6" s="10" customFormat="1" ht="24.75" customHeight="1">
      <c r="A140" s="32" t="s">
        <v>217</v>
      </c>
      <c r="B140" s="36"/>
      <c r="C140" s="246">
        <v>9900082050</v>
      </c>
      <c r="D140" s="35"/>
      <c r="E140" s="325">
        <f>E141</f>
        <v>775.6</v>
      </c>
      <c r="F140" s="325">
        <f>F141</f>
        <v>816.5</v>
      </c>
    </row>
    <row r="141" spans="1:6" s="10" customFormat="1" ht="60" customHeight="1">
      <c r="A141" s="40" t="s">
        <v>105</v>
      </c>
      <c r="B141" s="36"/>
      <c r="C141" s="246">
        <v>9900082050</v>
      </c>
      <c r="D141" s="35" t="s">
        <v>106</v>
      </c>
      <c r="E141" s="325">
        <v>775.6</v>
      </c>
      <c r="F141" s="325">
        <v>816.5</v>
      </c>
    </row>
    <row r="142" spans="1:6" s="10" customFormat="1" ht="12.75" customHeight="1">
      <c r="A142" s="419"/>
      <c r="B142" s="420"/>
      <c r="C142" s="420"/>
      <c r="D142" s="420"/>
      <c r="E142" s="421"/>
      <c r="F142" s="194"/>
    </row>
    <row r="143" spans="1:7" s="10" customFormat="1" ht="25.5" customHeight="1">
      <c r="A143" s="39" t="s">
        <v>337</v>
      </c>
      <c r="B143" s="36" t="s">
        <v>208</v>
      </c>
      <c r="C143" s="35"/>
      <c r="D143" s="36"/>
      <c r="E143" s="320">
        <f>E144+E192+E188</f>
        <v>67660.1</v>
      </c>
      <c r="F143" s="320">
        <f>F144+F192+F188</f>
        <v>69540.1</v>
      </c>
      <c r="G143" s="249"/>
    </row>
    <row r="144" spans="1:6" s="10" customFormat="1" ht="36" customHeight="1">
      <c r="A144" s="293" t="s">
        <v>339</v>
      </c>
      <c r="B144" s="36"/>
      <c r="C144" s="247">
        <v>300000000</v>
      </c>
      <c r="D144" s="36"/>
      <c r="E144" s="320">
        <f>E155+E162+E169+E175+E177+E184+E145+E150+E164+E171+E173</f>
        <v>67230</v>
      </c>
      <c r="F144" s="320">
        <f>F155+F162+F169+F175+F177+F184+F145+F150+F164+F171+F173</f>
        <v>69110</v>
      </c>
    </row>
    <row r="145" spans="1:6" s="10" customFormat="1" ht="27.75" customHeight="1">
      <c r="A145" s="258" t="s">
        <v>377</v>
      </c>
      <c r="B145" s="36"/>
      <c r="C145" s="246">
        <v>301100000</v>
      </c>
      <c r="D145" s="35"/>
      <c r="E145" s="325">
        <f>E146+E148</f>
        <v>201.6</v>
      </c>
      <c r="F145" s="325">
        <f>F146+F148</f>
        <v>201.6</v>
      </c>
    </row>
    <row r="146" spans="1:6" s="10" customFormat="1" ht="26.25" customHeight="1">
      <c r="A146" s="258" t="s">
        <v>418</v>
      </c>
      <c r="B146" s="36"/>
      <c r="C146" s="246">
        <v>301112000</v>
      </c>
      <c r="D146" s="35"/>
      <c r="E146" s="325">
        <f>E147</f>
        <v>100</v>
      </c>
      <c r="F146" s="325">
        <f>F147</f>
        <v>100</v>
      </c>
    </row>
    <row r="147" spans="1:6" s="10" customFormat="1" ht="21.75" customHeight="1">
      <c r="A147" s="40" t="s">
        <v>7</v>
      </c>
      <c r="B147" s="36"/>
      <c r="C147" s="246">
        <v>301112000</v>
      </c>
      <c r="D147" s="35" t="s">
        <v>119</v>
      </c>
      <c r="E147" s="325">
        <v>100</v>
      </c>
      <c r="F147" s="325">
        <v>100</v>
      </c>
    </row>
    <row r="148" spans="1:6" s="10" customFormat="1" ht="36" customHeight="1">
      <c r="A148" s="25" t="s">
        <v>440</v>
      </c>
      <c r="B148" s="36"/>
      <c r="C148" s="246" t="s">
        <v>439</v>
      </c>
      <c r="D148" s="35"/>
      <c r="E148" s="325">
        <f>E149</f>
        <v>101.6</v>
      </c>
      <c r="F148" s="325">
        <f>F149</f>
        <v>101.6</v>
      </c>
    </row>
    <row r="149" spans="1:6" s="10" customFormat="1" ht="24" customHeight="1">
      <c r="A149" s="40" t="s">
        <v>7</v>
      </c>
      <c r="B149" s="36"/>
      <c r="C149" s="246" t="s">
        <v>439</v>
      </c>
      <c r="D149" s="35" t="s">
        <v>119</v>
      </c>
      <c r="E149" s="325">
        <v>101.6</v>
      </c>
      <c r="F149" s="325">
        <v>101.6</v>
      </c>
    </row>
    <row r="150" spans="1:6" s="10" customFormat="1" ht="26.25" customHeight="1">
      <c r="A150" s="366" t="s">
        <v>419</v>
      </c>
      <c r="B150" s="36"/>
      <c r="C150" s="246">
        <v>301200000</v>
      </c>
      <c r="D150" s="35"/>
      <c r="E150" s="325">
        <f>E151+E153</f>
        <v>60</v>
      </c>
      <c r="F150" s="325">
        <f>F151+F153</f>
        <v>60</v>
      </c>
    </row>
    <row r="151" spans="1:6" s="10" customFormat="1" ht="14.25" customHeight="1">
      <c r="A151" s="366" t="s">
        <v>420</v>
      </c>
      <c r="B151" s="36"/>
      <c r="C151" s="246">
        <v>301211000</v>
      </c>
      <c r="D151" s="35"/>
      <c r="E151" s="325">
        <f>E152</f>
        <v>45</v>
      </c>
      <c r="F151" s="325">
        <f>F152</f>
        <v>45</v>
      </c>
    </row>
    <row r="152" spans="1:6" s="10" customFormat="1" ht="24" customHeight="1">
      <c r="A152" s="40" t="s">
        <v>7</v>
      </c>
      <c r="B152" s="36"/>
      <c r="C152" s="246">
        <v>301211000</v>
      </c>
      <c r="D152" s="35" t="s">
        <v>119</v>
      </c>
      <c r="E152" s="325">
        <v>45</v>
      </c>
      <c r="F152" s="325">
        <v>45</v>
      </c>
    </row>
    <row r="153" spans="1:6" s="10" customFormat="1" ht="15" customHeight="1">
      <c r="A153" s="366" t="s">
        <v>421</v>
      </c>
      <c r="B153" s="36"/>
      <c r="C153" s="246">
        <v>301212000</v>
      </c>
      <c r="D153" s="35"/>
      <c r="E153" s="325">
        <f>E154</f>
        <v>15</v>
      </c>
      <c r="F153" s="325">
        <f>F154</f>
        <v>15</v>
      </c>
    </row>
    <row r="154" spans="1:6" s="10" customFormat="1" ht="25.5" customHeight="1">
      <c r="A154" s="40" t="s">
        <v>7</v>
      </c>
      <c r="B154" s="36"/>
      <c r="C154" s="246">
        <v>301212000</v>
      </c>
      <c r="D154" s="35" t="s">
        <v>119</v>
      </c>
      <c r="E154" s="325">
        <v>15</v>
      </c>
      <c r="F154" s="325">
        <v>15</v>
      </c>
    </row>
    <row r="155" spans="1:6" s="10" customFormat="1" ht="12.75" customHeight="1">
      <c r="A155" s="366" t="s">
        <v>512</v>
      </c>
      <c r="B155" s="36"/>
      <c r="C155" s="246">
        <v>301300000</v>
      </c>
      <c r="D155" s="35"/>
      <c r="E155" s="325">
        <f>E156+E158+E160</f>
        <v>10662.7</v>
      </c>
      <c r="F155" s="325">
        <f>F156+F158+F160</f>
        <v>10662.7</v>
      </c>
    </row>
    <row r="156" spans="1:6" s="10" customFormat="1" ht="24.75" customHeight="1">
      <c r="A156" s="366" t="s">
        <v>220</v>
      </c>
      <c r="B156" s="36"/>
      <c r="C156" s="246">
        <v>301311100</v>
      </c>
      <c r="D156" s="35"/>
      <c r="E156" s="325">
        <f>E157</f>
        <v>10229.5</v>
      </c>
      <c r="F156" s="325">
        <f>F157</f>
        <v>10229.5</v>
      </c>
    </row>
    <row r="157" spans="1:6" s="10" customFormat="1" ht="24.75" customHeight="1">
      <c r="A157" s="40" t="s">
        <v>7</v>
      </c>
      <c r="B157" s="36"/>
      <c r="C157" s="246">
        <v>301311100</v>
      </c>
      <c r="D157" s="35" t="s">
        <v>119</v>
      </c>
      <c r="E157" s="325">
        <v>10229.5</v>
      </c>
      <c r="F157" s="325">
        <v>10229.5</v>
      </c>
    </row>
    <row r="158" spans="1:6" s="10" customFormat="1" ht="24.75" customHeight="1">
      <c r="A158" s="258" t="s">
        <v>378</v>
      </c>
      <c r="B158" s="36"/>
      <c r="C158" s="246">
        <v>301311300</v>
      </c>
      <c r="D158" s="35"/>
      <c r="E158" s="325">
        <f>E159</f>
        <v>400</v>
      </c>
      <c r="F158" s="325">
        <f>F159</f>
        <v>400</v>
      </c>
    </row>
    <row r="159" spans="1:6" s="10" customFormat="1" ht="24.75" customHeight="1">
      <c r="A159" s="40" t="s">
        <v>7</v>
      </c>
      <c r="B159" s="36"/>
      <c r="C159" s="246">
        <v>301311300</v>
      </c>
      <c r="D159" s="35" t="s">
        <v>119</v>
      </c>
      <c r="E159" s="325">
        <v>400</v>
      </c>
      <c r="F159" s="325">
        <v>400</v>
      </c>
    </row>
    <row r="160" spans="1:6" s="10" customFormat="1" ht="24.75" customHeight="1">
      <c r="A160" s="258" t="s">
        <v>341</v>
      </c>
      <c r="B160" s="36"/>
      <c r="C160" s="246" t="s">
        <v>441</v>
      </c>
      <c r="D160" s="35"/>
      <c r="E160" s="325">
        <f>E161</f>
        <v>33.2</v>
      </c>
      <c r="F160" s="325">
        <f>F161</f>
        <v>33.2</v>
      </c>
    </row>
    <row r="161" spans="1:6" s="10" customFormat="1" ht="24.75" customHeight="1">
      <c r="A161" s="40" t="s">
        <v>7</v>
      </c>
      <c r="B161" s="36"/>
      <c r="C161" s="246" t="s">
        <v>441</v>
      </c>
      <c r="D161" s="35" t="s">
        <v>119</v>
      </c>
      <c r="E161" s="325">
        <v>33.2</v>
      </c>
      <c r="F161" s="325">
        <v>33.2</v>
      </c>
    </row>
    <row r="162" spans="1:6" s="10" customFormat="1" ht="24.75" customHeight="1">
      <c r="A162" s="220" t="s">
        <v>219</v>
      </c>
      <c r="B162" s="36"/>
      <c r="C162" s="246">
        <v>301400000</v>
      </c>
      <c r="D162" s="35"/>
      <c r="E162" s="325">
        <f>E163</f>
        <v>1262.9</v>
      </c>
      <c r="F162" s="325">
        <f>F163</f>
        <v>1262.9</v>
      </c>
    </row>
    <row r="163" spans="1:6" s="10" customFormat="1" ht="24" customHeight="1">
      <c r="A163" s="40" t="s">
        <v>7</v>
      </c>
      <c r="B163" s="36"/>
      <c r="C163" s="246">
        <v>301400000</v>
      </c>
      <c r="D163" s="35" t="s">
        <v>119</v>
      </c>
      <c r="E163" s="325">
        <v>1262.9</v>
      </c>
      <c r="F163" s="325">
        <v>1262.9</v>
      </c>
    </row>
    <row r="164" spans="1:6" s="10" customFormat="1" ht="24" customHeight="1">
      <c r="A164" s="365" t="s">
        <v>379</v>
      </c>
      <c r="B164" s="170"/>
      <c r="C164" s="246">
        <v>301500000</v>
      </c>
      <c r="D164" s="171"/>
      <c r="E164" s="322">
        <f>E165+E167</f>
        <v>305</v>
      </c>
      <c r="F164" s="322">
        <f>F165+F167</f>
        <v>305</v>
      </c>
    </row>
    <row r="165" spans="1:6" s="10" customFormat="1" ht="24" customHeight="1">
      <c r="A165" s="220" t="s">
        <v>380</v>
      </c>
      <c r="B165" s="170"/>
      <c r="C165" s="246">
        <v>301511000</v>
      </c>
      <c r="D165" s="171"/>
      <c r="E165" s="322">
        <f>E166</f>
        <v>281</v>
      </c>
      <c r="F165" s="322">
        <f>F166</f>
        <v>281</v>
      </c>
    </row>
    <row r="166" spans="1:6" s="10" customFormat="1" ht="24" customHeight="1">
      <c r="A166" s="40" t="s">
        <v>7</v>
      </c>
      <c r="B166" s="170"/>
      <c r="C166" s="246">
        <v>301511000</v>
      </c>
      <c r="D166" s="171">
        <v>600</v>
      </c>
      <c r="E166" s="322">
        <v>281</v>
      </c>
      <c r="F166" s="325">
        <v>281</v>
      </c>
    </row>
    <row r="167" spans="1:6" s="10" customFormat="1" ht="24" customHeight="1">
      <c r="A167" s="220" t="s">
        <v>381</v>
      </c>
      <c r="B167" s="32"/>
      <c r="C167" s="246">
        <v>301512000</v>
      </c>
      <c r="D167" s="171"/>
      <c r="E167" s="322">
        <f>E168</f>
        <v>24</v>
      </c>
      <c r="F167" s="322">
        <f>F168</f>
        <v>24</v>
      </c>
    </row>
    <row r="168" spans="1:6" s="10" customFormat="1" ht="24" customHeight="1">
      <c r="A168" s="40" t="s">
        <v>7</v>
      </c>
      <c r="B168" s="32"/>
      <c r="C168" s="246">
        <v>301512000</v>
      </c>
      <c r="D168" s="171">
        <v>600</v>
      </c>
      <c r="E168" s="322">
        <v>24</v>
      </c>
      <c r="F168" s="325">
        <v>24</v>
      </c>
    </row>
    <row r="169" spans="1:6" s="11" customFormat="1" ht="24.75" customHeight="1">
      <c r="A169" s="220" t="s">
        <v>342</v>
      </c>
      <c r="B169" s="32"/>
      <c r="C169" s="246">
        <v>302100000</v>
      </c>
      <c r="D169" s="171"/>
      <c r="E169" s="322">
        <f>E170</f>
        <v>27413.7</v>
      </c>
      <c r="F169" s="322">
        <f>F170</f>
        <v>29293.7</v>
      </c>
    </row>
    <row r="170" spans="1:6" s="11" customFormat="1" ht="26.25" customHeight="1">
      <c r="A170" s="40" t="s">
        <v>7</v>
      </c>
      <c r="B170" s="32"/>
      <c r="C170" s="246">
        <v>302100000</v>
      </c>
      <c r="D170" s="171">
        <v>600</v>
      </c>
      <c r="E170" s="322">
        <v>27413.7</v>
      </c>
      <c r="F170" s="322">
        <v>29293.7</v>
      </c>
    </row>
    <row r="171" spans="1:6" s="11" customFormat="1" ht="26.25" customHeight="1">
      <c r="A171" s="258" t="s">
        <v>343</v>
      </c>
      <c r="B171" s="32"/>
      <c r="C171" s="246">
        <v>302200000</v>
      </c>
      <c r="D171" s="171"/>
      <c r="E171" s="322">
        <f>E172</f>
        <v>500</v>
      </c>
      <c r="F171" s="322">
        <f>F172</f>
        <v>500</v>
      </c>
    </row>
    <row r="172" spans="1:6" s="11" customFormat="1" ht="26.25" customHeight="1">
      <c r="A172" s="40" t="s">
        <v>7</v>
      </c>
      <c r="B172" s="32"/>
      <c r="C172" s="246">
        <v>302200000</v>
      </c>
      <c r="D172" s="171">
        <v>600</v>
      </c>
      <c r="E172" s="322">
        <v>500</v>
      </c>
      <c r="F172" s="322">
        <v>500</v>
      </c>
    </row>
    <row r="173" spans="1:6" s="11" customFormat="1" ht="26.25" customHeight="1">
      <c r="A173" s="366" t="s">
        <v>422</v>
      </c>
      <c r="B173" s="32"/>
      <c r="C173" s="246">
        <v>302300000</v>
      </c>
      <c r="D173" s="171"/>
      <c r="E173" s="322">
        <f>E174</f>
        <v>50</v>
      </c>
      <c r="F173" s="322">
        <f>F174</f>
        <v>50</v>
      </c>
    </row>
    <row r="174" spans="1:6" s="11" customFormat="1" ht="26.25" customHeight="1">
      <c r="A174" s="40" t="s">
        <v>7</v>
      </c>
      <c r="B174" s="32"/>
      <c r="C174" s="246">
        <v>302300000</v>
      </c>
      <c r="D174" s="171">
        <v>600</v>
      </c>
      <c r="E174" s="322">
        <v>50</v>
      </c>
      <c r="F174" s="322">
        <v>50</v>
      </c>
    </row>
    <row r="175" spans="1:6" s="11" customFormat="1" ht="25.5" customHeight="1">
      <c r="A175" s="220" t="s">
        <v>340</v>
      </c>
      <c r="B175" s="32"/>
      <c r="C175" s="246">
        <v>302400000</v>
      </c>
      <c r="D175" s="171"/>
      <c r="E175" s="322">
        <f>E176</f>
        <v>6619.1</v>
      </c>
      <c r="F175" s="322">
        <f>F176</f>
        <v>6619.1</v>
      </c>
    </row>
    <row r="176" spans="1:6" s="11" customFormat="1" ht="25.5" customHeight="1">
      <c r="A176" s="40" t="s">
        <v>7</v>
      </c>
      <c r="B176" s="32"/>
      <c r="C176" s="246">
        <v>302400000</v>
      </c>
      <c r="D176" s="171">
        <v>600</v>
      </c>
      <c r="E176" s="322">
        <v>6619.1</v>
      </c>
      <c r="F176" s="322">
        <v>6619.1</v>
      </c>
    </row>
    <row r="177" spans="1:6" ht="24.75" customHeight="1">
      <c r="A177" s="220" t="s">
        <v>382</v>
      </c>
      <c r="B177" s="170"/>
      <c r="C177" s="246">
        <v>303100000</v>
      </c>
      <c r="D177" s="171"/>
      <c r="E177" s="322">
        <f>E178+E181</f>
        <v>7694.6</v>
      </c>
      <c r="F177" s="322">
        <f>F178+F181</f>
        <v>7694.6</v>
      </c>
    </row>
    <row r="178" spans="1:6" ht="30.75" customHeight="1">
      <c r="A178" s="220" t="s">
        <v>186</v>
      </c>
      <c r="B178" s="32"/>
      <c r="C178" s="246">
        <v>303182040</v>
      </c>
      <c r="D178" s="171"/>
      <c r="E178" s="322">
        <f>E179+E180</f>
        <v>2451.1</v>
      </c>
      <c r="F178" s="322">
        <f>F179+F180</f>
        <v>2451.1</v>
      </c>
    </row>
    <row r="179" spans="1:6" ht="60">
      <c r="A179" s="40" t="s">
        <v>105</v>
      </c>
      <c r="B179" s="32"/>
      <c r="C179" s="246">
        <v>303182040</v>
      </c>
      <c r="D179" s="171">
        <v>100</v>
      </c>
      <c r="E179" s="322">
        <v>2173.1</v>
      </c>
      <c r="F179" s="322">
        <v>2173.1</v>
      </c>
    </row>
    <row r="180" spans="1:6" ht="24">
      <c r="A180" s="40" t="s">
        <v>424</v>
      </c>
      <c r="B180" s="32"/>
      <c r="C180" s="246">
        <v>303182040</v>
      </c>
      <c r="D180" s="171">
        <v>200</v>
      </c>
      <c r="E180" s="322">
        <v>278</v>
      </c>
      <c r="F180" s="322">
        <v>278</v>
      </c>
    </row>
    <row r="181" spans="1:6" ht="36">
      <c r="A181" s="220" t="s">
        <v>254</v>
      </c>
      <c r="B181" s="32"/>
      <c r="C181" s="246">
        <v>303182060</v>
      </c>
      <c r="D181" s="171"/>
      <c r="E181" s="322">
        <f>E182+E183</f>
        <v>5243.5</v>
      </c>
      <c r="F181" s="322">
        <f>F182+F183</f>
        <v>5243.5</v>
      </c>
    </row>
    <row r="182" spans="1:6" ht="60.75" customHeight="1">
      <c r="A182" s="40" t="s">
        <v>105</v>
      </c>
      <c r="B182" s="170"/>
      <c r="C182" s="246">
        <v>303182060</v>
      </c>
      <c r="D182" s="171">
        <v>100</v>
      </c>
      <c r="E182" s="322">
        <v>4982.3</v>
      </c>
      <c r="F182" s="322">
        <v>4982.3</v>
      </c>
    </row>
    <row r="183" spans="1:6" ht="24.75" customHeight="1">
      <c r="A183" s="40" t="s">
        <v>424</v>
      </c>
      <c r="B183" s="170"/>
      <c r="C183" s="246">
        <v>303182060</v>
      </c>
      <c r="D183" s="171">
        <v>200</v>
      </c>
      <c r="E183" s="322">
        <v>261.2</v>
      </c>
      <c r="F183" s="322">
        <v>261.2</v>
      </c>
    </row>
    <row r="184" spans="1:6" ht="15.75" customHeight="1">
      <c r="A184" s="220" t="s">
        <v>344</v>
      </c>
      <c r="B184" s="35"/>
      <c r="C184" s="246">
        <v>303300000</v>
      </c>
      <c r="D184" s="171"/>
      <c r="E184" s="325">
        <f>E185+E186+E187</f>
        <v>12460.4</v>
      </c>
      <c r="F184" s="325">
        <f>F185+F186+F187</f>
        <v>12460.4</v>
      </c>
    </row>
    <row r="185" spans="1:6" ht="60">
      <c r="A185" s="40" t="s">
        <v>105</v>
      </c>
      <c r="B185" s="35"/>
      <c r="C185" s="246">
        <v>303300000</v>
      </c>
      <c r="D185" s="35" t="s">
        <v>106</v>
      </c>
      <c r="E185" s="325">
        <v>11829.8</v>
      </c>
      <c r="F185" s="325">
        <v>11829.8</v>
      </c>
    </row>
    <row r="186" spans="1:6" ht="24">
      <c r="A186" s="40" t="s">
        <v>424</v>
      </c>
      <c r="B186" s="35"/>
      <c r="C186" s="246">
        <v>303300000</v>
      </c>
      <c r="D186" s="35" t="s">
        <v>202</v>
      </c>
      <c r="E186" s="325">
        <v>625.6</v>
      </c>
      <c r="F186" s="325">
        <v>625.6</v>
      </c>
    </row>
    <row r="187" spans="1:6" ht="16.5" customHeight="1">
      <c r="A187" s="40" t="s">
        <v>3</v>
      </c>
      <c r="B187" s="35"/>
      <c r="C187" s="246">
        <v>303300000</v>
      </c>
      <c r="D187" s="35" t="s">
        <v>2</v>
      </c>
      <c r="E187" s="325">
        <v>5</v>
      </c>
      <c r="F187" s="325">
        <v>5</v>
      </c>
    </row>
    <row r="188" spans="1:6" ht="36.75" customHeight="1">
      <c r="A188" s="268" t="s">
        <v>338</v>
      </c>
      <c r="B188" s="35"/>
      <c r="C188" s="247">
        <v>500000000</v>
      </c>
      <c r="D188" s="171"/>
      <c r="E188" s="320">
        <f aca="true" t="shared" si="1" ref="E188:F190">E189</f>
        <v>40</v>
      </c>
      <c r="F188" s="320">
        <f t="shared" si="1"/>
        <v>40</v>
      </c>
    </row>
    <row r="189" spans="1:6" ht="26.25" customHeight="1">
      <c r="A189" s="25" t="s">
        <v>520</v>
      </c>
      <c r="B189" s="39"/>
      <c r="C189" s="247">
        <v>530000000</v>
      </c>
      <c r="D189" s="177"/>
      <c r="E189" s="324">
        <f t="shared" si="1"/>
        <v>40</v>
      </c>
      <c r="F189" s="324">
        <f t="shared" si="1"/>
        <v>40</v>
      </c>
    </row>
    <row r="190" spans="1:6" ht="31.5" customHeight="1">
      <c r="A190" s="330" t="s">
        <v>521</v>
      </c>
      <c r="B190" s="32"/>
      <c r="C190" s="246">
        <v>532200000</v>
      </c>
      <c r="D190" s="171"/>
      <c r="E190" s="322">
        <f t="shared" si="1"/>
        <v>40</v>
      </c>
      <c r="F190" s="322">
        <f t="shared" si="1"/>
        <v>40</v>
      </c>
    </row>
    <row r="191" spans="1:6" ht="25.5" customHeight="1">
      <c r="A191" s="40" t="s">
        <v>7</v>
      </c>
      <c r="B191" s="32"/>
      <c r="C191" s="246">
        <v>532200000</v>
      </c>
      <c r="D191" s="171">
        <v>600</v>
      </c>
      <c r="E191" s="322">
        <v>40</v>
      </c>
      <c r="F191" s="325">
        <v>40</v>
      </c>
    </row>
    <row r="192" spans="1:6" ht="12.75">
      <c r="A192" s="279" t="s">
        <v>187</v>
      </c>
      <c r="B192" s="36"/>
      <c r="C192" s="247">
        <v>9900000000</v>
      </c>
      <c r="D192" s="177"/>
      <c r="E192" s="324">
        <f>E193</f>
        <v>390.1</v>
      </c>
      <c r="F192" s="324">
        <f>F193</f>
        <v>390.1</v>
      </c>
    </row>
    <row r="193" spans="1:6" ht="75" customHeight="1">
      <c r="A193" s="223" t="s">
        <v>107</v>
      </c>
      <c r="B193" s="32"/>
      <c r="C193" s="246">
        <v>9900073190</v>
      </c>
      <c r="D193" s="171"/>
      <c r="E193" s="322">
        <f>E194</f>
        <v>390.1</v>
      </c>
      <c r="F193" s="322">
        <f>F194</f>
        <v>390.1</v>
      </c>
    </row>
    <row r="194" spans="1:6" ht="16.5" customHeight="1">
      <c r="A194" s="40" t="s">
        <v>336</v>
      </c>
      <c r="B194" s="36"/>
      <c r="C194" s="246">
        <v>9900073190</v>
      </c>
      <c r="D194" s="35" t="s">
        <v>8</v>
      </c>
      <c r="E194" s="325">
        <v>390.1</v>
      </c>
      <c r="F194" s="325">
        <v>390.1</v>
      </c>
    </row>
    <row r="195" spans="1:6" ht="12.75" customHeight="1">
      <c r="A195" s="422"/>
      <c r="B195" s="423"/>
      <c r="C195" s="423"/>
      <c r="D195" s="423"/>
      <c r="E195" s="424"/>
      <c r="F195" s="194"/>
    </row>
    <row r="196" spans="1:6" ht="27" customHeight="1">
      <c r="A196" s="39" t="s">
        <v>335</v>
      </c>
      <c r="B196" s="38">
        <v>964</v>
      </c>
      <c r="C196" s="44"/>
      <c r="D196" s="177"/>
      <c r="E196" s="324">
        <f>E197</f>
        <v>4930</v>
      </c>
      <c r="F196" s="324">
        <f>F197</f>
        <v>5070</v>
      </c>
    </row>
    <row r="197" spans="1:6" ht="36">
      <c r="A197" s="259" t="s">
        <v>236</v>
      </c>
      <c r="B197" s="193"/>
      <c r="C197" s="247">
        <v>400000000</v>
      </c>
      <c r="D197" s="36"/>
      <c r="E197" s="321">
        <f>E198+E200+E204+E207+E202</f>
        <v>4930</v>
      </c>
      <c r="F197" s="321">
        <f>F198+F200+F204+F207+F202</f>
        <v>5070</v>
      </c>
    </row>
    <row r="198" spans="1:6" ht="24">
      <c r="A198" s="294" t="s">
        <v>384</v>
      </c>
      <c r="B198" s="175"/>
      <c r="C198" s="246">
        <v>402100000</v>
      </c>
      <c r="D198" s="35"/>
      <c r="E198" s="322">
        <f>E199</f>
        <v>2332.2</v>
      </c>
      <c r="F198" s="322">
        <f>F199</f>
        <v>2332.2</v>
      </c>
    </row>
    <row r="199" spans="1:6" ht="24">
      <c r="A199" s="40" t="s">
        <v>7</v>
      </c>
      <c r="B199" s="176"/>
      <c r="C199" s="246">
        <v>402100000</v>
      </c>
      <c r="D199" s="171">
        <v>600</v>
      </c>
      <c r="E199" s="322">
        <v>2332.2</v>
      </c>
      <c r="F199" s="322">
        <v>2332.2</v>
      </c>
    </row>
    <row r="200" spans="1:6" ht="48">
      <c r="A200" s="260" t="s">
        <v>385</v>
      </c>
      <c r="B200" s="32"/>
      <c r="C200" s="246">
        <v>405100000</v>
      </c>
      <c r="D200" s="171"/>
      <c r="E200" s="322">
        <f>E201</f>
        <v>30</v>
      </c>
      <c r="F200" s="322">
        <f>F201</f>
        <v>30</v>
      </c>
    </row>
    <row r="201" spans="1:6" ht="24">
      <c r="A201" s="40" t="s">
        <v>424</v>
      </c>
      <c r="B201" s="32"/>
      <c r="C201" s="246">
        <v>405100000</v>
      </c>
      <c r="D201" s="171">
        <v>200</v>
      </c>
      <c r="E201" s="322">
        <v>30</v>
      </c>
      <c r="F201" s="322">
        <v>30</v>
      </c>
    </row>
    <row r="202" spans="1:6" ht="72">
      <c r="A202" s="261" t="s">
        <v>386</v>
      </c>
      <c r="B202" s="32"/>
      <c r="C202" s="246">
        <v>405200000</v>
      </c>
      <c r="D202" s="171"/>
      <c r="E202" s="322">
        <f>E203</f>
        <v>331.4</v>
      </c>
      <c r="F202" s="322">
        <f>F203</f>
        <v>471.4</v>
      </c>
    </row>
    <row r="203" spans="1:6" ht="60">
      <c r="A203" s="40" t="s">
        <v>105</v>
      </c>
      <c r="B203" s="32"/>
      <c r="C203" s="246">
        <v>405200000</v>
      </c>
      <c r="D203" s="171">
        <v>100</v>
      </c>
      <c r="E203" s="322">
        <v>331.4</v>
      </c>
      <c r="F203" s="322">
        <v>471.4</v>
      </c>
    </row>
    <row r="204" spans="1:6" ht="24" customHeight="1">
      <c r="A204" s="262" t="s">
        <v>382</v>
      </c>
      <c r="B204" s="35"/>
      <c r="C204" s="246">
        <v>406100000</v>
      </c>
      <c r="D204" s="35"/>
      <c r="E204" s="322">
        <f>E205</f>
        <v>2116.4</v>
      </c>
      <c r="F204" s="322">
        <f>F205</f>
        <v>2116.4</v>
      </c>
    </row>
    <row r="205" spans="1:6" ht="26.25" customHeight="1">
      <c r="A205" s="262" t="s">
        <v>186</v>
      </c>
      <c r="B205" s="36"/>
      <c r="C205" s="246">
        <v>406182040</v>
      </c>
      <c r="D205" s="36"/>
      <c r="E205" s="322">
        <f>E206</f>
        <v>2116.4</v>
      </c>
      <c r="F205" s="322">
        <f>F206</f>
        <v>2116.4</v>
      </c>
    </row>
    <row r="206" spans="1:6" ht="60" customHeight="1">
      <c r="A206" s="40" t="s">
        <v>105</v>
      </c>
      <c r="B206" s="32"/>
      <c r="C206" s="246">
        <v>406182040</v>
      </c>
      <c r="D206" s="171">
        <v>100</v>
      </c>
      <c r="E206" s="322">
        <v>2116.4</v>
      </c>
      <c r="F206" s="322">
        <v>2116.4</v>
      </c>
    </row>
    <row r="207" spans="1:6" s="11" customFormat="1" ht="15" customHeight="1">
      <c r="A207" s="262" t="s">
        <v>387</v>
      </c>
      <c r="B207" s="170"/>
      <c r="C207" s="246">
        <v>406200000</v>
      </c>
      <c r="D207" s="171"/>
      <c r="E207" s="322">
        <f>E208</f>
        <v>120</v>
      </c>
      <c r="F207" s="322">
        <f>F208</f>
        <v>120</v>
      </c>
    </row>
    <row r="208" spans="1:6" s="11" customFormat="1" ht="64.5" customHeight="1">
      <c r="A208" s="263" t="s">
        <v>388</v>
      </c>
      <c r="B208" s="35"/>
      <c r="C208" s="246">
        <v>406260000</v>
      </c>
      <c r="D208" s="171"/>
      <c r="E208" s="322">
        <f>E209</f>
        <v>120</v>
      </c>
      <c r="F208" s="322">
        <f>F209</f>
        <v>120</v>
      </c>
    </row>
    <row r="209" spans="1:6" s="11" customFormat="1" ht="15" customHeight="1">
      <c r="A209" s="40" t="s">
        <v>336</v>
      </c>
      <c r="B209" s="170"/>
      <c r="C209" s="246">
        <v>406260000</v>
      </c>
      <c r="D209" s="171">
        <v>300</v>
      </c>
      <c r="E209" s="322">
        <v>120</v>
      </c>
      <c r="F209" s="322">
        <v>120</v>
      </c>
    </row>
    <row r="210" spans="1:6" ht="14.25" customHeight="1">
      <c r="A210" s="422"/>
      <c r="B210" s="423"/>
      <c r="C210" s="423"/>
      <c r="D210" s="423"/>
      <c r="E210" s="424"/>
      <c r="F210" s="194"/>
    </row>
    <row r="211" spans="1:6" s="11" customFormat="1" ht="30" customHeight="1">
      <c r="A211" s="39" t="s">
        <v>332</v>
      </c>
      <c r="B211" s="192">
        <v>975</v>
      </c>
      <c r="C211" s="44"/>
      <c r="D211" s="177"/>
      <c r="E211" s="324">
        <f>E212+E244+E241</f>
        <v>557943.6</v>
      </c>
      <c r="F211" s="324">
        <f>F212+F244+F241</f>
        <v>561233</v>
      </c>
    </row>
    <row r="212" spans="1:8" ht="24" customHeight="1">
      <c r="A212" s="264" t="s">
        <v>232</v>
      </c>
      <c r="B212" s="170"/>
      <c r="C212" s="247">
        <v>200000000</v>
      </c>
      <c r="D212" s="177"/>
      <c r="E212" s="324">
        <f>E213+E218+E221+E224+E233+E230</f>
        <v>525796.5</v>
      </c>
      <c r="F212" s="324">
        <f>F213+F218+F221+F224+F233+F230</f>
        <v>528437.5</v>
      </c>
      <c r="G212" s="26"/>
      <c r="H212" s="26"/>
    </row>
    <row r="213" spans="1:6" ht="36" customHeight="1">
      <c r="A213" s="265" t="s">
        <v>389</v>
      </c>
      <c r="B213" s="32"/>
      <c r="C213" s="246">
        <v>201100000</v>
      </c>
      <c r="D213" s="171"/>
      <c r="E213" s="322">
        <f>E214+E216</f>
        <v>474239.5</v>
      </c>
      <c r="F213" s="322">
        <f>F214+F216</f>
        <v>476181.10000000003</v>
      </c>
    </row>
    <row r="214" spans="1:8" ht="25.5" customHeight="1">
      <c r="A214" s="365" t="s">
        <v>233</v>
      </c>
      <c r="B214" s="32"/>
      <c r="C214" s="246">
        <v>201111000</v>
      </c>
      <c r="D214" s="171"/>
      <c r="E214" s="322">
        <f>E215</f>
        <v>49061.8</v>
      </c>
      <c r="F214" s="322">
        <f>F215</f>
        <v>51003.4</v>
      </c>
      <c r="G214" s="26"/>
      <c r="H214" s="26"/>
    </row>
    <row r="215" spans="1:6" ht="25.5" customHeight="1">
      <c r="A215" s="40" t="s">
        <v>7</v>
      </c>
      <c r="B215" s="32"/>
      <c r="C215" s="246">
        <v>201111000</v>
      </c>
      <c r="D215" s="171">
        <v>600</v>
      </c>
      <c r="E215" s="322">
        <v>49061.8</v>
      </c>
      <c r="F215" s="322">
        <v>51003.4</v>
      </c>
    </row>
    <row r="216" spans="1:6" ht="36.75" customHeight="1">
      <c r="A216" s="220" t="s">
        <v>390</v>
      </c>
      <c r="B216" s="32"/>
      <c r="C216" s="246">
        <v>201173010</v>
      </c>
      <c r="D216" s="171"/>
      <c r="E216" s="322">
        <f>E217</f>
        <v>425177.7</v>
      </c>
      <c r="F216" s="322">
        <f>F217</f>
        <v>425177.7</v>
      </c>
    </row>
    <row r="217" spans="1:6" ht="24" customHeight="1">
      <c r="A217" s="40" t="s">
        <v>7</v>
      </c>
      <c r="B217" s="32"/>
      <c r="C217" s="246">
        <v>201173010</v>
      </c>
      <c r="D217" s="171">
        <v>600</v>
      </c>
      <c r="E217" s="322">
        <v>425177.7</v>
      </c>
      <c r="F217" s="322">
        <v>425177.7</v>
      </c>
    </row>
    <row r="218" spans="1:6" ht="70.5" customHeight="1">
      <c r="A218" s="295" t="s">
        <v>391</v>
      </c>
      <c r="B218" s="32"/>
      <c r="C218" s="246">
        <v>201200000</v>
      </c>
      <c r="D218" s="171"/>
      <c r="E218" s="322">
        <f>E219</f>
        <v>9066.5</v>
      </c>
      <c r="F218" s="322">
        <f>F219</f>
        <v>9455.9</v>
      </c>
    </row>
    <row r="219" spans="1:6" ht="61.5" customHeight="1">
      <c r="A219" s="220" t="s">
        <v>6</v>
      </c>
      <c r="B219" s="32"/>
      <c r="C219" s="246">
        <v>201273020</v>
      </c>
      <c r="D219" s="171"/>
      <c r="E219" s="322">
        <f>E220</f>
        <v>9066.5</v>
      </c>
      <c r="F219" s="322">
        <f>F220</f>
        <v>9455.9</v>
      </c>
    </row>
    <row r="220" spans="1:6" ht="24" customHeight="1">
      <c r="A220" s="40" t="s">
        <v>7</v>
      </c>
      <c r="B220" s="32"/>
      <c r="C220" s="246">
        <v>201273020</v>
      </c>
      <c r="D220" s="171">
        <v>600</v>
      </c>
      <c r="E220" s="322">
        <v>9066.5</v>
      </c>
      <c r="F220" s="322">
        <v>9455.9</v>
      </c>
    </row>
    <row r="221" spans="1:6" ht="39" customHeight="1">
      <c r="A221" s="358" t="s">
        <v>525</v>
      </c>
      <c r="B221" s="170"/>
      <c r="C221" s="246">
        <v>201800000</v>
      </c>
      <c r="D221" s="178"/>
      <c r="E221" s="322">
        <f>E222</f>
        <v>8481.8</v>
      </c>
      <c r="F221" s="322">
        <f>F222</f>
        <v>8791.8</v>
      </c>
    </row>
    <row r="222" spans="1:6" ht="35.25" customHeight="1">
      <c r="A222" s="358" t="s">
        <v>108</v>
      </c>
      <c r="B222" s="170"/>
      <c r="C222" s="246">
        <v>201872000</v>
      </c>
      <c r="D222" s="178"/>
      <c r="E222" s="322">
        <f>E223</f>
        <v>8481.8</v>
      </c>
      <c r="F222" s="322">
        <f>F223</f>
        <v>8791.8</v>
      </c>
    </row>
    <row r="223" spans="1:6" ht="24" customHeight="1">
      <c r="A223" s="40" t="s">
        <v>7</v>
      </c>
      <c r="B223" s="170"/>
      <c r="C223" s="246">
        <v>201872000</v>
      </c>
      <c r="D223" s="178" t="s">
        <v>119</v>
      </c>
      <c r="E223" s="322">
        <v>8481.8</v>
      </c>
      <c r="F223" s="322">
        <v>8791.8</v>
      </c>
    </row>
    <row r="224" spans="1:6" ht="30" customHeight="1">
      <c r="A224" s="364" t="s">
        <v>393</v>
      </c>
      <c r="B224" s="32"/>
      <c r="C224" s="246">
        <v>204100000</v>
      </c>
      <c r="D224" s="172"/>
      <c r="E224" s="322">
        <f>E225+E227</f>
        <v>1483</v>
      </c>
      <c r="F224" s="322">
        <f>F225+F227</f>
        <v>1483</v>
      </c>
    </row>
    <row r="225" spans="1:7" ht="30" customHeight="1">
      <c r="A225" s="364" t="s">
        <v>509</v>
      </c>
      <c r="B225" s="32"/>
      <c r="C225" s="246">
        <v>204172040</v>
      </c>
      <c r="D225" s="172"/>
      <c r="E225" s="322">
        <f>E226</f>
        <v>884.7</v>
      </c>
      <c r="F225" s="322">
        <f>F226</f>
        <v>884.7</v>
      </c>
      <c r="G225" s="10"/>
    </row>
    <row r="226" spans="1:6" ht="25.5" customHeight="1">
      <c r="A226" s="40" t="s">
        <v>7</v>
      </c>
      <c r="B226" s="32"/>
      <c r="C226" s="246">
        <v>204172040</v>
      </c>
      <c r="D226" s="172" t="s">
        <v>119</v>
      </c>
      <c r="E226" s="322">
        <v>884.7</v>
      </c>
      <c r="F226" s="322">
        <v>884.7</v>
      </c>
    </row>
    <row r="227" spans="1:6" ht="25.5" customHeight="1">
      <c r="A227" s="364" t="s">
        <v>394</v>
      </c>
      <c r="B227" s="32"/>
      <c r="C227" s="246" t="s">
        <v>437</v>
      </c>
      <c r="D227" s="172"/>
      <c r="E227" s="322">
        <f>E229+E228</f>
        <v>598.3</v>
      </c>
      <c r="F227" s="322">
        <f>F229+F228</f>
        <v>598.3</v>
      </c>
    </row>
    <row r="228" spans="1:6" ht="48" customHeight="1">
      <c r="A228" s="40" t="s">
        <v>105</v>
      </c>
      <c r="B228" s="32"/>
      <c r="C228" s="246" t="s">
        <v>437</v>
      </c>
      <c r="D228" s="172" t="s">
        <v>106</v>
      </c>
      <c r="E228" s="322">
        <v>63.3</v>
      </c>
      <c r="F228" s="322">
        <v>63.3</v>
      </c>
    </row>
    <row r="229" spans="1:6" ht="25.5" customHeight="1">
      <c r="A229" s="40" t="s">
        <v>7</v>
      </c>
      <c r="B229" s="32"/>
      <c r="C229" s="246" t="s">
        <v>437</v>
      </c>
      <c r="D229" s="172" t="s">
        <v>119</v>
      </c>
      <c r="E229" s="322">
        <v>535</v>
      </c>
      <c r="F229" s="322">
        <v>535</v>
      </c>
    </row>
    <row r="230" spans="1:6" ht="40.5" customHeight="1">
      <c r="A230" s="196" t="s">
        <v>240</v>
      </c>
      <c r="B230" s="32"/>
      <c r="C230" s="246">
        <v>204200000</v>
      </c>
      <c r="D230" s="172"/>
      <c r="E230" s="322">
        <f>E231</f>
        <v>350</v>
      </c>
      <c r="F230" s="322">
        <f>F231</f>
        <v>350</v>
      </c>
    </row>
    <row r="231" spans="1:6" ht="13.5" customHeight="1">
      <c r="A231" s="196" t="s">
        <v>374</v>
      </c>
      <c r="B231" s="32"/>
      <c r="C231" s="246" t="s">
        <v>438</v>
      </c>
      <c r="D231" s="172"/>
      <c r="E231" s="322">
        <f>E232</f>
        <v>350</v>
      </c>
      <c r="F231" s="322">
        <f>F232</f>
        <v>350</v>
      </c>
    </row>
    <row r="232" spans="1:6" ht="25.5" customHeight="1">
      <c r="A232" s="40" t="s">
        <v>7</v>
      </c>
      <c r="B232" s="32"/>
      <c r="C232" s="246" t="s">
        <v>438</v>
      </c>
      <c r="D232" s="35" t="s">
        <v>119</v>
      </c>
      <c r="E232" s="322">
        <v>350</v>
      </c>
      <c r="F232" s="322">
        <v>350</v>
      </c>
    </row>
    <row r="233" spans="1:6" ht="26.25" customHeight="1">
      <c r="A233" s="196" t="s">
        <v>395</v>
      </c>
      <c r="B233" s="170"/>
      <c r="C233" s="246">
        <v>205100000</v>
      </c>
      <c r="D233" s="177"/>
      <c r="E233" s="322">
        <f>E234+E238</f>
        <v>32175.7</v>
      </c>
      <c r="F233" s="322">
        <f>F234+F238</f>
        <v>32175.7</v>
      </c>
    </row>
    <row r="234" spans="1:6" ht="24.75" customHeight="1">
      <c r="A234" s="196" t="s">
        <v>186</v>
      </c>
      <c r="B234" s="32"/>
      <c r="C234" s="246">
        <v>205182040</v>
      </c>
      <c r="D234" s="171"/>
      <c r="E234" s="322">
        <f>E235+E236+E237</f>
        <v>16595</v>
      </c>
      <c r="F234" s="322">
        <f>F235+F236+F237</f>
        <v>16595</v>
      </c>
    </row>
    <row r="235" spans="1:6" ht="60.75" customHeight="1">
      <c r="A235" s="40" t="s">
        <v>105</v>
      </c>
      <c r="B235" s="32"/>
      <c r="C235" s="246">
        <v>205182040</v>
      </c>
      <c r="D235" s="171">
        <v>100</v>
      </c>
      <c r="E235" s="322">
        <v>15207</v>
      </c>
      <c r="F235" s="322">
        <v>15207</v>
      </c>
    </row>
    <row r="236" spans="1:6" ht="24.75" customHeight="1">
      <c r="A236" s="40" t="s">
        <v>424</v>
      </c>
      <c r="B236" s="32"/>
      <c r="C236" s="246">
        <v>205182040</v>
      </c>
      <c r="D236" s="171">
        <v>200</v>
      </c>
      <c r="E236" s="322">
        <v>1329</v>
      </c>
      <c r="F236" s="322">
        <v>1329</v>
      </c>
    </row>
    <row r="237" spans="1:6" ht="15" customHeight="1">
      <c r="A237" s="40" t="s">
        <v>3</v>
      </c>
      <c r="B237" s="32"/>
      <c r="C237" s="246">
        <v>205182040</v>
      </c>
      <c r="D237" s="171">
        <v>800</v>
      </c>
      <c r="E237" s="322">
        <v>59</v>
      </c>
      <c r="F237" s="322">
        <v>59</v>
      </c>
    </row>
    <row r="238" spans="1:6" ht="24.75" customHeight="1">
      <c r="A238" s="258" t="s">
        <v>254</v>
      </c>
      <c r="B238" s="32"/>
      <c r="C238" s="246">
        <v>205182060</v>
      </c>
      <c r="D238" s="171"/>
      <c r="E238" s="322">
        <f>E239+E240</f>
        <v>15580.7</v>
      </c>
      <c r="F238" s="322">
        <f>F239+F240</f>
        <v>15580.7</v>
      </c>
    </row>
    <row r="239" spans="1:6" ht="46.5" customHeight="1">
      <c r="A239" s="40" t="s">
        <v>105</v>
      </c>
      <c r="B239" s="32"/>
      <c r="C239" s="246">
        <v>205182060</v>
      </c>
      <c r="D239" s="171">
        <v>100</v>
      </c>
      <c r="E239" s="322">
        <v>14848.2</v>
      </c>
      <c r="F239" s="322">
        <v>14848.2</v>
      </c>
    </row>
    <row r="240" spans="1:6" ht="27.75" customHeight="1">
      <c r="A240" s="40" t="s">
        <v>424</v>
      </c>
      <c r="B240" s="32"/>
      <c r="C240" s="246">
        <v>205182060</v>
      </c>
      <c r="D240" s="171">
        <v>200</v>
      </c>
      <c r="E240" s="322">
        <v>732.5</v>
      </c>
      <c r="F240" s="322">
        <v>732.5</v>
      </c>
    </row>
    <row r="241" spans="1:6" ht="39.75" customHeight="1">
      <c r="A241" s="259" t="s">
        <v>236</v>
      </c>
      <c r="B241" s="32"/>
      <c r="C241" s="247">
        <v>400000000</v>
      </c>
      <c r="D241" s="177"/>
      <c r="E241" s="324">
        <f>E242</f>
        <v>10068.2</v>
      </c>
      <c r="F241" s="324">
        <f>F242</f>
        <v>10716.6</v>
      </c>
    </row>
    <row r="242" spans="1:6" ht="35.25" customHeight="1">
      <c r="A242" s="389" t="s">
        <v>237</v>
      </c>
      <c r="B242" s="32"/>
      <c r="C242" s="246">
        <v>402300000</v>
      </c>
      <c r="D242" s="171"/>
      <c r="E242" s="322">
        <f>E243</f>
        <v>10068.2</v>
      </c>
      <c r="F242" s="322">
        <f>F243</f>
        <v>10716.6</v>
      </c>
    </row>
    <row r="243" spans="1:6" ht="24.75" customHeight="1">
      <c r="A243" s="40" t="s">
        <v>7</v>
      </c>
      <c r="B243" s="32"/>
      <c r="C243" s="246">
        <v>402300000</v>
      </c>
      <c r="D243" s="171">
        <v>600</v>
      </c>
      <c r="E243" s="322">
        <v>10068.2</v>
      </c>
      <c r="F243" s="322">
        <v>10716.6</v>
      </c>
    </row>
    <row r="244" spans="1:6" ht="12.75">
      <c r="A244" s="279" t="s">
        <v>187</v>
      </c>
      <c r="B244" s="36"/>
      <c r="C244" s="247">
        <v>9900000000</v>
      </c>
      <c r="D244" s="171"/>
      <c r="E244" s="324">
        <f>E247+E245</f>
        <v>22078.9</v>
      </c>
      <c r="F244" s="324">
        <f>F247+F245</f>
        <v>22078.9</v>
      </c>
    </row>
    <row r="245" spans="1:6" ht="12.75">
      <c r="A245" s="266" t="s">
        <v>267</v>
      </c>
      <c r="B245" s="32"/>
      <c r="C245" s="246">
        <v>9900010510</v>
      </c>
      <c r="D245" s="171"/>
      <c r="E245" s="322">
        <f>E246</f>
        <v>36</v>
      </c>
      <c r="F245" s="322">
        <f>F246</f>
        <v>36</v>
      </c>
    </row>
    <row r="246" spans="1:6" ht="12.75">
      <c r="A246" s="40" t="s">
        <v>336</v>
      </c>
      <c r="B246" s="32"/>
      <c r="C246" s="246">
        <v>9900010510</v>
      </c>
      <c r="D246" s="171">
        <v>300</v>
      </c>
      <c r="E246" s="322">
        <v>36</v>
      </c>
      <c r="F246" s="322">
        <v>36</v>
      </c>
    </row>
    <row r="247" spans="1:6" ht="73.5" customHeight="1">
      <c r="A247" s="223" t="s">
        <v>107</v>
      </c>
      <c r="B247" s="32"/>
      <c r="C247" s="246">
        <v>9900073190</v>
      </c>
      <c r="D247" s="171"/>
      <c r="E247" s="322">
        <f>E248</f>
        <v>22042.9</v>
      </c>
      <c r="F247" s="322">
        <f>F248</f>
        <v>22042.9</v>
      </c>
    </row>
    <row r="248" spans="1:6" ht="13.5" customHeight="1">
      <c r="A248" s="40" t="s">
        <v>336</v>
      </c>
      <c r="B248" s="36"/>
      <c r="C248" s="246">
        <v>9900073190</v>
      </c>
      <c r="D248" s="35" t="s">
        <v>8</v>
      </c>
      <c r="E248" s="325">
        <v>22042.9</v>
      </c>
      <c r="F248" s="325">
        <v>22042.9</v>
      </c>
    </row>
    <row r="249" spans="1:6" ht="19.5" customHeight="1">
      <c r="A249" s="422"/>
      <c r="B249" s="423"/>
      <c r="C249" s="423"/>
      <c r="D249" s="423"/>
      <c r="E249" s="424"/>
      <c r="F249" s="194"/>
    </row>
    <row r="250" spans="1:6" ht="24">
      <c r="A250" s="39" t="s">
        <v>198</v>
      </c>
      <c r="B250" s="36" t="s">
        <v>210</v>
      </c>
      <c r="C250" s="175"/>
      <c r="D250" s="175"/>
      <c r="E250" s="321">
        <f>E251+E263</f>
        <v>45227.3</v>
      </c>
      <c r="F250" s="321">
        <f>F251+F263</f>
        <v>53472.3</v>
      </c>
    </row>
    <row r="251" spans="1:6" ht="36">
      <c r="A251" s="270" t="s">
        <v>176</v>
      </c>
      <c r="B251" s="175"/>
      <c r="C251" s="247">
        <v>600000000</v>
      </c>
      <c r="D251" s="175"/>
      <c r="E251" s="321">
        <f>E252</f>
        <v>35502</v>
      </c>
      <c r="F251" s="321">
        <f>F252</f>
        <v>35667</v>
      </c>
    </row>
    <row r="252" spans="1:6" ht="24">
      <c r="A252" s="271" t="s">
        <v>44</v>
      </c>
      <c r="B252" s="175"/>
      <c r="C252" s="247">
        <v>610000000</v>
      </c>
      <c r="D252" s="175"/>
      <c r="E252" s="321">
        <f>E253+E258</f>
        <v>35502</v>
      </c>
      <c r="F252" s="321">
        <f>F253+F258</f>
        <v>35667</v>
      </c>
    </row>
    <row r="253" spans="1:6" ht="24">
      <c r="A253" s="366" t="s">
        <v>396</v>
      </c>
      <c r="B253" s="175"/>
      <c r="C253" s="246">
        <v>611400000</v>
      </c>
      <c r="D253" s="175"/>
      <c r="E253" s="323">
        <f>E254+E256</f>
        <v>25372</v>
      </c>
      <c r="F253" s="323">
        <f>F254+F256</f>
        <v>25152</v>
      </c>
    </row>
    <row r="254" spans="1:6" ht="24">
      <c r="A254" s="272" t="s">
        <v>45</v>
      </c>
      <c r="B254" s="175"/>
      <c r="C254" s="246">
        <v>611421010</v>
      </c>
      <c r="D254" s="175"/>
      <c r="E254" s="323">
        <f>E255</f>
        <v>24841</v>
      </c>
      <c r="F254" s="323">
        <f>F255</f>
        <v>24626.4</v>
      </c>
    </row>
    <row r="255" spans="1:6" ht="12.75">
      <c r="A255" s="40" t="s">
        <v>216</v>
      </c>
      <c r="B255" s="175"/>
      <c r="C255" s="246">
        <v>611421010</v>
      </c>
      <c r="D255" s="175">
        <v>500</v>
      </c>
      <c r="E255" s="323">
        <v>24841</v>
      </c>
      <c r="F255" s="323">
        <v>24626.4</v>
      </c>
    </row>
    <row r="256" spans="1:6" ht="36">
      <c r="A256" s="366" t="s">
        <v>397</v>
      </c>
      <c r="B256" s="175"/>
      <c r="C256" s="246">
        <v>611473110</v>
      </c>
      <c r="D256" s="175"/>
      <c r="E256" s="323">
        <f>E257</f>
        <v>531</v>
      </c>
      <c r="F256" s="323">
        <f>F257</f>
        <v>525.6</v>
      </c>
    </row>
    <row r="257" spans="1:6" ht="12.75">
      <c r="A257" s="40" t="s">
        <v>216</v>
      </c>
      <c r="B257" s="175"/>
      <c r="C257" s="246">
        <v>611473110</v>
      </c>
      <c r="D257" s="175">
        <v>500</v>
      </c>
      <c r="E257" s="323">
        <v>531</v>
      </c>
      <c r="F257" s="323">
        <v>525.6</v>
      </c>
    </row>
    <row r="258" spans="1:6" ht="24">
      <c r="A258" s="273" t="s">
        <v>382</v>
      </c>
      <c r="B258" s="175"/>
      <c r="C258" s="246">
        <v>613100000</v>
      </c>
      <c r="D258" s="175"/>
      <c r="E258" s="323">
        <f>E259</f>
        <v>10130</v>
      </c>
      <c r="F258" s="323">
        <f>F259</f>
        <v>10515</v>
      </c>
    </row>
    <row r="259" spans="1:6" ht="29.25" customHeight="1">
      <c r="A259" s="273" t="s">
        <v>186</v>
      </c>
      <c r="B259" s="175"/>
      <c r="C259" s="246">
        <v>613182040</v>
      </c>
      <c r="D259" s="175"/>
      <c r="E259" s="323">
        <f>E260+E261+E262</f>
        <v>10130</v>
      </c>
      <c r="F259" s="323">
        <f>F260+F261+F262</f>
        <v>10515</v>
      </c>
    </row>
    <row r="260" spans="1:6" ht="60" customHeight="1">
      <c r="A260" s="40" t="s">
        <v>105</v>
      </c>
      <c r="B260" s="35"/>
      <c r="C260" s="246">
        <v>613182040</v>
      </c>
      <c r="D260" s="35" t="s">
        <v>106</v>
      </c>
      <c r="E260" s="325">
        <v>9400.3</v>
      </c>
      <c r="F260" s="325">
        <v>9775.6</v>
      </c>
    </row>
    <row r="261" spans="1:6" ht="24" customHeight="1">
      <c r="A261" s="40" t="s">
        <v>424</v>
      </c>
      <c r="B261" s="35"/>
      <c r="C261" s="246">
        <v>613182040</v>
      </c>
      <c r="D261" s="35" t="s">
        <v>202</v>
      </c>
      <c r="E261" s="325">
        <v>728.7</v>
      </c>
      <c r="F261" s="325">
        <v>738.4</v>
      </c>
    </row>
    <row r="262" spans="1:6" ht="12.75" customHeight="1">
      <c r="A262" s="40" t="s">
        <v>3</v>
      </c>
      <c r="B262" s="35"/>
      <c r="C262" s="246">
        <v>613182040</v>
      </c>
      <c r="D262" s="35" t="s">
        <v>2</v>
      </c>
      <c r="E262" s="325">
        <v>1</v>
      </c>
      <c r="F262" s="325">
        <v>1</v>
      </c>
    </row>
    <row r="263" spans="1:6" ht="12.75">
      <c r="A263" s="279" t="s">
        <v>187</v>
      </c>
      <c r="B263" s="36"/>
      <c r="C263" s="247">
        <v>9900000000</v>
      </c>
      <c r="D263" s="175"/>
      <c r="E263" s="321">
        <f>E266+E268+E270+E272+E274+E276+E278+E280+E282+E264</f>
        <v>9725.3</v>
      </c>
      <c r="F263" s="321">
        <f>F266+F268+F270+F272+F274+F276+F278+F280+F282+F264</f>
        <v>17805.3</v>
      </c>
    </row>
    <row r="264" spans="1:6" ht="24">
      <c r="A264" s="394" t="s">
        <v>309</v>
      </c>
      <c r="B264" s="32"/>
      <c r="C264" s="246">
        <v>9900021020</v>
      </c>
      <c r="D264" s="172"/>
      <c r="E264" s="322">
        <f>E265</f>
        <v>620</v>
      </c>
      <c r="F264" s="322">
        <f>F265</f>
        <v>810</v>
      </c>
    </row>
    <row r="265" spans="1:6" ht="12.75">
      <c r="A265" s="40" t="s">
        <v>216</v>
      </c>
      <c r="B265" s="25"/>
      <c r="C265" s="246">
        <v>9900021020</v>
      </c>
      <c r="D265" s="172" t="s">
        <v>4</v>
      </c>
      <c r="E265" s="322">
        <v>620</v>
      </c>
      <c r="F265" s="323">
        <v>810</v>
      </c>
    </row>
    <row r="266" spans="1:6" ht="24">
      <c r="A266" s="208" t="s">
        <v>172</v>
      </c>
      <c r="B266" s="25"/>
      <c r="C266" s="246">
        <v>9900051180</v>
      </c>
      <c r="D266" s="172"/>
      <c r="E266" s="322">
        <f>E267</f>
        <v>1653.3</v>
      </c>
      <c r="F266" s="322">
        <f>F267</f>
        <v>1653.3</v>
      </c>
    </row>
    <row r="267" spans="1:6" ht="12.75">
      <c r="A267" s="40" t="s">
        <v>216</v>
      </c>
      <c r="B267" s="25"/>
      <c r="C267" s="246">
        <v>9900051180</v>
      </c>
      <c r="D267" s="172" t="s">
        <v>4</v>
      </c>
      <c r="E267" s="322">
        <v>1653.3</v>
      </c>
      <c r="F267" s="322">
        <v>1653.3</v>
      </c>
    </row>
    <row r="268" spans="1:6" ht="36">
      <c r="A268" s="281" t="s">
        <v>398</v>
      </c>
      <c r="B268" s="25"/>
      <c r="C268" s="246">
        <v>9900059300</v>
      </c>
      <c r="D268" s="172"/>
      <c r="E268" s="322">
        <f>E269</f>
        <v>146.7</v>
      </c>
      <c r="F268" s="322">
        <f>F269</f>
        <v>146.7</v>
      </c>
    </row>
    <row r="269" spans="1:6" ht="12.75">
      <c r="A269" s="40" t="s">
        <v>216</v>
      </c>
      <c r="B269" s="25"/>
      <c r="C269" s="246">
        <v>9900059300</v>
      </c>
      <c r="D269" s="172" t="s">
        <v>4</v>
      </c>
      <c r="E269" s="322">
        <v>146.7</v>
      </c>
      <c r="F269" s="322">
        <v>146.7</v>
      </c>
    </row>
    <row r="270" spans="1:6" ht="72">
      <c r="A270" s="383" t="s">
        <v>510</v>
      </c>
      <c r="B270" s="25"/>
      <c r="C270" s="246">
        <v>9900073090</v>
      </c>
      <c r="D270" s="172"/>
      <c r="E270" s="322">
        <f>E271</f>
        <v>4.5</v>
      </c>
      <c r="F270" s="322">
        <f>F271</f>
        <v>4.5</v>
      </c>
    </row>
    <row r="271" spans="1:6" ht="24">
      <c r="A271" s="40" t="s">
        <v>424</v>
      </c>
      <c r="B271" s="25"/>
      <c r="C271" s="246">
        <v>9900073090</v>
      </c>
      <c r="D271" s="172" t="s">
        <v>202</v>
      </c>
      <c r="E271" s="322">
        <v>4.5</v>
      </c>
      <c r="F271" s="322">
        <v>4.5</v>
      </c>
    </row>
    <row r="272" spans="1:6" ht="135" customHeight="1">
      <c r="A272" s="282" t="s">
        <v>130</v>
      </c>
      <c r="B272" s="25"/>
      <c r="C272" s="246">
        <v>9900073100</v>
      </c>
      <c r="D272" s="172"/>
      <c r="E272" s="322">
        <f>E273</f>
        <v>4.5</v>
      </c>
      <c r="F272" s="322">
        <f>F273</f>
        <v>4.5</v>
      </c>
    </row>
    <row r="273" spans="1:6" ht="24">
      <c r="A273" s="40" t="s">
        <v>424</v>
      </c>
      <c r="B273" s="25"/>
      <c r="C273" s="246">
        <v>9900073100</v>
      </c>
      <c r="D273" s="172" t="s">
        <v>202</v>
      </c>
      <c r="E273" s="322">
        <v>4.5</v>
      </c>
      <c r="F273" s="322">
        <v>4.5</v>
      </c>
    </row>
    <row r="274" spans="1:6" ht="90" customHeight="1">
      <c r="A274" s="384" t="s">
        <v>427</v>
      </c>
      <c r="B274" s="179"/>
      <c r="C274" s="246">
        <v>9900073150</v>
      </c>
      <c r="D274" s="172"/>
      <c r="E274" s="322">
        <f>E275</f>
        <v>181.3</v>
      </c>
      <c r="F274" s="322">
        <f>F275</f>
        <v>181.3</v>
      </c>
    </row>
    <row r="275" spans="1:6" ht="14.25" customHeight="1">
      <c r="A275" s="40" t="s">
        <v>216</v>
      </c>
      <c r="B275" s="25"/>
      <c r="C275" s="246">
        <v>9900073150</v>
      </c>
      <c r="D275" s="172" t="s">
        <v>4</v>
      </c>
      <c r="E275" s="322">
        <v>181.3</v>
      </c>
      <c r="F275" s="322">
        <v>181.3</v>
      </c>
    </row>
    <row r="276" spans="1:6" ht="111" customHeight="1">
      <c r="A276" s="385" t="s">
        <v>428</v>
      </c>
      <c r="B276" s="174"/>
      <c r="C276" s="246">
        <v>9900073160</v>
      </c>
      <c r="D276" s="36"/>
      <c r="E276" s="325">
        <f>E277</f>
        <v>5</v>
      </c>
      <c r="F276" s="325">
        <f>F277</f>
        <v>5</v>
      </c>
    </row>
    <row r="277" spans="1:6" ht="24">
      <c r="A277" s="40" t="s">
        <v>424</v>
      </c>
      <c r="B277" s="25"/>
      <c r="C277" s="246">
        <v>9900073160</v>
      </c>
      <c r="D277" s="172" t="s">
        <v>202</v>
      </c>
      <c r="E277" s="322">
        <v>5</v>
      </c>
      <c r="F277" s="322">
        <v>5</v>
      </c>
    </row>
    <row r="278" spans="1:6" ht="24" customHeight="1">
      <c r="A278" s="284" t="s">
        <v>128</v>
      </c>
      <c r="B278" s="234"/>
      <c r="C278" s="246">
        <v>9900092730</v>
      </c>
      <c r="D278" s="234"/>
      <c r="E278" s="325">
        <f>E279</f>
        <v>100</v>
      </c>
      <c r="F278" s="325">
        <f>F279</f>
        <v>100</v>
      </c>
    </row>
    <row r="279" spans="1:6" ht="13.5" customHeight="1">
      <c r="A279" s="40" t="s">
        <v>3</v>
      </c>
      <c r="B279" s="234"/>
      <c r="C279" s="246">
        <v>9900092730</v>
      </c>
      <c r="D279" s="32">
        <v>800</v>
      </c>
      <c r="E279" s="322">
        <v>100</v>
      </c>
      <c r="F279" s="322">
        <v>100</v>
      </c>
    </row>
    <row r="280" spans="1:6" ht="38.25" customHeight="1">
      <c r="A280" s="285" t="s">
        <v>215</v>
      </c>
      <c r="B280" s="35"/>
      <c r="C280" s="246">
        <v>9900092740</v>
      </c>
      <c r="D280" s="35"/>
      <c r="E280" s="325">
        <f>E281</f>
        <v>100</v>
      </c>
      <c r="F280" s="325">
        <f>F281</f>
        <v>100</v>
      </c>
    </row>
    <row r="281" spans="1:6" ht="11.25" customHeight="1">
      <c r="A281" s="40" t="s">
        <v>3</v>
      </c>
      <c r="B281" s="35"/>
      <c r="C281" s="246">
        <v>9900092740</v>
      </c>
      <c r="D281" s="35" t="s">
        <v>2</v>
      </c>
      <c r="E281" s="322">
        <v>100</v>
      </c>
      <c r="F281" s="322">
        <v>100</v>
      </c>
    </row>
    <row r="282" spans="1:6" ht="11.25" customHeight="1">
      <c r="A282" s="375" t="s">
        <v>401</v>
      </c>
      <c r="B282" s="35"/>
      <c r="C282" s="246">
        <v>9900099990</v>
      </c>
      <c r="D282" s="35"/>
      <c r="E282" s="322">
        <f>E283</f>
        <v>6910</v>
      </c>
      <c r="F282" s="322">
        <f>F283</f>
        <v>14800</v>
      </c>
    </row>
    <row r="283" spans="1:6" ht="11.25" customHeight="1">
      <c r="A283" s="40" t="s">
        <v>3</v>
      </c>
      <c r="B283" s="35"/>
      <c r="C283" s="246">
        <v>9900099990</v>
      </c>
      <c r="D283" s="35" t="s">
        <v>2</v>
      </c>
      <c r="E283" s="322">
        <v>6910</v>
      </c>
      <c r="F283" s="322">
        <v>14800</v>
      </c>
    </row>
    <row r="284" spans="1:10" ht="12.75">
      <c r="A284" s="413" t="s">
        <v>185</v>
      </c>
      <c r="B284" s="413"/>
      <c r="C284" s="413"/>
      <c r="D284" s="413"/>
      <c r="E284" s="320">
        <f>E250+E211+E196+E143+E135+E19+E13</f>
        <v>745305.3</v>
      </c>
      <c r="F284" s="320">
        <f>F250+F211+F196+F143+F135+F19+F13</f>
        <v>757993.4</v>
      </c>
      <c r="G284" s="329"/>
      <c r="H284" s="329"/>
      <c r="I284" s="329"/>
      <c r="J284" s="26"/>
    </row>
    <row r="286" spans="5:6" ht="12.75">
      <c r="E286" s="26"/>
      <c r="F286" s="26"/>
    </row>
    <row r="287" ht="12.75">
      <c r="E287" s="26"/>
    </row>
  </sheetData>
  <sheetProtection/>
  <autoFilter ref="A10:E284"/>
  <mergeCells count="18">
    <mergeCell ref="A2:F2"/>
    <mergeCell ref="A1:F1"/>
    <mergeCell ref="A142:E142"/>
    <mergeCell ref="A195:E195"/>
    <mergeCell ref="A210:E210"/>
    <mergeCell ref="A249:E249"/>
    <mergeCell ref="A4:F4"/>
    <mergeCell ref="A3:F3"/>
    <mergeCell ref="E10:F10"/>
    <mergeCell ref="A7:F7"/>
    <mergeCell ref="A8:F8"/>
    <mergeCell ref="B5:F5"/>
    <mergeCell ref="A284:D284"/>
    <mergeCell ref="A10:A11"/>
    <mergeCell ref="B10:B11"/>
    <mergeCell ref="C10:C11"/>
    <mergeCell ref="D10:D11"/>
    <mergeCell ref="A134:E134"/>
  </mergeCells>
  <printOptions/>
  <pageMargins left="0.7086614173228347" right="0.7086614173228347" top="0.1968503937007874" bottom="0.1968503937007874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zoomScalePageLayoutView="0" workbookViewId="0" topLeftCell="A1">
      <selection activeCell="S33" sqref="S33"/>
    </sheetView>
  </sheetViews>
  <sheetFormatPr defaultColWidth="8.00390625" defaultRowHeight="12.75"/>
  <cols>
    <col min="1" max="1" width="3.875" style="102" customWidth="1"/>
    <col min="2" max="6" width="2.75390625" style="126" customWidth="1"/>
    <col min="7" max="7" width="4.875" style="127" customWidth="1"/>
    <col min="8" max="8" width="3.875" style="128" customWidth="1"/>
    <col min="9" max="9" width="50.00390625" style="129" customWidth="1"/>
    <col min="10" max="10" width="13.875" style="102" customWidth="1"/>
    <col min="11" max="11" width="14.125" style="102" hidden="1" customWidth="1"/>
    <col min="12" max="12" width="17.25390625" style="102" hidden="1" customWidth="1"/>
    <col min="13" max="13" width="13.125" style="102" hidden="1" customWidth="1"/>
    <col min="14" max="16" width="17.125" style="102" hidden="1" customWidth="1"/>
    <col min="17" max="17" width="4.375" style="102" customWidth="1"/>
    <col min="18" max="24" width="8.00390625" style="102" customWidth="1"/>
    <col min="25" max="25" width="82.875" style="102" bestFit="1" customWidth="1"/>
    <col min="26" max="16384" width="8.00390625" style="102" customWidth="1"/>
  </cols>
  <sheetData>
    <row r="1" spans="1:10" s="96" customFormat="1" ht="11.25" customHeight="1">
      <c r="A1" s="90"/>
      <c r="B1" s="91"/>
      <c r="C1" s="91"/>
      <c r="D1" s="91"/>
      <c r="E1" s="91"/>
      <c r="F1" s="91"/>
      <c r="G1" s="92"/>
      <c r="H1" s="93"/>
      <c r="I1" s="94"/>
      <c r="J1" s="95" t="s">
        <v>351</v>
      </c>
    </row>
    <row r="2" spans="1:15" s="96" customFormat="1" ht="11.25">
      <c r="A2" s="90"/>
      <c r="B2" s="91"/>
      <c r="C2" s="91"/>
      <c r="D2" s="91"/>
      <c r="E2" s="91"/>
      <c r="F2" s="91"/>
      <c r="G2" s="92"/>
      <c r="H2" s="93"/>
      <c r="I2" s="426" t="s">
        <v>211</v>
      </c>
      <c r="J2" s="426"/>
      <c r="K2" s="426"/>
      <c r="L2" s="426"/>
      <c r="M2" s="426"/>
      <c r="N2" s="426"/>
      <c r="O2" s="426"/>
    </row>
    <row r="3" spans="1:15" s="96" customFormat="1" ht="11.25">
      <c r="A3" s="90"/>
      <c r="B3" s="91"/>
      <c r="C3" s="91"/>
      <c r="D3" s="91"/>
      <c r="E3" s="91"/>
      <c r="F3" s="91"/>
      <c r="G3" s="92"/>
      <c r="H3" s="93"/>
      <c r="I3" s="426" t="s">
        <v>21</v>
      </c>
      <c r="J3" s="426"/>
      <c r="K3" s="426"/>
      <c r="L3" s="426"/>
      <c r="M3" s="426"/>
      <c r="N3" s="426"/>
      <c r="O3" s="426"/>
    </row>
    <row r="4" spans="1:15" s="96" customFormat="1" ht="11.25">
      <c r="A4" s="90"/>
      <c r="B4" s="91"/>
      <c r="C4" s="91"/>
      <c r="D4" s="91"/>
      <c r="E4" s="91"/>
      <c r="F4" s="91"/>
      <c r="G4" s="92"/>
      <c r="H4" s="93"/>
      <c r="I4" s="426" t="s">
        <v>468</v>
      </c>
      <c r="J4" s="426"/>
      <c r="K4" s="13"/>
      <c r="L4" s="13"/>
      <c r="M4" s="13"/>
      <c r="N4" s="13"/>
      <c r="O4" s="13"/>
    </row>
    <row r="5" spans="1:15" s="96" customFormat="1" ht="11.25">
      <c r="A5" s="90"/>
      <c r="B5" s="91"/>
      <c r="C5" s="91"/>
      <c r="D5" s="91"/>
      <c r="E5" s="91"/>
      <c r="F5" s="91"/>
      <c r="G5" s="92"/>
      <c r="H5" s="93"/>
      <c r="I5" s="426" t="s">
        <v>449</v>
      </c>
      <c r="J5" s="426"/>
      <c r="K5" s="13"/>
      <c r="L5" s="13"/>
      <c r="M5" s="13"/>
      <c r="N5" s="13"/>
      <c r="O5" s="13"/>
    </row>
    <row r="6" spans="1:10" ht="15.75">
      <c r="A6" s="97"/>
      <c r="B6" s="98"/>
      <c r="C6" s="98"/>
      <c r="D6" s="98"/>
      <c r="E6" s="98"/>
      <c r="F6" s="98"/>
      <c r="G6" s="99"/>
      <c r="H6" s="100"/>
      <c r="I6" s="101"/>
      <c r="J6" s="101"/>
    </row>
    <row r="7" spans="1:10" s="104" customFormat="1" ht="12.75">
      <c r="A7" s="428" t="s">
        <v>173</v>
      </c>
      <c r="B7" s="428"/>
      <c r="C7" s="428"/>
      <c r="D7" s="428"/>
      <c r="E7" s="428"/>
      <c r="F7" s="428"/>
      <c r="G7" s="428"/>
      <c r="H7" s="428"/>
      <c r="I7" s="428"/>
      <c r="J7" s="428"/>
    </row>
    <row r="8" spans="1:10" s="104" customFormat="1" ht="29.25" customHeight="1">
      <c r="A8" s="429" t="s">
        <v>479</v>
      </c>
      <c r="B8" s="429"/>
      <c r="C8" s="429"/>
      <c r="D8" s="429"/>
      <c r="E8" s="429"/>
      <c r="F8" s="429"/>
      <c r="G8" s="429"/>
      <c r="H8" s="429"/>
      <c r="I8" s="429"/>
      <c r="J8" s="429"/>
    </row>
    <row r="9" spans="1:10" s="104" customFormat="1" ht="12.75">
      <c r="A9" s="103"/>
      <c r="B9" s="103"/>
      <c r="C9" s="103"/>
      <c r="D9" s="103"/>
      <c r="E9" s="103"/>
      <c r="F9" s="103"/>
      <c r="G9" s="103"/>
      <c r="H9" s="103"/>
      <c r="I9" s="103"/>
      <c r="J9" s="103"/>
    </row>
    <row r="10" spans="1:16" s="96" customFormat="1" ht="11.25">
      <c r="A10" s="90"/>
      <c r="B10" s="91"/>
      <c r="C10" s="91"/>
      <c r="D10" s="91"/>
      <c r="E10" s="91"/>
      <c r="F10" s="91"/>
      <c r="G10" s="92"/>
      <c r="H10" s="93"/>
      <c r="I10" s="94"/>
      <c r="J10" s="95"/>
      <c r="K10" s="105"/>
      <c r="M10" s="105"/>
      <c r="O10" s="105"/>
      <c r="P10" s="105" t="s">
        <v>174</v>
      </c>
    </row>
    <row r="11" spans="1:16" s="104" customFormat="1" ht="24" customHeight="1">
      <c r="A11" s="430" t="s">
        <v>175</v>
      </c>
      <c r="B11" s="430"/>
      <c r="C11" s="430"/>
      <c r="D11" s="430"/>
      <c r="E11" s="430"/>
      <c r="F11" s="430"/>
      <c r="G11" s="430"/>
      <c r="H11" s="430"/>
      <c r="I11" s="186" t="s">
        <v>138</v>
      </c>
      <c r="J11" s="108" t="s">
        <v>325</v>
      </c>
      <c r="K11" s="109" t="s">
        <v>241</v>
      </c>
      <c r="L11" s="109" t="s">
        <v>241</v>
      </c>
      <c r="M11" s="109" t="s">
        <v>139</v>
      </c>
      <c r="N11" s="109" t="s">
        <v>241</v>
      </c>
      <c r="O11" s="109" t="s">
        <v>241</v>
      </c>
      <c r="P11" s="109" t="s">
        <v>241</v>
      </c>
    </row>
    <row r="12" spans="1:10" s="104" customFormat="1" ht="12.75">
      <c r="A12" s="427">
        <v>1</v>
      </c>
      <c r="B12" s="427"/>
      <c r="C12" s="427"/>
      <c r="D12" s="427"/>
      <c r="E12" s="427"/>
      <c r="F12" s="427"/>
      <c r="G12" s="427"/>
      <c r="H12" s="427"/>
      <c r="I12" s="111">
        <v>2</v>
      </c>
      <c r="J12" s="110">
        <v>3</v>
      </c>
    </row>
    <row r="13" spans="1:16" s="118" customFormat="1" ht="24.75" customHeight="1">
      <c r="A13" s="112">
        <v>0</v>
      </c>
      <c r="B13" s="113">
        <v>1</v>
      </c>
      <c r="C13" s="113">
        <v>0</v>
      </c>
      <c r="D13" s="113">
        <v>0</v>
      </c>
      <c r="E13" s="113">
        <v>0</v>
      </c>
      <c r="F13" s="113">
        <v>0</v>
      </c>
      <c r="G13" s="114">
        <v>0</v>
      </c>
      <c r="H13" s="115">
        <v>0</v>
      </c>
      <c r="I13" s="116" t="s">
        <v>140</v>
      </c>
      <c r="J13" s="298">
        <f>J14+J15</f>
        <v>0</v>
      </c>
      <c r="K13" s="117" t="e">
        <v>#REF!</v>
      </c>
      <c r="L13" s="117" t="e">
        <v>#REF!</v>
      </c>
      <c r="M13" s="117" t="e">
        <v>#REF!</v>
      </c>
      <c r="N13" s="117" t="e">
        <v>#REF!</v>
      </c>
      <c r="O13" s="117" t="e">
        <v>#REF!</v>
      </c>
      <c r="P13" s="117" t="e">
        <v>#REF!</v>
      </c>
    </row>
    <row r="14" spans="1:16" s="118" customFormat="1" ht="24.75" customHeight="1">
      <c r="A14" s="112">
        <v>0</v>
      </c>
      <c r="B14" s="113">
        <v>1</v>
      </c>
      <c r="C14" s="113">
        <v>3</v>
      </c>
      <c r="D14" s="113">
        <v>0</v>
      </c>
      <c r="E14" s="113">
        <v>0</v>
      </c>
      <c r="F14" s="113">
        <v>0</v>
      </c>
      <c r="G14" s="114">
        <v>0</v>
      </c>
      <c r="H14" s="115">
        <v>0</v>
      </c>
      <c r="I14" s="116" t="s">
        <v>141</v>
      </c>
      <c r="J14" s="298">
        <v>0</v>
      </c>
      <c r="K14" s="117"/>
      <c r="L14" s="117"/>
      <c r="M14" s="117"/>
      <c r="N14" s="117"/>
      <c r="O14" s="117"/>
      <c r="P14" s="117"/>
    </row>
    <row r="15" spans="1:18" s="104" customFormat="1" ht="25.5">
      <c r="A15" s="112">
        <v>0</v>
      </c>
      <c r="B15" s="113">
        <v>1</v>
      </c>
      <c r="C15" s="113">
        <v>5</v>
      </c>
      <c r="D15" s="113">
        <v>0</v>
      </c>
      <c r="E15" s="113">
        <v>0</v>
      </c>
      <c r="F15" s="113">
        <v>0</v>
      </c>
      <c r="G15" s="114">
        <v>0</v>
      </c>
      <c r="H15" s="112">
        <v>0</v>
      </c>
      <c r="I15" s="125" t="s">
        <v>61</v>
      </c>
      <c r="J15" s="300">
        <v>0</v>
      </c>
      <c r="K15" s="124"/>
      <c r="L15" s="124"/>
      <c r="M15" s="124"/>
      <c r="N15" s="124"/>
      <c r="O15" s="124"/>
      <c r="P15" s="124"/>
      <c r="R15" s="118"/>
    </row>
    <row r="22" ht="15.75">
      <c r="T22" s="102" t="s">
        <v>193</v>
      </c>
    </row>
  </sheetData>
  <sheetProtection/>
  <mergeCells count="8">
    <mergeCell ref="I2:O2"/>
    <mergeCell ref="I3:O3"/>
    <mergeCell ref="A12:H12"/>
    <mergeCell ref="A7:J7"/>
    <mergeCell ref="A8:J8"/>
    <mergeCell ref="A11:H11"/>
    <mergeCell ref="I4:J4"/>
    <mergeCell ref="I5:J5"/>
  </mergeCells>
  <printOptions/>
  <pageMargins left="0.7086614173228347" right="0.7086614173228347" top="0.1968503937007874" bottom="0" header="0.11811023622047245" footer="0.11811023622047245"/>
  <pageSetup blackAndWhite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SheetLayoutView="100" zoomScalePageLayoutView="0" workbookViewId="0" topLeftCell="A1">
      <selection activeCell="J24" sqref="J24"/>
    </sheetView>
  </sheetViews>
  <sheetFormatPr defaultColWidth="8.00390625" defaultRowHeight="12.75"/>
  <cols>
    <col min="1" max="1" width="3.875" style="102" customWidth="1"/>
    <col min="2" max="6" width="2.75390625" style="126" customWidth="1"/>
    <col min="7" max="7" width="4.875" style="127" customWidth="1"/>
    <col min="8" max="8" width="3.875" style="128" customWidth="1"/>
    <col min="9" max="9" width="45.875" style="129" customWidth="1"/>
    <col min="10" max="10" width="10.125" style="102" customWidth="1"/>
    <col min="11" max="11" width="14.125" style="102" hidden="1" customWidth="1"/>
    <col min="12" max="12" width="17.25390625" style="102" hidden="1" customWidth="1"/>
    <col min="13" max="13" width="13.125" style="102" hidden="1" customWidth="1"/>
    <col min="14" max="16" width="17.125" style="102" hidden="1" customWidth="1"/>
    <col min="17" max="17" width="9.25390625" style="102" customWidth="1"/>
    <col min="18" max="25" width="8.00390625" style="102" customWidth="1"/>
    <col min="26" max="26" width="82.875" style="102" bestFit="1" customWidth="1"/>
    <col min="27" max="16384" width="8.00390625" style="102" customWidth="1"/>
  </cols>
  <sheetData>
    <row r="1" spans="1:17" s="96" customFormat="1" ht="11.25" customHeight="1">
      <c r="A1" s="90"/>
      <c r="B1" s="91"/>
      <c r="C1" s="91"/>
      <c r="D1" s="91"/>
      <c r="E1" s="91"/>
      <c r="F1" s="91"/>
      <c r="G1" s="92"/>
      <c r="H1" s="93"/>
      <c r="I1" s="130"/>
      <c r="J1" s="431" t="s">
        <v>183</v>
      </c>
      <c r="K1" s="431"/>
      <c r="L1" s="431"/>
      <c r="M1" s="431"/>
      <c r="N1" s="431"/>
      <c r="O1" s="431"/>
      <c r="P1" s="431"/>
      <c r="Q1" s="431"/>
    </row>
    <row r="2" spans="1:17" s="96" customFormat="1" ht="11.25">
      <c r="A2" s="90"/>
      <c r="B2" s="91"/>
      <c r="C2" s="91"/>
      <c r="D2" s="91"/>
      <c r="E2" s="91"/>
      <c r="F2" s="91"/>
      <c r="G2" s="92"/>
      <c r="H2" s="93"/>
      <c r="I2" s="432" t="s">
        <v>63</v>
      </c>
      <c r="J2" s="432"/>
      <c r="K2" s="432"/>
      <c r="L2" s="432"/>
      <c r="M2" s="432"/>
      <c r="N2" s="432"/>
      <c r="O2" s="432"/>
      <c r="P2" s="432"/>
      <c r="Q2" s="432"/>
    </row>
    <row r="3" spans="1:17" s="96" customFormat="1" ht="11.25">
      <c r="A3" s="90"/>
      <c r="B3" s="91"/>
      <c r="C3" s="91"/>
      <c r="D3" s="91"/>
      <c r="E3" s="91"/>
      <c r="F3" s="91"/>
      <c r="G3" s="92"/>
      <c r="H3" s="93"/>
      <c r="I3" s="432" t="s">
        <v>64</v>
      </c>
      <c r="J3" s="432"/>
      <c r="K3" s="432"/>
      <c r="L3" s="432"/>
      <c r="M3" s="432"/>
      <c r="N3" s="432"/>
      <c r="O3" s="432"/>
      <c r="P3" s="432"/>
      <c r="Q3" s="432"/>
    </row>
    <row r="4" spans="1:17" s="96" customFormat="1" ht="11.25">
      <c r="A4" s="90"/>
      <c r="B4" s="91"/>
      <c r="C4" s="91"/>
      <c r="D4" s="91"/>
      <c r="E4" s="91"/>
      <c r="F4" s="91"/>
      <c r="G4" s="92"/>
      <c r="H4" s="93"/>
      <c r="I4" s="432" t="s">
        <v>468</v>
      </c>
      <c r="J4" s="432"/>
      <c r="K4" s="432"/>
      <c r="L4" s="432"/>
      <c r="M4" s="432"/>
      <c r="N4" s="432"/>
      <c r="O4" s="432"/>
      <c r="P4" s="432"/>
      <c r="Q4" s="432"/>
    </row>
    <row r="5" spans="1:17" s="96" customFormat="1" ht="11.25">
      <c r="A5" s="90"/>
      <c r="B5" s="91"/>
      <c r="C5" s="91"/>
      <c r="D5" s="91"/>
      <c r="E5" s="91"/>
      <c r="F5" s="91"/>
      <c r="G5" s="92"/>
      <c r="H5" s="93"/>
      <c r="I5" s="432" t="s">
        <v>449</v>
      </c>
      <c r="J5" s="432"/>
      <c r="K5" s="432"/>
      <c r="L5" s="432"/>
      <c r="M5" s="432"/>
      <c r="N5" s="432"/>
      <c r="O5" s="432"/>
      <c r="P5" s="432"/>
      <c r="Q5" s="432"/>
    </row>
    <row r="6" spans="1:10" ht="15.75">
      <c r="A6" s="97"/>
      <c r="B6" s="98"/>
      <c r="C6" s="98"/>
      <c r="D6" s="98"/>
      <c r="E6" s="98"/>
      <c r="F6" s="98"/>
      <c r="G6" s="99"/>
      <c r="H6" s="100"/>
      <c r="I6" s="101"/>
      <c r="J6" s="101"/>
    </row>
    <row r="7" spans="1:10" s="104" customFormat="1" ht="12.75">
      <c r="A7" s="428" t="s">
        <v>173</v>
      </c>
      <c r="B7" s="428"/>
      <c r="C7" s="428"/>
      <c r="D7" s="428"/>
      <c r="E7" s="428"/>
      <c r="F7" s="428"/>
      <c r="G7" s="428"/>
      <c r="H7" s="428"/>
      <c r="I7" s="428"/>
      <c r="J7" s="428"/>
    </row>
    <row r="8" spans="1:17" s="104" customFormat="1" ht="27.75" customHeight="1">
      <c r="A8" s="433" t="s">
        <v>480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</row>
    <row r="9" spans="1:10" s="104" customFormat="1" ht="12.75">
      <c r="A9" s="103"/>
      <c r="B9" s="103"/>
      <c r="C9" s="103"/>
      <c r="D9" s="103"/>
      <c r="E9" s="103"/>
      <c r="F9" s="103"/>
      <c r="G9" s="103"/>
      <c r="H9" s="103"/>
      <c r="I9" s="103"/>
      <c r="J9" s="103"/>
    </row>
    <row r="10" spans="1:17" s="104" customFormat="1" ht="17.25" customHeight="1">
      <c r="A10" s="430" t="s">
        <v>175</v>
      </c>
      <c r="B10" s="430"/>
      <c r="C10" s="430"/>
      <c r="D10" s="430"/>
      <c r="E10" s="430"/>
      <c r="F10" s="430"/>
      <c r="G10" s="430"/>
      <c r="H10" s="430"/>
      <c r="I10" s="186" t="s">
        <v>138</v>
      </c>
      <c r="J10" s="434" t="s">
        <v>325</v>
      </c>
      <c r="K10" s="434"/>
      <c r="L10" s="434"/>
      <c r="M10" s="434"/>
      <c r="N10" s="434"/>
      <c r="O10" s="434"/>
      <c r="P10" s="434"/>
      <c r="Q10" s="434"/>
    </row>
    <row r="11" spans="1:17" s="104" customFormat="1" ht="14.25" customHeight="1">
      <c r="A11" s="106"/>
      <c r="B11" s="106"/>
      <c r="C11" s="106"/>
      <c r="D11" s="106"/>
      <c r="E11" s="106"/>
      <c r="F11" s="106"/>
      <c r="G11" s="106"/>
      <c r="H11" s="106"/>
      <c r="I11" s="107"/>
      <c r="J11" s="131" t="s">
        <v>348</v>
      </c>
      <c r="K11" s="109"/>
      <c r="L11" s="109"/>
      <c r="M11" s="109"/>
      <c r="N11" s="109"/>
      <c r="O11" s="109"/>
      <c r="P11" s="109"/>
      <c r="Q11" s="131" t="s">
        <v>450</v>
      </c>
    </row>
    <row r="12" spans="1:17" s="104" customFormat="1" ht="12.75">
      <c r="A12" s="427">
        <v>1</v>
      </c>
      <c r="B12" s="427"/>
      <c r="C12" s="427"/>
      <c r="D12" s="427"/>
      <c r="E12" s="427"/>
      <c r="F12" s="427"/>
      <c r="G12" s="427"/>
      <c r="H12" s="427"/>
      <c r="I12" s="132">
        <v>2</v>
      </c>
      <c r="J12" s="133">
        <v>3</v>
      </c>
      <c r="Q12" s="133">
        <v>4</v>
      </c>
    </row>
    <row r="13" spans="1:17" s="118" customFormat="1" ht="24.75" customHeight="1">
      <c r="A13" s="112">
        <v>0</v>
      </c>
      <c r="B13" s="113">
        <v>1</v>
      </c>
      <c r="C13" s="113">
        <v>0</v>
      </c>
      <c r="D13" s="113">
        <v>0</v>
      </c>
      <c r="E13" s="113">
        <v>0</v>
      </c>
      <c r="F13" s="113">
        <v>0</v>
      </c>
      <c r="G13" s="114">
        <v>0</v>
      </c>
      <c r="H13" s="115">
        <v>0</v>
      </c>
      <c r="I13" s="116" t="s">
        <v>140</v>
      </c>
      <c r="J13" s="298">
        <f aca="true" t="shared" si="0" ref="J13:Q13">J14+J17</f>
        <v>0</v>
      </c>
      <c r="K13" s="298">
        <f t="shared" si="0"/>
        <v>-4999</v>
      </c>
      <c r="L13" s="298">
        <f t="shared" si="0"/>
        <v>-4998</v>
      </c>
      <c r="M13" s="298">
        <f t="shared" si="0"/>
        <v>-4997</v>
      </c>
      <c r="N13" s="298">
        <f t="shared" si="0"/>
        <v>-4996</v>
      </c>
      <c r="O13" s="298">
        <f t="shared" si="0"/>
        <v>-4995</v>
      </c>
      <c r="P13" s="298">
        <f t="shared" si="0"/>
        <v>-4994</v>
      </c>
      <c r="Q13" s="298">
        <f t="shared" si="0"/>
        <v>0</v>
      </c>
    </row>
    <row r="14" spans="1:17" s="118" customFormat="1" ht="24.75" customHeight="1">
      <c r="A14" s="112">
        <v>0</v>
      </c>
      <c r="B14" s="113">
        <v>1</v>
      </c>
      <c r="C14" s="113">
        <v>3</v>
      </c>
      <c r="D14" s="113">
        <v>0</v>
      </c>
      <c r="E14" s="113">
        <v>0</v>
      </c>
      <c r="F14" s="113">
        <v>0</v>
      </c>
      <c r="G14" s="114">
        <v>0</v>
      </c>
      <c r="H14" s="115">
        <v>0</v>
      </c>
      <c r="I14" s="116" t="s">
        <v>141</v>
      </c>
      <c r="J14" s="298">
        <f aca="true" t="shared" si="1" ref="J14:Q15">J15</f>
        <v>0</v>
      </c>
      <c r="K14" s="298">
        <f t="shared" si="1"/>
        <v>-4999</v>
      </c>
      <c r="L14" s="298">
        <f t="shared" si="1"/>
        <v>-4998</v>
      </c>
      <c r="M14" s="298">
        <f t="shared" si="1"/>
        <v>-4997</v>
      </c>
      <c r="N14" s="298">
        <f t="shared" si="1"/>
        <v>-4996</v>
      </c>
      <c r="O14" s="298">
        <f t="shared" si="1"/>
        <v>-4995</v>
      </c>
      <c r="P14" s="298">
        <f t="shared" si="1"/>
        <v>-4994</v>
      </c>
      <c r="Q14" s="298">
        <f t="shared" si="1"/>
        <v>0</v>
      </c>
    </row>
    <row r="15" spans="1:17" s="118" customFormat="1" ht="37.5" customHeight="1">
      <c r="A15" s="119">
        <v>0</v>
      </c>
      <c r="B15" s="120">
        <v>1</v>
      </c>
      <c r="C15" s="120">
        <v>3</v>
      </c>
      <c r="D15" s="120">
        <v>1</v>
      </c>
      <c r="E15" s="120">
        <v>0</v>
      </c>
      <c r="F15" s="120">
        <v>0</v>
      </c>
      <c r="G15" s="121">
        <v>0</v>
      </c>
      <c r="H15" s="122">
        <v>800</v>
      </c>
      <c r="I15" s="123" t="s">
        <v>59</v>
      </c>
      <c r="J15" s="299">
        <f t="shared" si="1"/>
        <v>0</v>
      </c>
      <c r="K15" s="299">
        <f t="shared" si="1"/>
        <v>-4999</v>
      </c>
      <c r="L15" s="299">
        <f t="shared" si="1"/>
        <v>-4998</v>
      </c>
      <c r="M15" s="299">
        <f t="shared" si="1"/>
        <v>-4997</v>
      </c>
      <c r="N15" s="299">
        <f t="shared" si="1"/>
        <v>-4996</v>
      </c>
      <c r="O15" s="299">
        <f t="shared" si="1"/>
        <v>-4995</v>
      </c>
      <c r="P15" s="299">
        <f t="shared" si="1"/>
        <v>-4994</v>
      </c>
      <c r="Q15" s="299">
        <f t="shared" si="1"/>
        <v>0</v>
      </c>
    </row>
    <row r="16" spans="1:17" s="118" customFormat="1" ht="49.5" customHeight="1">
      <c r="A16" s="119">
        <v>0</v>
      </c>
      <c r="B16" s="120">
        <v>1</v>
      </c>
      <c r="C16" s="120">
        <v>3</v>
      </c>
      <c r="D16" s="120">
        <v>1</v>
      </c>
      <c r="E16" s="120">
        <v>0</v>
      </c>
      <c r="F16" s="120">
        <v>5</v>
      </c>
      <c r="G16" s="121">
        <v>0</v>
      </c>
      <c r="H16" s="122">
        <v>810</v>
      </c>
      <c r="I16" s="123" t="s">
        <v>60</v>
      </c>
      <c r="J16" s="299">
        <v>0</v>
      </c>
      <c r="K16" s="299">
        <v>-4999</v>
      </c>
      <c r="L16" s="299">
        <v>-4998</v>
      </c>
      <c r="M16" s="299">
        <v>-4997</v>
      </c>
      <c r="N16" s="299">
        <v>-4996</v>
      </c>
      <c r="O16" s="299">
        <v>-4995</v>
      </c>
      <c r="P16" s="299">
        <v>-4994</v>
      </c>
      <c r="Q16" s="299">
        <v>0</v>
      </c>
    </row>
    <row r="17" spans="1:19" s="104" customFormat="1" ht="25.5">
      <c r="A17" s="112">
        <v>0</v>
      </c>
      <c r="B17" s="113">
        <v>1</v>
      </c>
      <c r="C17" s="113">
        <v>5</v>
      </c>
      <c r="D17" s="113">
        <v>0</v>
      </c>
      <c r="E17" s="113">
        <v>0</v>
      </c>
      <c r="F17" s="113">
        <v>0</v>
      </c>
      <c r="G17" s="114">
        <v>0</v>
      </c>
      <c r="H17" s="112">
        <v>0</v>
      </c>
      <c r="I17" s="125" t="s">
        <v>61</v>
      </c>
      <c r="J17" s="300">
        <v>0</v>
      </c>
      <c r="K17" s="301"/>
      <c r="L17" s="301"/>
      <c r="M17" s="301"/>
      <c r="N17" s="301"/>
      <c r="O17" s="301"/>
      <c r="P17" s="301"/>
      <c r="Q17" s="300">
        <v>0</v>
      </c>
      <c r="S17" s="118"/>
    </row>
    <row r="18" spans="2:9" ht="15.75">
      <c r="B18" s="134"/>
      <c r="C18" s="134"/>
      <c r="D18" s="134"/>
      <c r="E18" s="134"/>
      <c r="F18" s="134"/>
      <c r="G18" s="135"/>
      <c r="H18" s="136"/>
      <c r="I18" s="137"/>
    </row>
  </sheetData>
  <sheetProtection/>
  <mergeCells count="10">
    <mergeCell ref="J1:Q1"/>
    <mergeCell ref="I2:Q2"/>
    <mergeCell ref="I3:Q3"/>
    <mergeCell ref="I4:Q4"/>
    <mergeCell ref="A12:H12"/>
    <mergeCell ref="A7:J7"/>
    <mergeCell ref="A10:H10"/>
    <mergeCell ref="A8:Q8"/>
    <mergeCell ref="I5:Q5"/>
    <mergeCell ref="J10:Q10"/>
  </mergeCells>
  <printOptions/>
  <pageMargins left="0.7086614173228347" right="0.7086614173228347" top="0.1968503937007874" bottom="0" header="0.11811023622047245" footer="0.11811023622047245"/>
  <pageSetup blackAndWhite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5"/>
  <sheetViews>
    <sheetView view="pageBreakPreview" zoomScaleSheetLayoutView="100" zoomScalePageLayoutView="0" workbookViewId="0" topLeftCell="A142">
      <selection activeCell="C156" sqref="C156"/>
    </sheetView>
  </sheetViews>
  <sheetFormatPr defaultColWidth="9.00390625" defaultRowHeight="12.75"/>
  <cols>
    <col min="1" max="1" width="10.625" style="52" customWidth="1"/>
    <col min="2" max="2" width="20.75390625" style="52" customWidth="1"/>
    <col min="3" max="3" width="58.625" style="80" customWidth="1"/>
    <col min="4" max="16384" width="9.125" style="52" customWidth="1"/>
  </cols>
  <sheetData>
    <row r="1" spans="1:3" s="183" customFormat="1" ht="11.25">
      <c r="A1" s="182"/>
      <c r="B1" s="182"/>
      <c r="C1" s="13" t="s">
        <v>352</v>
      </c>
    </row>
    <row r="2" spans="1:3" s="183" customFormat="1" ht="11.25">
      <c r="A2" s="182"/>
      <c r="B2" s="182"/>
      <c r="C2" s="184" t="s">
        <v>211</v>
      </c>
    </row>
    <row r="3" spans="1:3" s="183" customFormat="1" ht="11.25">
      <c r="A3" s="182"/>
      <c r="B3" s="182"/>
      <c r="C3" s="184" t="s">
        <v>345</v>
      </c>
    </row>
    <row r="4" spans="1:3" s="183" customFormat="1" ht="11.25">
      <c r="A4" s="182"/>
      <c r="B4" s="182"/>
      <c r="C4" s="184" t="s">
        <v>468</v>
      </c>
    </row>
    <row r="5" spans="1:3" s="183" customFormat="1" ht="11.25">
      <c r="A5" s="182"/>
      <c r="B5" s="182"/>
      <c r="C5" s="184" t="s">
        <v>449</v>
      </c>
    </row>
    <row r="7" spans="1:3" ht="30.75" customHeight="1">
      <c r="A7" s="435" t="s">
        <v>474</v>
      </c>
      <c r="B7" s="435"/>
      <c r="C7" s="435"/>
    </row>
    <row r="8" spans="1:3" ht="15.75">
      <c r="A8" s="3"/>
      <c r="B8" s="3"/>
      <c r="C8" s="53"/>
    </row>
    <row r="9" spans="1:3" ht="27.75" customHeight="1">
      <c r="A9" s="436" t="s">
        <v>112</v>
      </c>
      <c r="B9" s="436"/>
      <c r="C9" s="437" t="s">
        <v>113</v>
      </c>
    </row>
    <row r="10" spans="1:3" ht="53.25" customHeight="1">
      <c r="A10" s="54" t="s">
        <v>114</v>
      </c>
      <c r="B10" s="54" t="s">
        <v>109</v>
      </c>
      <c r="C10" s="438"/>
    </row>
    <row r="11" spans="1:3" ht="10.5" customHeight="1">
      <c r="A11" s="55">
        <v>1</v>
      </c>
      <c r="B11" s="55">
        <v>2</v>
      </c>
      <c r="C11" s="56">
        <v>3</v>
      </c>
    </row>
    <row r="12" spans="1:3" ht="25.5">
      <c r="A12" s="57" t="s">
        <v>147</v>
      </c>
      <c r="B12" s="58"/>
      <c r="C12" s="55" t="s">
        <v>110</v>
      </c>
    </row>
    <row r="13" spans="1:3" ht="25.5">
      <c r="A13" s="59" t="s">
        <v>147</v>
      </c>
      <c r="B13" s="58" t="s">
        <v>491</v>
      </c>
      <c r="C13" s="1" t="s">
        <v>264</v>
      </c>
    </row>
    <row r="14" spans="1:3" ht="63.75">
      <c r="A14" s="59" t="s">
        <v>147</v>
      </c>
      <c r="B14" s="58" t="s">
        <v>30</v>
      </c>
      <c r="C14" s="1" t="s">
        <v>326</v>
      </c>
    </row>
    <row r="15" spans="1:3" ht="63.75">
      <c r="A15" s="59" t="s">
        <v>147</v>
      </c>
      <c r="B15" s="58" t="s">
        <v>221</v>
      </c>
      <c r="C15" s="1" t="s">
        <v>20</v>
      </c>
    </row>
    <row r="16" spans="1:3" ht="38.25">
      <c r="A16" s="59" t="s">
        <v>147</v>
      </c>
      <c r="B16" s="58" t="s">
        <v>265</v>
      </c>
      <c r="C16" s="1" t="s">
        <v>268</v>
      </c>
    </row>
    <row r="17" spans="1:3" ht="76.5">
      <c r="A17" s="59" t="s">
        <v>147</v>
      </c>
      <c r="B17" s="58" t="s">
        <v>269</v>
      </c>
      <c r="C17" s="1" t="s">
        <v>194</v>
      </c>
    </row>
    <row r="18" spans="1:3" ht="63.75">
      <c r="A18" s="59" t="s">
        <v>147</v>
      </c>
      <c r="B18" s="58" t="s">
        <v>270</v>
      </c>
      <c r="C18" s="1" t="s">
        <v>252</v>
      </c>
    </row>
    <row r="19" spans="1:3" ht="25.5">
      <c r="A19" s="59" t="s">
        <v>147</v>
      </c>
      <c r="B19" s="58" t="s">
        <v>143</v>
      </c>
      <c r="C19" s="1" t="s">
        <v>144</v>
      </c>
    </row>
    <row r="20" spans="1:3" ht="25.5">
      <c r="A20" s="59" t="s">
        <v>147</v>
      </c>
      <c r="B20" s="58" t="s">
        <v>329</v>
      </c>
      <c r="C20" s="1" t="s">
        <v>74</v>
      </c>
    </row>
    <row r="21" spans="1:3" ht="25.5">
      <c r="A21" s="59" t="s">
        <v>147</v>
      </c>
      <c r="B21" s="58" t="s">
        <v>75</v>
      </c>
      <c r="C21" s="1" t="s">
        <v>76</v>
      </c>
    </row>
    <row r="22" spans="1:3" ht="63.75" customHeight="1">
      <c r="A22" s="59" t="s">
        <v>147</v>
      </c>
      <c r="B22" s="58" t="s">
        <v>77</v>
      </c>
      <c r="C22" s="1" t="s">
        <v>263</v>
      </c>
    </row>
    <row r="23" spans="1:3" ht="64.5" customHeight="1">
      <c r="A23" s="59" t="s">
        <v>147</v>
      </c>
      <c r="B23" s="58" t="s">
        <v>116</v>
      </c>
      <c r="C23" s="1" t="s">
        <v>104</v>
      </c>
    </row>
    <row r="24" spans="1:3" ht="76.5">
      <c r="A24" s="59" t="s">
        <v>147</v>
      </c>
      <c r="B24" s="58" t="s">
        <v>56</v>
      </c>
      <c r="C24" s="1" t="s">
        <v>57</v>
      </c>
    </row>
    <row r="25" spans="1:3" ht="76.5">
      <c r="A25" s="59" t="s">
        <v>147</v>
      </c>
      <c r="B25" s="58" t="s">
        <v>117</v>
      </c>
      <c r="C25" s="60" t="s">
        <v>260</v>
      </c>
    </row>
    <row r="26" spans="1:3" ht="51">
      <c r="A26" s="59" t="s">
        <v>147</v>
      </c>
      <c r="B26" s="58" t="s">
        <v>80</v>
      </c>
      <c r="C26" s="1" t="s">
        <v>81</v>
      </c>
    </row>
    <row r="27" spans="1:3" ht="37.5" customHeight="1">
      <c r="A27" s="59" t="s">
        <v>147</v>
      </c>
      <c r="B27" s="58" t="s">
        <v>82</v>
      </c>
      <c r="C27" s="1" t="s">
        <v>242</v>
      </c>
    </row>
    <row r="28" spans="1:3" ht="38.25">
      <c r="A28" s="59" t="s">
        <v>147</v>
      </c>
      <c r="B28" s="58" t="s">
        <v>58</v>
      </c>
      <c r="C28" s="1" t="s">
        <v>222</v>
      </c>
    </row>
    <row r="29" spans="1:3" ht="38.25">
      <c r="A29" s="59" t="s">
        <v>147</v>
      </c>
      <c r="B29" s="58" t="s">
        <v>223</v>
      </c>
      <c r="C29" s="1" t="s">
        <v>224</v>
      </c>
    </row>
    <row r="30" spans="1:3" ht="25.5">
      <c r="A30" s="59" t="s">
        <v>147</v>
      </c>
      <c r="B30" s="58" t="s">
        <v>243</v>
      </c>
      <c r="C30" s="1" t="s">
        <v>244</v>
      </c>
    </row>
    <row r="31" spans="1:3" ht="13.5" customHeight="1">
      <c r="A31" s="59" t="s">
        <v>147</v>
      </c>
      <c r="B31" s="58" t="s">
        <v>205</v>
      </c>
      <c r="C31" s="1" t="s">
        <v>206</v>
      </c>
    </row>
    <row r="32" spans="1:3" ht="25.5">
      <c r="A32" s="59" t="s">
        <v>147</v>
      </c>
      <c r="B32" s="61" t="s">
        <v>245</v>
      </c>
      <c r="C32" s="62" t="s">
        <v>246</v>
      </c>
    </row>
    <row r="33" spans="1:3" ht="38.25">
      <c r="A33" s="59" t="s">
        <v>147</v>
      </c>
      <c r="B33" s="63" t="s">
        <v>247</v>
      </c>
      <c r="C33" s="6" t="s">
        <v>248</v>
      </c>
    </row>
    <row r="34" spans="1:3" ht="51.75">
      <c r="A34" s="59" t="s">
        <v>147</v>
      </c>
      <c r="B34" s="64" t="s">
        <v>249</v>
      </c>
      <c r="C34" s="65" t="s">
        <v>250</v>
      </c>
    </row>
    <row r="35" spans="1:3" ht="25.5">
      <c r="A35" s="59" t="s">
        <v>147</v>
      </c>
      <c r="B35" s="61" t="s">
        <v>251</v>
      </c>
      <c r="C35" s="62" t="s">
        <v>331</v>
      </c>
    </row>
    <row r="36" spans="1:3" ht="39">
      <c r="A36" s="59" t="s">
        <v>147</v>
      </c>
      <c r="B36" s="64" t="s">
        <v>314</v>
      </c>
      <c r="C36" s="65" t="s">
        <v>154</v>
      </c>
    </row>
    <row r="37" spans="1:3" ht="63.75">
      <c r="A37" s="59" t="s">
        <v>147</v>
      </c>
      <c r="B37" s="63" t="s">
        <v>155</v>
      </c>
      <c r="C37" s="45" t="s">
        <v>156</v>
      </c>
    </row>
    <row r="38" spans="1:3" ht="63.75">
      <c r="A38" s="59" t="s">
        <v>147</v>
      </c>
      <c r="B38" s="63" t="s">
        <v>157</v>
      </c>
      <c r="C38" s="45" t="s">
        <v>158</v>
      </c>
    </row>
    <row r="39" spans="1:3" ht="75.75" customHeight="1">
      <c r="A39" s="59" t="s">
        <v>147</v>
      </c>
      <c r="B39" s="63" t="s">
        <v>148</v>
      </c>
      <c r="C39" s="61" t="s">
        <v>149</v>
      </c>
    </row>
    <row r="40" spans="1:3" ht="38.25">
      <c r="A40" s="59" t="s">
        <v>147</v>
      </c>
      <c r="B40" s="63" t="s">
        <v>159</v>
      </c>
      <c r="C40" s="6" t="s">
        <v>160</v>
      </c>
    </row>
    <row r="41" spans="1:3" ht="38.25">
      <c r="A41" s="59" t="s">
        <v>147</v>
      </c>
      <c r="B41" s="63" t="s">
        <v>161</v>
      </c>
      <c r="C41" s="6" t="s">
        <v>163</v>
      </c>
    </row>
    <row r="42" spans="1:3" ht="51" customHeight="1">
      <c r="A42" s="59" t="s">
        <v>147</v>
      </c>
      <c r="B42" s="63" t="s">
        <v>150</v>
      </c>
      <c r="C42" s="61" t="s">
        <v>151</v>
      </c>
    </row>
    <row r="43" spans="1:3" ht="25.5">
      <c r="A43" s="59" t="s">
        <v>147</v>
      </c>
      <c r="B43" s="63" t="s">
        <v>164</v>
      </c>
      <c r="C43" s="6" t="s">
        <v>165</v>
      </c>
    </row>
    <row r="44" spans="1:3" ht="15" customHeight="1">
      <c r="A44" s="59" t="s">
        <v>147</v>
      </c>
      <c r="B44" s="63" t="s">
        <v>115</v>
      </c>
      <c r="C44" s="6" t="s">
        <v>227</v>
      </c>
    </row>
    <row r="45" spans="1:3" ht="24.75" customHeight="1">
      <c r="A45" s="59" t="s">
        <v>147</v>
      </c>
      <c r="B45" s="63" t="s">
        <v>166</v>
      </c>
      <c r="C45" s="6" t="s">
        <v>167</v>
      </c>
    </row>
    <row r="46" spans="1:3" ht="38.25">
      <c r="A46" s="59" t="s">
        <v>147</v>
      </c>
      <c r="B46" s="63" t="s">
        <v>266</v>
      </c>
      <c r="C46" s="6" t="s">
        <v>168</v>
      </c>
    </row>
    <row r="47" spans="1:3" ht="25.5">
      <c r="A47" s="59" t="s">
        <v>147</v>
      </c>
      <c r="B47" s="63" t="s">
        <v>226</v>
      </c>
      <c r="C47" s="6" t="s">
        <v>299</v>
      </c>
    </row>
    <row r="48" spans="1:3" ht="64.5">
      <c r="A48" s="59" t="s">
        <v>147</v>
      </c>
      <c r="B48" s="63" t="s">
        <v>33</v>
      </c>
      <c r="C48" s="66" t="s">
        <v>34</v>
      </c>
    </row>
    <row r="49" spans="1:3" ht="63.75">
      <c r="A49" s="59" t="s">
        <v>147</v>
      </c>
      <c r="B49" s="64" t="s">
        <v>89</v>
      </c>
      <c r="C49" s="1" t="s">
        <v>88</v>
      </c>
    </row>
    <row r="50" spans="1:3" ht="51">
      <c r="A50" s="59" t="s">
        <v>147</v>
      </c>
      <c r="B50" s="63" t="s">
        <v>9</v>
      </c>
      <c r="C50" s="8" t="s">
        <v>230</v>
      </c>
    </row>
    <row r="51" spans="1:3" ht="15.75" customHeight="1">
      <c r="A51" s="59" t="s">
        <v>147</v>
      </c>
      <c r="B51" s="63" t="s">
        <v>228</v>
      </c>
      <c r="C51" s="6" t="s">
        <v>229</v>
      </c>
    </row>
    <row r="52" spans="1:3" ht="51" customHeight="1">
      <c r="A52" s="59" t="s">
        <v>147</v>
      </c>
      <c r="B52" s="63" t="s">
        <v>300</v>
      </c>
      <c r="C52" s="6" t="s">
        <v>301</v>
      </c>
    </row>
    <row r="53" spans="1:3" ht="25.5">
      <c r="A53" s="59" t="s">
        <v>147</v>
      </c>
      <c r="B53" s="63" t="s">
        <v>302</v>
      </c>
      <c r="C53" s="6" t="s">
        <v>179</v>
      </c>
    </row>
    <row r="54" spans="1:3" ht="51" customHeight="1">
      <c r="A54" s="59" t="s">
        <v>147</v>
      </c>
      <c r="B54" s="63" t="s">
        <v>35</v>
      </c>
      <c r="C54" s="6" t="s">
        <v>36</v>
      </c>
    </row>
    <row r="55" spans="1:3" ht="38.25">
      <c r="A55" s="59" t="s">
        <v>147</v>
      </c>
      <c r="B55" s="63" t="s">
        <v>37</v>
      </c>
      <c r="C55" s="6" t="s">
        <v>38</v>
      </c>
    </row>
    <row r="56" spans="1:3" ht="25.5">
      <c r="A56" s="59" t="s">
        <v>147</v>
      </c>
      <c r="B56" s="63" t="s">
        <v>152</v>
      </c>
      <c r="C56" s="6" t="s">
        <v>153</v>
      </c>
    </row>
    <row r="57" spans="1:3" ht="51">
      <c r="A57" s="59" t="s">
        <v>147</v>
      </c>
      <c r="B57" s="63" t="s">
        <v>180</v>
      </c>
      <c r="C57" s="45" t="s">
        <v>322</v>
      </c>
    </row>
    <row r="58" spans="1:3" ht="51">
      <c r="A58" s="59" t="s">
        <v>147</v>
      </c>
      <c r="B58" s="63" t="s">
        <v>323</v>
      </c>
      <c r="C58" s="45" t="s">
        <v>31</v>
      </c>
    </row>
    <row r="59" spans="1:3" ht="25.5">
      <c r="A59" s="67" t="s">
        <v>147</v>
      </c>
      <c r="B59" s="63" t="s">
        <v>146</v>
      </c>
      <c r="C59" s="45" t="s">
        <v>145</v>
      </c>
    </row>
    <row r="60" spans="1:3" ht="38.25">
      <c r="A60" s="59" t="s">
        <v>147</v>
      </c>
      <c r="B60" s="58" t="s">
        <v>181</v>
      </c>
      <c r="C60" s="62" t="s">
        <v>32</v>
      </c>
    </row>
    <row r="61" spans="1:3" ht="15.75">
      <c r="A61" s="68"/>
      <c r="B61" s="69"/>
      <c r="C61" s="70"/>
    </row>
    <row r="62" spans="1:3" ht="39" customHeight="1">
      <c r="A62" s="57" t="s">
        <v>22</v>
      </c>
      <c r="B62" s="71"/>
      <c r="C62" s="72" t="s">
        <v>261</v>
      </c>
    </row>
    <row r="63" spans="1:3" ht="51">
      <c r="A63" s="59" t="s">
        <v>22</v>
      </c>
      <c r="B63" s="63" t="s">
        <v>262</v>
      </c>
      <c r="C63" s="6" t="s">
        <v>315</v>
      </c>
    </row>
    <row r="64" spans="1:3" ht="38.25">
      <c r="A64" s="59" t="s">
        <v>22</v>
      </c>
      <c r="B64" s="73" t="s">
        <v>223</v>
      </c>
      <c r="C64" s="7" t="s">
        <v>224</v>
      </c>
    </row>
    <row r="65" spans="1:3" ht="51" customHeight="1">
      <c r="A65" s="59" t="s">
        <v>22</v>
      </c>
      <c r="B65" s="63" t="s">
        <v>300</v>
      </c>
      <c r="C65" s="6" t="s">
        <v>301</v>
      </c>
    </row>
    <row r="66" spans="1:3" ht="15.75">
      <c r="A66" s="68"/>
      <c r="B66" s="69"/>
      <c r="C66" s="70"/>
    </row>
    <row r="67" spans="1:3" s="74" customFormat="1" ht="25.5">
      <c r="A67" s="57" t="s">
        <v>208</v>
      </c>
      <c r="B67" s="71"/>
      <c r="C67" s="55" t="s">
        <v>316</v>
      </c>
    </row>
    <row r="68" spans="1:3" s="74" customFormat="1" ht="63.75">
      <c r="A68" s="59" t="s">
        <v>208</v>
      </c>
      <c r="B68" s="58" t="s">
        <v>221</v>
      </c>
      <c r="C68" s="1" t="s">
        <v>20</v>
      </c>
    </row>
    <row r="69" spans="1:3" s="74" customFormat="1" ht="25.5">
      <c r="A69" s="59" t="s">
        <v>208</v>
      </c>
      <c r="B69" s="58" t="s">
        <v>143</v>
      </c>
      <c r="C69" s="1" t="s">
        <v>144</v>
      </c>
    </row>
    <row r="70" spans="1:3" s="74" customFormat="1" ht="25.5">
      <c r="A70" s="59" t="s">
        <v>208</v>
      </c>
      <c r="B70" s="58" t="s">
        <v>329</v>
      </c>
      <c r="C70" s="1" t="s">
        <v>74</v>
      </c>
    </row>
    <row r="71" spans="1:3" s="74" customFormat="1" ht="38.25">
      <c r="A71" s="59" t="s">
        <v>208</v>
      </c>
      <c r="B71" s="58" t="s">
        <v>223</v>
      </c>
      <c r="C71" s="1" t="s">
        <v>224</v>
      </c>
    </row>
    <row r="72" spans="1:3" s="74" customFormat="1" ht="25.5">
      <c r="A72" s="59" t="s">
        <v>208</v>
      </c>
      <c r="B72" s="58" t="s">
        <v>243</v>
      </c>
      <c r="C72" s="1" t="s">
        <v>244</v>
      </c>
    </row>
    <row r="73" spans="1:3" s="74" customFormat="1" ht="12.75" customHeight="1">
      <c r="A73" s="59" t="s">
        <v>208</v>
      </c>
      <c r="B73" s="58" t="s">
        <v>205</v>
      </c>
      <c r="C73" s="1" t="s">
        <v>206</v>
      </c>
    </row>
    <row r="74" spans="1:3" s="74" customFormat="1" ht="38.25">
      <c r="A74" s="59" t="s">
        <v>208</v>
      </c>
      <c r="B74" s="63" t="s">
        <v>247</v>
      </c>
      <c r="C74" s="6" t="s">
        <v>248</v>
      </c>
    </row>
    <row r="75" spans="1:3" s="74" customFormat="1" ht="25.5">
      <c r="A75" s="59" t="s">
        <v>208</v>
      </c>
      <c r="B75" s="61" t="s">
        <v>251</v>
      </c>
      <c r="C75" s="62" t="s">
        <v>331</v>
      </c>
    </row>
    <row r="76" spans="1:3" s="74" customFormat="1" ht="39">
      <c r="A76" s="59" t="s">
        <v>208</v>
      </c>
      <c r="B76" s="64" t="s">
        <v>314</v>
      </c>
      <c r="C76" s="65" t="s">
        <v>154</v>
      </c>
    </row>
    <row r="77" spans="1:3" ht="13.5" customHeight="1">
      <c r="A77" s="59" t="s">
        <v>208</v>
      </c>
      <c r="B77" s="63" t="s">
        <v>115</v>
      </c>
      <c r="C77" s="6" t="s">
        <v>227</v>
      </c>
    </row>
    <row r="78" spans="1:3" ht="25.5">
      <c r="A78" s="59" t="s">
        <v>208</v>
      </c>
      <c r="B78" s="63" t="s">
        <v>226</v>
      </c>
      <c r="C78" s="6" t="s">
        <v>299</v>
      </c>
    </row>
    <row r="79" spans="1:3" ht="12" customHeight="1">
      <c r="A79" s="59" t="s">
        <v>208</v>
      </c>
      <c r="B79" s="63" t="s">
        <v>228</v>
      </c>
      <c r="C79" s="6" t="s">
        <v>229</v>
      </c>
    </row>
    <row r="80" spans="1:3" ht="38.25">
      <c r="A80" s="59" t="s">
        <v>208</v>
      </c>
      <c r="B80" s="63" t="s">
        <v>317</v>
      </c>
      <c r="C80" s="6" t="s">
        <v>318</v>
      </c>
    </row>
    <row r="81" spans="1:3" ht="63.75">
      <c r="A81" s="59" t="s">
        <v>208</v>
      </c>
      <c r="B81" s="75" t="s">
        <v>319</v>
      </c>
      <c r="C81" s="60" t="s">
        <v>320</v>
      </c>
    </row>
    <row r="82" spans="1:3" ht="51">
      <c r="A82" s="59" t="s">
        <v>208</v>
      </c>
      <c r="B82" s="75" t="s">
        <v>321</v>
      </c>
      <c r="C82" s="60" t="s">
        <v>492</v>
      </c>
    </row>
    <row r="83" spans="1:3" ht="25.5">
      <c r="A83" s="67" t="s">
        <v>208</v>
      </c>
      <c r="B83" s="63" t="s">
        <v>302</v>
      </c>
      <c r="C83" s="6" t="s">
        <v>179</v>
      </c>
    </row>
    <row r="84" spans="1:3" s="74" customFormat="1" ht="38.25">
      <c r="A84" s="59" t="s">
        <v>208</v>
      </c>
      <c r="B84" s="63" t="s">
        <v>37</v>
      </c>
      <c r="C84" s="6" t="s">
        <v>38</v>
      </c>
    </row>
    <row r="85" spans="1:3" ht="25.5">
      <c r="A85" s="59" t="s">
        <v>208</v>
      </c>
      <c r="B85" s="63" t="s">
        <v>152</v>
      </c>
      <c r="C85" s="6" t="s">
        <v>153</v>
      </c>
    </row>
    <row r="86" spans="1:3" ht="25.5">
      <c r="A86" s="67" t="s">
        <v>208</v>
      </c>
      <c r="B86" s="63" t="s">
        <v>146</v>
      </c>
      <c r="C86" s="45" t="s">
        <v>145</v>
      </c>
    </row>
    <row r="87" spans="1:3" ht="38.25">
      <c r="A87" s="59" t="s">
        <v>208</v>
      </c>
      <c r="B87" s="58" t="s">
        <v>181</v>
      </c>
      <c r="C87" s="62" t="s">
        <v>32</v>
      </c>
    </row>
    <row r="88" spans="1:3" ht="15.75">
      <c r="A88" s="68"/>
      <c r="B88" s="69"/>
      <c r="C88" s="70"/>
    </row>
    <row r="89" spans="1:3" ht="38.25">
      <c r="A89" s="57" t="s">
        <v>203</v>
      </c>
      <c r="B89" s="71"/>
      <c r="C89" s="55" t="s">
        <v>467</v>
      </c>
    </row>
    <row r="90" spans="1:3" ht="25.5">
      <c r="A90" s="59" t="s">
        <v>203</v>
      </c>
      <c r="B90" s="58" t="s">
        <v>143</v>
      </c>
      <c r="C90" s="1" t="s">
        <v>144</v>
      </c>
    </row>
    <row r="91" spans="1:3" ht="25.5">
      <c r="A91" s="59" t="s">
        <v>203</v>
      </c>
      <c r="B91" s="58" t="s">
        <v>329</v>
      </c>
      <c r="C91" s="1" t="s">
        <v>74</v>
      </c>
    </row>
    <row r="92" spans="1:3" ht="38.25">
      <c r="A92" s="59" t="s">
        <v>203</v>
      </c>
      <c r="B92" s="58" t="s">
        <v>223</v>
      </c>
      <c r="C92" s="1" t="s">
        <v>224</v>
      </c>
    </row>
    <row r="93" spans="1:3" ht="14.25" customHeight="1">
      <c r="A93" s="59" t="s">
        <v>203</v>
      </c>
      <c r="B93" s="58" t="s">
        <v>205</v>
      </c>
      <c r="C93" s="1" t="s">
        <v>206</v>
      </c>
    </row>
    <row r="94" spans="1:3" ht="25.5">
      <c r="A94" s="59" t="s">
        <v>203</v>
      </c>
      <c r="B94" s="58" t="s">
        <v>243</v>
      </c>
      <c r="C94" s="1" t="s">
        <v>244</v>
      </c>
    </row>
    <row r="95" spans="1:3" ht="39">
      <c r="A95" s="59" t="s">
        <v>203</v>
      </c>
      <c r="B95" s="64" t="s">
        <v>314</v>
      </c>
      <c r="C95" s="66" t="s">
        <v>154</v>
      </c>
    </row>
    <row r="96" spans="1:3" ht="13.5" customHeight="1">
      <c r="A96" s="59" t="s">
        <v>203</v>
      </c>
      <c r="B96" s="63" t="s">
        <v>115</v>
      </c>
      <c r="C96" s="6" t="s">
        <v>227</v>
      </c>
    </row>
    <row r="97" spans="1:3" ht="38.25">
      <c r="A97" s="59" t="s">
        <v>203</v>
      </c>
      <c r="B97" s="63" t="s">
        <v>37</v>
      </c>
      <c r="C97" s="6" t="s">
        <v>38</v>
      </c>
    </row>
    <row r="98" spans="1:3" ht="25.5">
      <c r="A98" s="59" t="s">
        <v>203</v>
      </c>
      <c r="B98" s="63" t="s">
        <v>152</v>
      </c>
      <c r="C98" s="6" t="s">
        <v>153</v>
      </c>
    </row>
    <row r="99" spans="1:3" ht="15.75">
      <c r="A99" s="68"/>
      <c r="B99" s="69"/>
      <c r="C99" s="70"/>
    </row>
    <row r="100" spans="1:3" ht="25.5">
      <c r="A100" s="57" t="s">
        <v>209</v>
      </c>
      <c r="B100" s="63"/>
      <c r="C100" s="55" t="s">
        <v>120</v>
      </c>
    </row>
    <row r="101" spans="1:3" ht="25.5">
      <c r="A101" s="59" t="s">
        <v>209</v>
      </c>
      <c r="B101" s="58" t="s">
        <v>143</v>
      </c>
      <c r="C101" s="1" t="s">
        <v>144</v>
      </c>
    </row>
    <row r="102" spans="1:3" ht="25.5">
      <c r="A102" s="67" t="s">
        <v>209</v>
      </c>
      <c r="B102" s="58" t="s">
        <v>329</v>
      </c>
      <c r="C102" s="1" t="s">
        <v>74</v>
      </c>
    </row>
    <row r="103" spans="1:3" ht="38.25">
      <c r="A103" s="59" t="s">
        <v>209</v>
      </c>
      <c r="B103" s="58" t="s">
        <v>223</v>
      </c>
      <c r="C103" s="1" t="s">
        <v>224</v>
      </c>
    </row>
    <row r="104" spans="1:3" ht="25.5">
      <c r="A104" s="59" t="s">
        <v>209</v>
      </c>
      <c r="B104" s="58" t="s">
        <v>243</v>
      </c>
      <c r="C104" s="1" t="s">
        <v>244</v>
      </c>
    </row>
    <row r="105" spans="1:3" ht="12.75" customHeight="1">
      <c r="A105" s="59" t="s">
        <v>209</v>
      </c>
      <c r="B105" s="58" t="s">
        <v>205</v>
      </c>
      <c r="C105" s="1" t="s">
        <v>206</v>
      </c>
    </row>
    <row r="106" spans="1:3" ht="25.5">
      <c r="A106" s="67" t="s">
        <v>209</v>
      </c>
      <c r="B106" s="76" t="s">
        <v>245</v>
      </c>
      <c r="C106" s="62" t="s">
        <v>246</v>
      </c>
    </row>
    <row r="107" spans="1:3" ht="25.5">
      <c r="A107" s="59" t="s">
        <v>209</v>
      </c>
      <c r="B107" s="61" t="s">
        <v>251</v>
      </c>
      <c r="C107" s="62" t="s">
        <v>331</v>
      </c>
    </row>
    <row r="108" spans="1:3" ht="39">
      <c r="A108" s="59" t="s">
        <v>209</v>
      </c>
      <c r="B108" s="64" t="s">
        <v>314</v>
      </c>
      <c r="C108" s="66" t="s">
        <v>154</v>
      </c>
    </row>
    <row r="109" spans="1:3" ht="25.5">
      <c r="A109" s="59" t="s">
        <v>209</v>
      </c>
      <c r="B109" s="59" t="s">
        <v>121</v>
      </c>
      <c r="C109" s="4" t="s">
        <v>122</v>
      </c>
    </row>
    <row r="110" spans="1:3" ht="38.25" customHeight="1">
      <c r="A110" s="59" t="s">
        <v>209</v>
      </c>
      <c r="B110" s="63" t="s">
        <v>103</v>
      </c>
      <c r="C110" s="61" t="s">
        <v>39</v>
      </c>
    </row>
    <row r="111" spans="1:3" ht="14.25" customHeight="1">
      <c r="A111" s="59" t="s">
        <v>209</v>
      </c>
      <c r="B111" s="63" t="s">
        <v>115</v>
      </c>
      <c r="C111" s="6" t="s">
        <v>227</v>
      </c>
    </row>
    <row r="112" spans="1:3" ht="27" customHeight="1">
      <c r="A112" s="59" t="s">
        <v>209</v>
      </c>
      <c r="B112" s="332" t="s">
        <v>447</v>
      </c>
      <c r="C112" s="6" t="s">
        <v>448</v>
      </c>
    </row>
    <row r="113" spans="1:3" ht="25.5">
      <c r="A113" s="59" t="s">
        <v>209</v>
      </c>
      <c r="B113" s="63" t="s">
        <v>226</v>
      </c>
      <c r="C113" s="6" t="s">
        <v>299</v>
      </c>
    </row>
    <row r="114" spans="1:3" ht="63.75">
      <c r="A114" s="59" t="s">
        <v>209</v>
      </c>
      <c r="B114" s="63" t="s">
        <v>288</v>
      </c>
      <c r="C114" s="6" t="s">
        <v>123</v>
      </c>
    </row>
    <row r="115" spans="1:3" ht="25.5">
      <c r="A115" s="59" t="s">
        <v>209</v>
      </c>
      <c r="B115" s="63" t="s">
        <v>124</v>
      </c>
      <c r="C115" s="6" t="s">
        <v>125</v>
      </c>
    </row>
    <row r="116" spans="1:3" ht="13.5" customHeight="1">
      <c r="A116" s="59" t="s">
        <v>209</v>
      </c>
      <c r="B116" s="63" t="s">
        <v>228</v>
      </c>
      <c r="C116" s="6" t="s">
        <v>229</v>
      </c>
    </row>
    <row r="117" spans="1:3" ht="25.5">
      <c r="A117" s="59" t="s">
        <v>209</v>
      </c>
      <c r="B117" s="63" t="s">
        <v>302</v>
      </c>
      <c r="C117" s="6" t="s">
        <v>179</v>
      </c>
    </row>
    <row r="118" spans="1:3" ht="38.25">
      <c r="A118" s="59" t="s">
        <v>209</v>
      </c>
      <c r="B118" s="63" t="s">
        <v>37</v>
      </c>
      <c r="C118" s="6" t="s">
        <v>38</v>
      </c>
    </row>
    <row r="119" spans="1:3" ht="25.5">
      <c r="A119" s="59" t="s">
        <v>209</v>
      </c>
      <c r="B119" s="63" t="s">
        <v>152</v>
      </c>
      <c r="C119" s="6" t="s">
        <v>153</v>
      </c>
    </row>
    <row r="120" spans="1:3" ht="51">
      <c r="A120" s="59" t="s">
        <v>209</v>
      </c>
      <c r="B120" s="63" t="s">
        <v>180</v>
      </c>
      <c r="C120" s="45" t="s">
        <v>322</v>
      </c>
    </row>
    <row r="121" spans="1:3" ht="25.5">
      <c r="A121" s="59" t="s">
        <v>209</v>
      </c>
      <c r="B121" s="63" t="s">
        <v>146</v>
      </c>
      <c r="C121" s="45" t="s">
        <v>145</v>
      </c>
    </row>
    <row r="122" spans="1:3" ht="38.25">
      <c r="A122" s="59" t="s">
        <v>209</v>
      </c>
      <c r="B122" s="58" t="s">
        <v>181</v>
      </c>
      <c r="C122" s="62" t="s">
        <v>32</v>
      </c>
    </row>
    <row r="123" spans="1:3" ht="27" customHeight="1">
      <c r="A123" s="68"/>
      <c r="B123" s="69"/>
      <c r="C123" s="70"/>
    </row>
    <row r="124" spans="1:3" ht="25.5">
      <c r="A124" s="57" t="s">
        <v>210</v>
      </c>
      <c r="B124" s="58"/>
      <c r="C124" s="55" t="s">
        <v>126</v>
      </c>
    </row>
    <row r="125" spans="1:3" ht="24" customHeight="1">
      <c r="A125" s="59" t="s">
        <v>210</v>
      </c>
      <c r="B125" s="61" t="s">
        <v>127</v>
      </c>
      <c r="C125" s="1" t="s">
        <v>46</v>
      </c>
    </row>
    <row r="126" spans="1:3" ht="25.5">
      <c r="A126" s="59" t="s">
        <v>210</v>
      </c>
      <c r="B126" s="58" t="s">
        <v>143</v>
      </c>
      <c r="C126" s="1" t="s">
        <v>144</v>
      </c>
    </row>
    <row r="127" spans="1:3" ht="25.5">
      <c r="A127" s="59" t="s">
        <v>210</v>
      </c>
      <c r="B127" s="58" t="s">
        <v>329</v>
      </c>
      <c r="C127" s="1" t="s">
        <v>74</v>
      </c>
    </row>
    <row r="128" spans="1:3" ht="51">
      <c r="A128" s="59" t="s">
        <v>210</v>
      </c>
      <c r="B128" s="58" t="s">
        <v>262</v>
      </c>
      <c r="C128" s="1" t="s">
        <v>315</v>
      </c>
    </row>
    <row r="129" spans="1:3" ht="38.25">
      <c r="A129" s="59" t="s">
        <v>210</v>
      </c>
      <c r="B129" s="58" t="s">
        <v>223</v>
      </c>
      <c r="C129" s="1" t="s">
        <v>224</v>
      </c>
    </row>
    <row r="130" spans="1:3" ht="25.5">
      <c r="A130" s="59" t="s">
        <v>210</v>
      </c>
      <c r="B130" s="58" t="s">
        <v>243</v>
      </c>
      <c r="C130" s="1" t="s">
        <v>244</v>
      </c>
    </row>
    <row r="131" spans="1:3" ht="14.25" customHeight="1">
      <c r="A131" s="59" t="s">
        <v>210</v>
      </c>
      <c r="B131" s="58" t="s">
        <v>47</v>
      </c>
      <c r="C131" s="1" t="s">
        <v>48</v>
      </c>
    </row>
    <row r="132" spans="1:3" ht="13.5" customHeight="1">
      <c r="A132" s="59" t="s">
        <v>210</v>
      </c>
      <c r="B132" s="58" t="s">
        <v>205</v>
      </c>
      <c r="C132" s="1" t="s">
        <v>206</v>
      </c>
    </row>
    <row r="133" spans="1:3" ht="51">
      <c r="A133" s="59" t="s">
        <v>210</v>
      </c>
      <c r="B133" s="185" t="s">
        <v>346</v>
      </c>
      <c r="C133" s="1" t="s">
        <v>347</v>
      </c>
    </row>
    <row r="134" spans="1:3" ht="25.5">
      <c r="A134" s="59" t="s">
        <v>210</v>
      </c>
      <c r="B134" s="58" t="s">
        <v>207</v>
      </c>
      <c r="C134" s="62" t="s">
        <v>49</v>
      </c>
    </row>
    <row r="135" spans="1:3" ht="25.5">
      <c r="A135" s="59" t="s">
        <v>210</v>
      </c>
      <c r="B135" s="58" t="s">
        <v>91</v>
      </c>
      <c r="C135" s="62" t="s">
        <v>92</v>
      </c>
    </row>
    <row r="136" spans="1:3" ht="12" customHeight="1">
      <c r="A136" s="59" t="s">
        <v>210</v>
      </c>
      <c r="B136" s="61" t="s">
        <v>115</v>
      </c>
      <c r="C136" s="62" t="s">
        <v>227</v>
      </c>
    </row>
    <row r="137" spans="1:3" ht="25.5">
      <c r="A137" s="59" t="s">
        <v>210</v>
      </c>
      <c r="B137" s="63" t="s">
        <v>327</v>
      </c>
      <c r="C137" s="6" t="s">
        <v>328</v>
      </c>
    </row>
    <row r="138" spans="1:3" ht="38.25">
      <c r="A138" s="59" t="s">
        <v>210</v>
      </c>
      <c r="B138" s="63" t="s">
        <v>330</v>
      </c>
      <c r="C138" s="6" t="s">
        <v>50</v>
      </c>
    </row>
    <row r="139" spans="1:3" ht="25.5">
      <c r="A139" s="59" t="s">
        <v>210</v>
      </c>
      <c r="B139" s="63" t="s">
        <v>226</v>
      </c>
      <c r="C139" s="6" t="s">
        <v>299</v>
      </c>
    </row>
    <row r="140" spans="1:3" ht="14.25" customHeight="1">
      <c r="A140" s="59" t="s">
        <v>210</v>
      </c>
      <c r="B140" s="63" t="s">
        <v>228</v>
      </c>
      <c r="C140" s="6" t="s">
        <v>229</v>
      </c>
    </row>
    <row r="141" spans="1:3" ht="48.75" customHeight="1">
      <c r="A141" s="59" t="s">
        <v>210</v>
      </c>
      <c r="B141" s="63" t="s">
        <v>300</v>
      </c>
      <c r="C141" s="6" t="s">
        <v>301</v>
      </c>
    </row>
    <row r="142" spans="1:3" ht="25.5">
      <c r="A142" s="59" t="s">
        <v>210</v>
      </c>
      <c r="B142" s="63" t="s">
        <v>302</v>
      </c>
      <c r="C142" s="6" t="s">
        <v>179</v>
      </c>
    </row>
    <row r="143" spans="1:3" ht="25.5">
      <c r="A143" s="59" t="s">
        <v>210</v>
      </c>
      <c r="B143" s="63" t="s">
        <v>51</v>
      </c>
      <c r="C143" s="6" t="s">
        <v>52</v>
      </c>
    </row>
    <row r="144" spans="1:3" ht="50.25" customHeight="1">
      <c r="A144" s="59" t="s">
        <v>210</v>
      </c>
      <c r="B144" s="63" t="s">
        <v>35</v>
      </c>
      <c r="C144" s="61" t="s">
        <v>36</v>
      </c>
    </row>
    <row r="145" spans="1:3" ht="38.25">
      <c r="A145" s="59" t="s">
        <v>210</v>
      </c>
      <c r="B145" s="63" t="s">
        <v>37</v>
      </c>
      <c r="C145" s="61" t="s">
        <v>38</v>
      </c>
    </row>
    <row r="146" spans="1:3" ht="25.5">
      <c r="A146" s="59" t="s">
        <v>210</v>
      </c>
      <c r="B146" s="63" t="s">
        <v>152</v>
      </c>
      <c r="C146" s="6" t="s">
        <v>153</v>
      </c>
    </row>
    <row r="147" spans="1:3" ht="76.5">
      <c r="A147" s="59" t="s">
        <v>210</v>
      </c>
      <c r="B147" s="63" t="s">
        <v>53</v>
      </c>
      <c r="C147" s="45" t="s">
        <v>200</v>
      </c>
    </row>
    <row r="148" spans="1:3" ht="76.5">
      <c r="A148" s="59" t="s">
        <v>210</v>
      </c>
      <c r="B148" s="63" t="s">
        <v>258</v>
      </c>
      <c r="C148" s="61" t="s">
        <v>201</v>
      </c>
    </row>
    <row r="149" spans="1:3" ht="51">
      <c r="A149" s="59" t="s">
        <v>210</v>
      </c>
      <c r="B149" s="63" t="s">
        <v>180</v>
      </c>
      <c r="C149" s="45" t="s">
        <v>322</v>
      </c>
    </row>
    <row r="150" spans="1:3" ht="51">
      <c r="A150" s="59" t="s">
        <v>210</v>
      </c>
      <c r="B150" s="63" t="s">
        <v>323</v>
      </c>
      <c r="C150" s="45" t="s">
        <v>31</v>
      </c>
    </row>
    <row r="151" spans="1:3" ht="25.5">
      <c r="A151" s="59" t="s">
        <v>210</v>
      </c>
      <c r="B151" s="63" t="s">
        <v>146</v>
      </c>
      <c r="C151" s="45" t="s">
        <v>145</v>
      </c>
    </row>
    <row r="152" spans="1:3" ht="38.25">
      <c r="A152" s="59" t="s">
        <v>210</v>
      </c>
      <c r="B152" s="58" t="s">
        <v>181</v>
      </c>
      <c r="C152" s="1" t="s">
        <v>32</v>
      </c>
    </row>
    <row r="154" spans="1:3" ht="15.75">
      <c r="A154" s="68"/>
      <c r="B154" s="77"/>
      <c r="C154" s="78"/>
    </row>
    <row r="155" ht="18.75">
      <c r="A155" s="79"/>
    </row>
  </sheetData>
  <sheetProtection/>
  <mergeCells count="3">
    <mergeCell ref="A7:C7"/>
    <mergeCell ref="A9:B9"/>
    <mergeCell ref="C9:C10"/>
  </mergeCells>
  <printOptions horizontalCentered="1"/>
  <pageMargins left="0.7480314960629921" right="0.7480314960629921" top="0.1968503937007874" bottom="0.1968503937007874" header="0" footer="0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6.625" style="0" customWidth="1"/>
    <col min="2" max="2" width="23.25390625" style="0" customWidth="1"/>
    <col min="3" max="3" width="57.125" style="0" customWidth="1"/>
  </cols>
  <sheetData>
    <row r="1" spans="1:3" s="88" customFormat="1" ht="11.25">
      <c r="A1" s="439" t="s">
        <v>62</v>
      </c>
      <c r="B1" s="439"/>
      <c r="C1" s="439"/>
    </row>
    <row r="2" spans="1:3" s="88" customFormat="1" ht="11.25">
      <c r="A2" s="439" t="s">
        <v>63</v>
      </c>
      <c r="B2" s="439"/>
      <c r="C2" s="439"/>
    </row>
    <row r="3" spans="1:3" s="88" customFormat="1" ht="11.25">
      <c r="A3" s="439" t="s">
        <v>21</v>
      </c>
      <c r="B3" s="439"/>
      <c r="C3" s="439"/>
    </row>
    <row r="4" spans="1:3" s="88" customFormat="1" ht="11.25">
      <c r="A4" s="2"/>
      <c r="B4" s="2"/>
      <c r="C4" s="2" t="s">
        <v>468</v>
      </c>
    </row>
    <row r="5" spans="1:3" s="88" customFormat="1" ht="11.25">
      <c r="A5" s="2"/>
      <c r="B5" s="2"/>
      <c r="C5" s="2" t="s">
        <v>449</v>
      </c>
    </row>
    <row r="6" spans="1:3" s="88" customFormat="1" ht="11.25">
      <c r="A6" s="439"/>
      <c r="B6" s="439"/>
      <c r="C6" s="439"/>
    </row>
    <row r="7" spans="1:3" ht="27" customHeight="1">
      <c r="A7" s="404" t="s">
        <v>475</v>
      </c>
      <c r="B7" s="404"/>
      <c r="C7" s="404"/>
    </row>
    <row r="9" spans="1:3" s="3" customFormat="1" ht="25.5" customHeight="1">
      <c r="A9" s="138" t="s">
        <v>65</v>
      </c>
      <c r="B9" s="138" t="s">
        <v>66</v>
      </c>
      <c r="C9" s="138" t="s">
        <v>67</v>
      </c>
    </row>
    <row r="10" spans="1:3" s="3" customFormat="1" ht="15" customHeight="1">
      <c r="A10" s="139">
        <v>1</v>
      </c>
      <c r="B10" s="140">
        <v>2</v>
      </c>
      <c r="C10" s="141">
        <v>3</v>
      </c>
    </row>
    <row r="11" spans="1:3" s="144" customFormat="1" ht="25.5" customHeight="1">
      <c r="A11" s="57" t="s">
        <v>210</v>
      </c>
      <c r="B11" s="142"/>
      <c r="C11" s="143" t="s">
        <v>198</v>
      </c>
    </row>
    <row r="12" spans="1:3" s="3" customFormat="1" ht="35.25" customHeight="1">
      <c r="A12" s="59"/>
      <c r="B12" s="145" t="s">
        <v>68</v>
      </c>
      <c r="C12" s="123" t="s">
        <v>142</v>
      </c>
    </row>
    <row r="13" spans="1:3" s="3" customFormat="1" ht="36" customHeight="1">
      <c r="A13" s="59"/>
      <c r="B13" s="145" t="s">
        <v>69</v>
      </c>
      <c r="C13" s="123" t="s">
        <v>60</v>
      </c>
    </row>
    <row r="14" spans="1:3" s="3" customFormat="1" ht="25.5" customHeight="1">
      <c r="A14" s="59"/>
      <c r="B14" s="145" t="s">
        <v>70</v>
      </c>
      <c r="C14" s="146" t="s">
        <v>71</v>
      </c>
    </row>
    <row r="15" spans="1:3" s="3" customFormat="1" ht="27" customHeight="1">
      <c r="A15" s="59"/>
      <c r="B15" s="145" t="s">
        <v>72</v>
      </c>
      <c r="C15" s="146" t="s">
        <v>73</v>
      </c>
    </row>
  </sheetData>
  <sheetProtection/>
  <mergeCells count="5">
    <mergeCell ref="A7:C7"/>
    <mergeCell ref="A1:C1"/>
    <mergeCell ref="A2:C2"/>
    <mergeCell ref="A3:C3"/>
    <mergeCell ref="A6:C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52.125" style="52" customWidth="1"/>
    <col min="2" max="2" width="14.875" style="80" customWidth="1"/>
    <col min="3" max="3" width="16.00390625" style="52" customWidth="1"/>
    <col min="4" max="16384" width="9.125" style="52" customWidth="1"/>
  </cols>
  <sheetData>
    <row r="1" spans="1:3" s="88" customFormat="1" ht="12.75" customHeight="1">
      <c r="A1" s="441" t="s">
        <v>90</v>
      </c>
      <c r="B1" s="441"/>
      <c r="C1" s="441"/>
    </row>
    <row r="2" spans="1:3" s="88" customFormat="1" ht="11.25" customHeight="1">
      <c r="A2" s="441" t="s">
        <v>63</v>
      </c>
      <c r="B2" s="441"/>
      <c r="C2" s="441"/>
    </row>
    <row r="3" spans="1:3" s="88" customFormat="1" ht="11.25" customHeight="1">
      <c r="A3" s="441" t="s">
        <v>21</v>
      </c>
      <c r="B3" s="441"/>
      <c r="C3" s="441"/>
    </row>
    <row r="4" spans="1:3" s="88" customFormat="1" ht="11.25" customHeight="1">
      <c r="A4" s="441" t="s">
        <v>468</v>
      </c>
      <c r="B4" s="441"/>
      <c r="C4" s="441"/>
    </row>
    <row r="5" spans="1:3" s="88" customFormat="1" ht="12.75" customHeight="1">
      <c r="A5" s="441" t="s">
        <v>449</v>
      </c>
      <c r="B5" s="441"/>
      <c r="C5" s="441"/>
    </row>
    <row r="6" s="88" customFormat="1" ht="11.25">
      <c r="B6" s="153"/>
    </row>
    <row r="7" spans="1:3" ht="47.25" customHeight="1">
      <c r="A7" s="440" t="s">
        <v>481</v>
      </c>
      <c r="B7" s="440"/>
      <c r="C7" s="440"/>
    </row>
    <row r="8" spans="1:2" ht="15.75">
      <c r="A8" s="3"/>
      <c r="B8" s="53"/>
    </row>
    <row r="9" spans="1:3" ht="38.25">
      <c r="A9" s="154" t="s">
        <v>212</v>
      </c>
      <c r="B9" s="155" t="s">
        <v>213</v>
      </c>
      <c r="C9" s="155" t="s">
        <v>214</v>
      </c>
    </row>
    <row r="10" spans="1:3" ht="39">
      <c r="A10" s="156" t="s">
        <v>231</v>
      </c>
      <c r="B10" s="155"/>
      <c r="C10" s="157"/>
    </row>
    <row r="11" spans="1:3" ht="26.25">
      <c r="A11" s="50" t="s">
        <v>0</v>
      </c>
      <c r="B11" s="157">
        <v>100</v>
      </c>
      <c r="C11" s="157"/>
    </row>
    <row r="12" spans="1:3" ht="26.25">
      <c r="A12" s="50" t="s">
        <v>306</v>
      </c>
      <c r="B12" s="157"/>
      <c r="C12" s="157">
        <v>100</v>
      </c>
    </row>
    <row r="13" spans="1:3" ht="26.25">
      <c r="A13" s="156" t="s">
        <v>55</v>
      </c>
      <c r="B13" s="157"/>
      <c r="C13" s="157"/>
    </row>
    <row r="14" spans="1:3" ht="51.75">
      <c r="A14" s="50" t="s">
        <v>10</v>
      </c>
      <c r="B14" s="157">
        <v>100</v>
      </c>
      <c r="C14" s="157"/>
    </row>
    <row r="15" spans="1:3" ht="51.75">
      <c r="A15" s="50" t="s">
        <v>11</v>
      </c>
      <c r="B15" s="157"/>
      <c r="C15" s="157">
        <v>100</v>
      </c>
    </row>
    <row r="16" spans="1:3" ht="25.5" customHeight="1">
      <c r="A16" s="50" t="s">
        <v>12</v>
      </c>
      <c r="B16" s="157">
        <v>100</v>
      </c>
      <c r="C16" s="157"/>
    </row>
    <row r="17" spans="1:3" ht="26.25">
      <c r="A17" s="50" t="s">
        <v>13</v>
      </c>
      <c r="B17" s="157"/>
      <c r="C17" s="157">
        <v>100</v>
      </c>
    </row>
    <row r="18" spans="1:3" ht="39">
      <c r="A18" s="50" t="s">
        <v>14</v>
      </c>
      <c r="B18" s="157">
        <v>100</v>
      </c>
      <c r="C18" s="157"/>
    </row>
    <row r="19" spans="1:3" ht="39">
      <c r="A19" s="50" t="s">
        <v>15</v>
      </c>
      <c r="B19" s="157"/>
      <c r="C19" s="157">
        <v>100</v>
      </c>
    </row>
    <row r="20" spans="1:3" ht="26.25">
      <c r="A20" s="50" t="s">
        <v>204</v>
      </c>
      <c r="B20" s="157">
        <v>100</v>
      </c>
      <c r="C20" s="157"/>
    </row>
    <row r="21" spans="1:3" ht="26.25">
      <c r="A21" s="50" t="s">
        <v>16</v>
      </c>
      <c r="B21" s="157"/>
      <c r="C21" s="157">
        <v>100</v>
      </c>
    </row>
    <row r="22" spans="1:3" ht="15.75">
      <c r="A22" s="158" t="s">
        <v>17</v>
      </c>
      <c r="B22" s="157"/>
      <c r="C22" s="157"/>
    </row>
    <row r="23" spans="1:3" ht="39">
      <c r="A23" s="50" t="s">
        <v>23</v>
      </c>
      <c r="B23" s="157">
        <v>100</v>
      </c>
      <c r="C23" s="157"/>
    </row>
    <row r="24" spans="1:3" ht="39">
      <c r="A24" s="50" t="s">
        <v>24</v>
      </c>
      <c r="B24" s="157"/>
      <c r="C24" s="157">
        <v>100</v>
      </c>
    </row>
    <row r="25" spans="1:3" ht="15.75">
      <c r="A25" s="158" t="s">
        <v>25</v>
      </c>
      <c r="B25" s="159"/>
      <c r="C25" s="159"/>
    </row>
    <row r="26" spans="1:3" ht="64.5">
      <c r="A26" s="50" t="s">
        <v>26</v>
      </c>
      <c r="B26" s="160">
        <v>100</v>
      </c>
      <c r="C26" s="160"/>
    </row>
    <row r="27" spans="1:3" ht="51.75">
      <c r="A27" s="50" t="s">
        <v>27</v>
      </c>
      <c r="B27" s="160">
        <v>100</v>
      </c>
      <c r="C27" s="160"/>
    </row>
    <row r="28" spans="1:3" ht="64.5">
      <c r="A28" s="50" t="s">
        <v>28</v>
      </c>
      <c r="B28" s="160"/>
      <c r="C28" s="160">
        <v>100</v>
      </c>
    </row>
    <row r="29" spans="1:3" ht="39">
      <c r="A29" s="50" t="s">
        <v>29</v>
      </c>
      <c r="B29" s="160"/>
      <c r="C29" s="160">
        <v>100</v>
      </c>
    </row>
    <row r="30" spans="1:3" ht="51.75">
      <c r="A30" s="50" t="s">
        <v>315</v>
      </c>
      <c r="B30" s="160">
        <v>100</v>
      </c>
      <c r="C30" s="160"/>
    </row>
    <row r="31" spans="1:3" ht="51.75">
      <c r="A31" s="50" t="s">
        <v>310</v>
      </c>
      <c r="B31" s="160"/>
      <c r="C31" s="160">
        <v>100</v>
      </c>
    </row>
    <row r="32" spans="1:3" ht="15.75">
      <c r="A32" s="158" t="s">
        <v>311</v>
      </c>
      <c r="B32" s="157"/>
      <c r="C32" s="157"/>
    </row>
    <row r="33" spans="1:3" ht="26.25">
      <c r="A33" s="50" t="s">
        <v>244</v>
      </c>
      <c r="B33" s="157">
        <v>100</v>
      </c>
      <c r="C33" s="157"/>
    </row>
    <row r="34" spans="1:3" ht="26.25">
      <c r="A34" s="50" t="s">
        <v>48</v>
      </c>
      <c r="B34" s="157"/>
      <c r="C34" s="157">
        <v>100</v>
      </c>
    </row>
    <row r="35" spans="1:3" ht="26.25">
      <c r="A35" s="50" t="s">
        <v>206</v>
      </c>
      <c r="B35" s="157">
        <v>100</v>
      </c>
      <c r="C35" s="157"/>
    </row>
    <row r="36" spans="1:3" ht="15.75">
      <c r="A36" s="50" t="s">
        <v>312</v>
      </c>
      <c r="B36" s="157"/>
      <c r="C36" s="157">
        <v>100</v>
      </c>
    </row>
    <row r="37" spans="1:3" ht="52.5" customHeight="1">
      <c r="A37" s="50" t="s">
        <v>313</v>
      </c>
      <c r="B37" s="160">
        <v>100</v>
      </c>
      <c r="C37" s="160"/>
    </row>
    <row r="38" spans="1:3" ht="50.25" customHeight="1">
      <c r="A38" s="50" t="s">
        <v>83</v>
      </c>
      <c r="B38" s="160"/>
      <c r="C38" s="160">
        <v>100</v>
      </c>
    </row>
    <row r="39" spans="1:3" ht="15.75">
      <c r="A39" s="50" t="s">
        <v>84</v>
      </c>
      <c r="B39" s="160">
        <v>100</v>
      </c>
      <c r="C39" s="160"/>
    </row>
    <row r="40" spans="1:3" ht="15.75">
      <c r="A40" s="50" t="s">
        <v>85</v>
      </c>
      <c r="B40" s="159"/>
      <c r="C40" s="160">
        <v>100</v>
      </c>
    </row>
    <row r="41" spans="1:3" ht="90">
      <c r="A41" s="156" t="s">
        <v>42</v>
      </c>
      <c r="B41" s="159"/>
      <c r="C41" s="159"/>
    </row>
    <row r="42" spans="1:3" ht="52.5" customHeight="1">
      <c r="A42" s="50" t="s">
        <v>86</v>
      </c>
      <c r="B42" s="160">
        <v>100</v>
      </c>
      <c r="C42" s="160"/>
    </row>
    <row r="43" spans="1:3" ht="51" customHeight="1">
      <c r="A43" s="50" t="s">
        <v>43</v>
      </c>
      <c r="B43" s="160"/>
      <c r="C43" s="160">
        <v>100</v>
      </c>
    </row>
    <row r="44" spans="1:3" ht="26.25">
      <c r="A44" s="50" t="s">
        <v>87</v>
      </c>
      <c r="B44" s="160">
        <v>100</v>
      </c>
      <c r="C44" s="160"/>
    </row>
    <row r="45" spans="1:3" ht="26.25">
      <c r="A45" s="50" t="s">
        <v>177</v>
      </c>
      <c r="B45" s="160"/>
      <c r="C45" s="160">
        <v>100</v>
      </c>
    </row>
    <row r="46" spans="1:3" ht="39">
      <c r="A46" s="156" t="s">
        <v>178</v>
      </c>
      <c r="B46" s="157"/>
      <c r="C46" s="157"/>
    </row>
    <row r="47" spans="1:3" ht="51.75">
      <c r="A47" s="50" t="s">
        <v>40</v>
      </c>
      <c r="B47" s="157">
        <v>100</v>
      </c>
      <c r="C47" s="157"/>
    </row>
    <row r="48" spans="1:3" ht="39">
      <c r="A48" s="50" t="s">
        <v>41</v>
      </c>
      <c r="B48" s="157"/>
      <c r="C48" s="157">
        <v>100</v>
      </c>
    </row>
  </sheetData>
  <sheetProtection/>
  <mergeCells count="6">
    <mergeCell ref="A7:C7"/>
    <mergeCell ref="A5:C5"/>
    <mergeCell ref="A1:C1"/>
    <mergeCell ref="A2:C2"/>
    <mergeCell ref="A3:C3"/>
    <mergeCell ref="A4:C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Natasha</cp:lastModifiedBy>
  <cp:lastPrinted>2016-11-25T06:50:36Z</cp:lastPrinted>
  <dcterms:created xsi:type="dcterms:W3CDTF">2006-12-28T08:02:07Z</dcterms:created>
  <dcterms:modified xsi:type="dcterms:W3CDTF">2016-11-25T06:52:30Z</dcterms:modified>
  <cp:category/>
  <cp:version/>
  <cp:contentType/>
  <cp:contentStatus/>
</cp:coreProperties>
</file>