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15" windowHeight="10995" tabRatio="519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 " sheetId="7" r:id="rId7"/>
    <sheet name="Приложение 8" sheetId="8" r:id="rId8"/>
    <sheet name="Приложение 9" sheetId="9" r:id="rId9"/>
    <sheet name="Приложение 10" sheetId="10" r:id="rId10"/>
  </sheets>
  <externalReferences>
    <externalReference r:id="rId13"/>
    <externalReference r:id="rId14"/>
    <externalReference r:id="rId15"/>
  </externalReferences>
  <definedNames>
    <definedName name="_Toc105952699" localSheetId="9">'Приложение 10'!$A$13</definedName>
    <definedName name="_xlnm._FilterDatabase" localSheetId="0" hidden="1">'Приложение 1'!$A$15:$D$396</definedName>
    <definedName name="_xlnm._FilterDatabase" localSheetId="1" hidden="1">'Приложение 2'!$A$15:$D$265</definedName>
    <definedName name="_xlnm._FilterDatabase" localSheetId="2" hidden="1">'Приложение 3'!$A$16:$E$446</definedName>
    <definedName name="_xlnm._FilterDatabase" localSheetId="3" hidden="1">'Приложение 4'!$A$16:$E$302</definedName>
    <definedName name="asd15" localSheetId="7">#REF!</definedName>
    <definedName name="asd15">#REF!</definedName>
    <definedName name="ggh" localSheetId="7">#REF!</definedName>
    <definedName name="ggh">#REF!</definedName>
    <definedName name="hgghb" localSheetId="0">#REF!</definedName>
    <definedName name="hgghb" localSheetId="1">#REF!</definedName>
    <definedName name="hgghb" localSheetId="3">#REF!</definedName>
    <definedName name="hgghb" localSheetId="7">#REF!</definedName>
    <definedName name="hgghb">#REF!</definedName>
    <definedName name="Z_683C611D_9BA4_4FCB_ACFA_36C0B3D59D86_.wvu.Cols" localSheetId="4" hidden="1">'Приложение 5'!$K:$P</definedName>
    <definedName name="Z_683C611D_9BA4_4FCB_ACFA_36C0B3D59D86_.wvu.Cols" localSheetId="5" hidden="1">'Приложение 6'!$K:$Q</definedName>
    <definedName name="А319" localSheetId="0">'Приложение 1'!#REF!</definedName>
    <definedName name="А319" localSheetId="9">'[2]Приложение 3'!#REF!</definedName>
    <definedName name="А319" localSheetId="1">'Приложение 2'!#REF!</definedName>
    <definedName name="А319" localSheetId="2">'Приложение 3'!#REF!</definedName>
    <definedName name="А319" localSheetId="3">'Приложение 4'!#REF!</definedName>
    <definedName name="А319" localSheetId="4">'[1]Приложение 5 '!#REF!</definedName>
    <definedName name="А319" localSheetId="5">'[2]Приложение 3'!#REF!</definedName>
    <definedName name="А319" localSheetId="6">'[3]Приложение 4 '!#REF!</definedName>
    <definedName name="А319" localSheetId="7">'[2]Приложение 3'!#REF!</definedName>
    <definedName name="А319" localSheetId="8">'[2]Приложение 3'!#REF!</definedName>
    <definedName name="А319">#REF!</definedName>
    <definedName name="_xlnm.Print_Area" localSheetId="0">'Приложение 1'!$A$1:$E$396</definedName>
    <definedName name="_xlnm.Print_Area" localSheetId="9">'Приложение 10'!$A$1:$F$24</definedName>
    <definedName name="_xlnm.Print_Area" localSheetId="1">'Приложение 2'!$A$1:$F$265</definedName>
    <definedName name="_xlnm.Print_Area" localSheetId="2">'Приложение 3'!$A$1:$F$446</definedName>
    <definedName name="_xlnm.Print_Area" localSheetId="3">'Приложение 4'!$A$1:$G$302</definedName>
    <definedName name="_xlnm.Print_Area" localSheetId="4">'Приложение 5'!$A$1:$Q$24</definedName>
    <definedName name="_xlnm.Print_Area" localSheetId="5">'Приложение 6'!$A$1:$R$24</definedName>
    <definedName name="_xlnm.Print_Area" localSheetId="6">'Приложение 7 '!$A$1:$D$150</definedName>
    <definedName name="_xlnm.Print_Area" localSheetId="7">'Приложение 8'!$A$1:$C$25</definedName>
    <definedName name="_xlnm.Print_Area" localSheetId="8">'Приложение 9'!$A$1:$C$25</definedName>
    <definedName name="рор" localSheetId="7">#REF!</definedName>
    <definedName name="рор">#REF!</definedName>
    <definedName name="ф123" localSheetId="1">#REF!</definedName>
    <definedName name="ф123" localSheetId="7">#REF!</definedName>
    <definedName name="ф123">#REF!</definedName>
    <definedName name="Ф320" localSheetId="7">#REF!</definedName>
    <definedName name="Ф320">#REF!</definedName>
    <definedName name="ф324" localSheetId="0">#REF!</definedName>
    <definedName name="ф324" localSheetId="1">#REF!</definedName>
    <definedName name="ф324" localSheetId="7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<sst xmlns="http://schemas.openxmlformats.org/spreadsheetml/2006/main" count="2407" uniqueCount="502">
  <si>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</si>
  <si>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</si>
  <si>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</si>
  <si>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</si>
  <si>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</si>
  <si>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</si>
  <si>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</si>
  <si>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Совет муниципального района "Ижемский"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</si>
  <si>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</si>
  <si>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</si>
  <si>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</si>
  <si>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Подпрограмма "Малое и среднее предпринимательство в Ижемском районе"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</si>
  <si>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</si>
  <si>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</si>
  <si>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</si>
  <si>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</si>
  <si>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</si>
  <si>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</si>
  <si>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</si>
  <si>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Информационно-консультационная поддержка малого и среднего предпринимательства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</si>
  <si>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</si>
  <si>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</si>
  <si>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Глава местной администрации (исполнительно-распорядительного органа муниципального образования)</t>
  </si>
  <si>
    <t>Администрация муниципального района «Ижемский»</t>
  </si>
  <si>
    <t>ВР</t>
  </si>
  <si>
    <t>КЦСР</t>
  </si>
  <si>
    <t>Гл</t>
  </si>
  <si>
    <t xml:space="preserve">Наименование </t>
  </si>
  <si>
    <t>903</t>
  </si>
  <si>
    <t>Финансовая поддержка субъектов малого и среднего предпринимательства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</si>
  <si>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</si>
  <si>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</si>
  <si>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</si>
  <si>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ВСЕГО РАСХОДОВ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</si>
  <si>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</si>
  <si>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</si>
  <si>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</si>
  <si>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</si>
  <si>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</si>
  <si>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Финансовое управление администрации муниципального района "Ижемский"</t>
  </si>
  <si>
    <t>200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</si>
  <si>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</si>
  <si>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</si>
  <si>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</si>
  <si>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</si>
  <si>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</si>
  <si>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</si>
  <si>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Контрольно-счетный орган муниципального района "Ижемский" - контрольно-счетная комиссия муниципального района "Ижемский"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</si>
  <si>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</si>
  <si>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</si>
  <si>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 xml:space="preserve">муниципального образования муниципального района "Ижемский" 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</si>
  <si>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</si>
  <si>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</si>
  <si>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</si>
  <si>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</si>
  <si>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</si>
  <si>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</si>
  <si>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</si>
  <si>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</si>
  <si>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</si>
  <si>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Укрепление и модернизация материально-технической базы объектов сферы культуры</t>
  </si>
  <si>
    <t>Руководство и управление в сфере установленных функций органов местного самоуправления (централизованная бухгалтерия)</t>
  </si>
  <si>
    <t>Проведение работ по технической инвентаризации и государственной регистрации прав на автомобильные дороги общего пользования местного значения и внесение сведений о них в государственный кадастр недвижимости</t>
  </si>
  <si>
    <t>Мероприятия в области социальной политики</t>
  </si>
  <si>
    <t>Муниципальная программа муниципального образования муниципального района "Ижемский" «Территориальное развитие"</t>
  </si>
  <si>
    <t>Дотации поселениям на поддержку мер по обеспечению сбалансированности бюджетов</t>
  </si>
  <si>
    <t>Сумма (тыс. рублей)</t>
  </si>
  <si>
    <t>Управление образования администрации муниципального района "Ижемский"</t>
  </si>
  <si>
    <t>Подпрограмма "Строительство, обеспечение качественным, доступным жильем населения Ижемского района"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</si>
  <si>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</si>
  <si>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Социальное обеспечение и иные выплаты населению</t>
  </si>
  <si>
    <t>Управление культуры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</si>
  <si>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</si>
  <si>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</si>
  <si>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</si>
  <si>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Оказание муниципальных услуг (выполнение работ) учреждениями культурно-досугового типа</t>
  </si>
  <si>
    <t>Поддержка художественного народного творчества, сохранение традиционной культуры</t>
  </si>
  <si>
    <t>Приложение 1</t>
  </si>
  <si>
    <t>Приложение 2</t>
  </si>
  <si>
    <t>Содействие в предоставлении государственной  поддержки  на приобретение (строительство)  жилья отдельных категорий граждан, установленных законодательством Республики Коми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</si>
  <si>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</si>
  <si>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Содействие в предоставлении государственной поддержки на приобретение (строительство) жилья молодым семьям</t>
  </si>
  <si>
    <t xml:space="preserve">Предоставление молодым семьям, нуждающимся в улучшении жилищных условий социальных выплат на приобретение жилого помещения или создание объекта индивидуального жилищного строительства       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</si>
  <si>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</si>
  <si>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</si>
  <si>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01 1 47 R0820</t>
  </si>
  <si>
    <t>Реализация мероприятий по капитальному ремонту многоквартирных домов</t>
  </si>
  <si>
    <t>Отлов безнадзорных животных на территории Ижемского района</t>
  </si>
  <si>
    <t>Строительство и реконструкция объектов водоснабжения</t>
  </si>
  <si>
    <t>Строительство и реконструкция объектов водоотведения и очистки сточных вод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</si>
  <si>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</si>
  <si>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</si>
  <si>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</si>
  <si>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</si>
  <si>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</si>
  <si>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</si>
  <si>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Подписка периодических изданий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</si>
  <si>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</si>
  <si>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</si>
  <si>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</si>
  <si>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 xml:space="preserve">Руководство и управление в сфере установленных функций органов местного самоуправления </t>
  </si>
  <si>
    <t>Содействие функционированию информационно-маркетингового центра малого и среднего предпринимательства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</si>
  <si>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</si>
  <si>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</si>
  <si>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</si>
  <si>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</si>
  <si>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</si>
  <si>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</si>
  <si>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</si>
  <si>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</si>
  <si>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</si>
  <si>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</si>
  <si>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</si>
  <si>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</si>
  <si>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</si>
  <si>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</si>
  <si>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Субвенции на осуществление полномочий Российской Федерации по государственной регистрации актов гражданского состояния</t>
  </si>
  <si>
    <t>5</t>
  </si>
  <si>
    <t>Проведение мероприятий по энергосбережению и повышению энергетической эффективности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</si>
  <si>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</si>
  <si>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</si>
  <si>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</si>
  <si>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</si>
  <si>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</si>
  <si>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Подпрограмма "Повышение безопасности дорожного движения на территории муниципального района "Ижемский""</t>
  </si>
  <si>
    <t>Проведение районных соревнований юных инспекторов движения «Безопасное колесо» среди учащихся школ муниципального района «Ижемский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</si>
  <si>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</si>
  <si>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</si>
  <si>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</si>
  <si>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</si>
  <si>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</si>
  <si>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</si>
  <si>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Автоматизация и модернизация рабочих мест специалистов администрации муниципального района «Ижемский» и муниципальных учреждений, осуществляющих работу с государственными и муниципальными информационными системами</t>
  </si>
  <si>
    <t>Укрепление и модернизация материально-технической базы объектов сферы  искусства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</si>
  <si>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</si>
  <si>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</si>
  <si>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</si>
  <si>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Стимулирование деятельности и повышение профессиональной компетентности работников учреждений культуры и искусства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</si>
  <si>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</si>
  <si>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Закупка товаров, работ и услуг для обеспечения  государственных (муниципальных) нужд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</si>
  <si>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</si>
  <si>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</si>
  <si>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</si>
  <si>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01 1 46 L0200</t>
  </si>
  <si>
    <t>01 2 31 L0180</t>
  </si>
  <si>
    <t>Строительство водопроводных сетей</t>
  </si>
  <si>
    <t>02 0 41 S2040</t>
  </si>
  <si>
    <t>02 0 42 S2040</t>
  </si>
  <si>
    <t>04 0 14 S2500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</si>
  <si>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</si>
  <si>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</si>
  <si>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</si>
  <si>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</si>
  <si>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</si>
  <si>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на 2017 год и плановый период 2018 и 2019 годов"</t>
  </si>
  <si>
    <t xml:space="preserve">Ведомственная структура расходов бюджета муниципального </t>
  </si>
  <si>
    <t>образования муниципального района "Ижемский" на 2017 год</t>
  </si>
  <si>
    <t>Актуализация генеральных планов  и правил землепользования и застройки муниципальных образований поселений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</si>
  <si>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</si>
  <si>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</si>
  <si>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</si>
  <si>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</si>
  <si>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Вовлечение в оборот муниципального имущества МО МР "Ижемский</t>
  </si>
  <si>
    <t>Вовлечение в оборот муниципального имущества МО МР "Ижемский"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</si>
  <si>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</si>
  <si>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Строительство индивидуального жилья</t>
  </si>
  <si>
    <t>Содержание элементов наплавного моста</t>
  </si>
  <si>
    <t>Осуществление 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</si>
  <si>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25 S2460</t>
  </si>
  <si>
    <t>Реализация народных проектов в сфере физической культуры и спорта</t>
  </si>
  <si>
    <t>04 0 71 S2590</t>
  </si>
  <si>
    <t>Организация тестирования населения по выполнению видов испытаний Всероссийского физкультурно-спортивного комплекса "Готов к труду и обороне" (ГТО)</t>
  </si>
  <si>
    <t>Приобретение инвентаря и оборудования, предназначенного для приема тестов комплекса ГТО в центрах тестирования ГТО</t>
  </si>
  <si>
    <t>02 0 17 L0970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</si>
  <si>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</si>
  <si>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</si>
  <si>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</si>
  <si>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 xml:space="preserve">Реализация инвестиционных проектов по обеспечению новых земельных участков инженерной и дорожной инфраструктурой для целей жилищного строительства, с разработкой проектов планировок территорий </t>
  </si>
  <si>
    <t>Развитие библиотечного дела</t>
  </si>
  <si>
    <t>Развитие и поддержка актуального состояния сайта администрации муниципального района «Ижемский»</t>
  </si>
  <si>
    <t>Обеспечение защиты конфиденциальной информации  в информационных системах</t>
  </si>
  <si>
    <t>Строительство объектов водоснабжения</t>
  </si>
  <si>
    <t>Реализация народных проектов в сфере культуры и искусства</t>
  </si>
  <si>
    <t>Реализация народных проектов в сфере культуры и искусства, прошедших отбор в рамках проекта "Народный бюджет"</t>
  </si>
  <si>
    <t>Подпрограмма "Развитие внутреннего и въездного туризма на территории Ижемского района"</t>
  </si>
  <si>
    <t>Рекламно-информационное обеспечение продвижения туристских продуктов</t>
  </si>
  <si>
    <t>05 1 12 S2180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</si>
  <si>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</si>
  <si>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</si>
  <si>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</si>
  <si>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</si>
  <si>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</si>
  <si>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01 1 24 S2410</t>
  </si>
  <si>
    <t xml:space="preserve">Разработка документации по планировке территории </t>
  </si>
  <si>
    <t>Поддержка субъектов малого и среднего предпринимательства</t>
  </si>
  <si>
    <t>Поддержка субъектов малого предпринимательства</t>
  </si>
  <si>
    <t>к решению Совета муниципального района "Ижемский" "О внесении</t>
  </si>
  <si>
    <t>изменений в решение Совета муниципального района "Ижемский"</t>
  </si>
  <si>
    <t>"О бюджете муниципального образования муниципального района</t>
  </si>
  <si>
    <t>"Ижемский" на 2017 год и плановый период 2018 и 2019 годов"</t>
  </si>
  <si>
    <t>"</t>
  </si>
  <si>
    <t>"Приложение 1</t>
  </si>
  <si>
    <t>"Приложение 3</t>
  </si>
  <si>
    <t>Осуществление государственных полномочий Республики Коми, предусмотренных пунктами 7-9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</si>
  <si>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документов территориального проектирования, в т.ч. актуализация документов территориального планирования МО МР «Ижемский», разработка местных нормативов градостроительного проектирования</t>
  </si>
  <si>
    <t>01 1 11 00000</t>
  </si>
  <si>
    <t>Проведение выборов в представительный орган муниципального образования</t>
  </si>
  <si>
    <t>Оказание услуг по государственной экспертизе проекта «Корректировка проектно-сметной документации объекта незавершенного строительства «Детский спортивный оздоровительный центр в с.Ижма</t>
  </si>
  <si>
    <t>03 0 25 S2570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</si>
  <si>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</si>
  <si>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Организация работ по надежному теплоснабжению</t>
  </si>
  <si>
    <t>Строительство и реконструкция объектов в сфере образования</t>
  </si>
  <si>
    <t>08 1 14 S2490</t>
  </si>
  <si>
    <t>Реализация народных проектов в сфере дорожной деятельности</t>
  </si>
  <si>
    <t>Реализация народных проектов в сфере дорожной деятельности, прошедших отбор в рамках проекта «Народный бюджет»</t>
  </si>
  <si>
    <t>02 0 17 S2020</t>
  </si>
  <si>
    <t>Реализация народных проектов в сфере образования, прошедших отбор в рамках проекта «Народный бюджет»</t>
  </si>
  <si>
    <t>Пропаганда и популяризация физической культуры и спорта среди населения Ижемского района</t>
  </si>
  <si>
    <t>Обеспечение развития и укрепления материально-технической базы муниципальных домов культуры</t>
  </si>
  <si>
    <t>03 0 11 L5580</t>
  </si>
  <si>
    <t>03 0 12 L5190</t>
  </si>
  <si>
    <t>Поддержка отрасли культуры</t>
  </si>
  <si>
    <t>03 0 13 L5190</t>
  </si>
  <si>
    <t>03 0 15 S2150</t>
  </si>
  <si>
    <t>Укрепление материально-технической базы муниципальных учреждений сферы культуры</t>
  </si>
  <si>
    <t>03 0 23 L5190</t>
  </si>
  <si>
    <t>Повышение квалификации работников</t>
  </si>
  <si>
    <t>Проведение ремонта улично-дорожной сети</t>
  </si>
  <si>
    <t>Отдел физической культуры и  спорта  администрации муниципального района "Ижемский"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</si>
  <si>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</si>
  <si>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народных проектов в сфере благоустройства, прошедших отбор в рамках проекта "Народный бюджет"</t>
  </si>
  <si>
    <t>01 2 21 S2480</t>
  </si>
  <si>
    <t>Реализация народных проектов в сфере благоустройства</t>
  </si>
  <si>
    <t>Подпрограмма "Профилактика терроризма и экстремизма на территории муниципального района "Ижемский""</t>
  </si>
  <si>
    <t>Приобретение и доставка угля для нужд муниципальных учреждений</t>
  </si>
  <si>
    <t>Обслуживание муниципальных котельных</t>
  </si>
  <si>
    <t>Иные межбюджетные трансферты бюджетам поселений на осуществление переданных полномочий муниципального района "Ижемский" на разработку документации по планировке территории кварталов индивидуальной застройки</t>
  </si>
  <si>
    <t>Приобретение и установка инженерно- технических средств охраны объектов</t>
  </si>
  <si>
    <t>Устройство наплавного моста</t>
  </si>
  <si>
    <t>Подпрограмма "Поддержка социально ориентированных некоммерческих организаций"</t>
  </si>
  <si>
    <t>Оказание финансовой поддержки социально ориентированным некоммерческим организациям</t>
  </si>
  <si>
    <t>05 1 21 S2190</t>
  </si>
  <si>
    <t>Обеспечение содержания, ремонта и капитального ремонта автомобильных дорог общего пользования местного значения и улично-дорожной сети</t>
  </si>
  <si>
    <t>02 0 17 S2010</t>
  </si>
  <si>
    <t>Укрепление материально-технической базы и создание безопасных условий в организациях в сфере образования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</si>
  <si>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</si>
  <si>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Обеспечение обустройства и установки автобусных павильонов на автомобильных дорогах общего пользования местного значения</t>
  </si>
  <si>
    <t>Подпрограмма «Развитие систем обращения с отходами»</t>
  </si>
  <si>
    <t>Ликвидация и рекультивация несанкционированных свалок</t>
  </si>
  <si>
    <t>"Приложение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</si>
  <si>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2018 и 2019 годов </t>
  </si>
  <si>
    <t>2018 год</t>
  </si>
  <si>
    <t>2019 год</t>
  </si>
  <si>
    <t>Строительство межпоселенческого полигона твердых бытовых отходов в с. Ижма и объекта размещения (площадки хранения) ТБО в с. Сизябск  Ижемского района, в том числе ПИР</t>
  </si>
  <si>
    <t>01 3 11 S2340</t>
  </si>
  <si>
    <t>Приобретение специального оборудования, музыкальных инструментов для оснащения муниципальных учреждений сферы культуры</t>
  </si>
  <si>
    <t>03 0 11 S2150</t>
  </si>
  <si>
    <t>Комплектование книжных (документных) фондов библиотек</t>
  </si>
  <si>
    <t>03 0 13 S2450</t>
  </si>
  <si>
    <t>Подпрограмма "Противодействие коррупции в муниципальном образовании муниципального района "Ижемский""</t>
  </si>
  <si>
    <t>Организация обучения лиц, замещающих муниципальные должности, должности муниципальной службы, специалистов ОМСУ МО МР "Ижемский"</t>
  </si>
  <si>
    <t>Подпрограмма "Развитие муниципальной службы муниципального района "Ижемский""</t>
  </si>
  <si>
    <t>Организация непрерывного профессионального образования и развития работников</t>
  </si>
  <si>
    <t>Раннее обнаружение очагов лесных пожаров на территории муниципального района "Ижемский" в целях недопущения ЧС в пожароопасный период</t>
  </si>
  <si>
    <t>Обеспечение содержания, ремонта и капитального ремонта автомобильных дорог общего пользования местного значения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</si>
  <si>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</t>
  </si>
  <si>
    <t>Условно утверждаемые (утвержденные) расходы</t>
  </si>
  <si>
    <t>Приложение 4</t>
  </si>
  <si>
    <t>"Приложение 4</t>
  </si>
  <si>
    <t>Ведомственная структура расходов бюджета муниципального образования</t>
  </si>
  <si>
    <t>муниципального района "Ижемский" на плановый период 2018 и 2019 годов</t>
  </si>
  <si>
    <t>Отдел физической культуры, спорта и туризма администрации муниципального района "Ижемский"</t>
  </si>
  <si>
    <t>Приложение 6</t>
  </si>
  <si>
    <t>к решению Совета  муниципального района  "Ижемский" "О бюджете</t>
  </si>
  <si>
    <t xml:space="preserve"> муниципального образования муниципального района "Ижемский"</t>
  </si>
  <si>
    <t xml:space="preserve">Источники </t>
  </si>
  <si>
    <t>финансирования дефицита бюджета муниципального образования муниципального района "Ижемский" на плановый период 2018 и 2019 годов</t>
  </si>
  <si>
    <t xml:space="preserve">Код 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</si>
  <si>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</si>
  <si>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</si>
  <si>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</si>
  <si>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</si>
  <si>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Приложение 5</t>
  </si>
  <si>
    <t>"Приложение  5</t>
  </si>
  <si>
    <t>муниципального образования муниципального района "Ижемский"</t>
  </si>
  <si>
    <t>финансирования дефицита бюджета муниципального образования муниципального района "Ижемский" на 2017 год</t>
  </si>
  <si>
    <t>тыс. рублей</t>
  </si>
  <si>
    <t>Сумма</t>
  </si>
  <si>
    <t>Изменения на комитет</t>
  </si>
  <si>
    <t xml:space="preserve"> 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</si>
  <si>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</si>
  <si>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</si>
  <si>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</si>
  <si>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2017 год</t>
  </si>
  <si>
    <t>к решению Совета муниципального района "Ижемский" "О бюджете</t>
  </si>
  <si>
    <t>1.</t>
  </si>
  <si>
    <t>Бюджетные кредиты, привлеченные от других бюджетов бюджетной системы Российской Федерации</t>
  </si>
  <si>
    <t>Привлечение средств</t>
  </si>
  <si>
    <t>Погашение основной суммы долга</t>
  </si>
  <si>
    <t xml:space="preserve">                   </t>
  </si>
  <si>
    <t>Программа муниципальных  заимствований  муниципального образования муниципального района "Ижемский" на 2017 год и плановый период 2018 и 2019 годов</t>
  </si>
  <si>
    <t>Вид заимствований</t>
  </si>
  <si>
    <t xml:space="preserve">Всего </t>
  </si>
  <si>
    <t>2.</t>
  </si>
  <si>
    <t>Кредиты, полученные от кредитных организаций</t>
  </si>
  <si>
    <t xml:space="preserve">                                                                                                                           "Приложение 12</t>
  </si>
  <si>
    <t>Приложение 7</t>
  </si>
  <si>
    <t>Приложение 3</t>
  </si>
  <si>
    <t>Обслуживание муниципального долга МР "Ижемский"</t>
  </si>
  <si>
    <t>Обслуживание государственного (муниципального) долга</t>
  </si>
  <si>
    <t>03 0 34 S2690</t>
  </si>
  <si>
    <t>03 0 34 S 2700</t>
  </si>
  <si>
    <t>Обеспечение роста уровня оплаты труда работников муниципальных учреждений культуры и искусства в Ижемском районе</t>
  </si>
  <si>
    <t>Повышение оплаты труда работникам муниципальных учреждений культуры</t>
  </si>
  <si>
    <t>Повышение оплаты труда педагогическим работникам муниципальных учреждений дополнительного образования</t>
  </si>
  <si>
    <t>05 3 22 11000</t>
  </si>
  <si>
    <t>05 3 22 S2200</t>
  </si>
  <si>
    <t>Реализация мероприятий муниципальных программ развития туризма</t>
  </si>
  <si>
    <t>02 0 11 S2700</t>
  </si>
  <si>
    <t>04 0 25 00000</t>
  </si>
  <si>
    <t>04 0 25 S2700</t>
  </si>
  <si>
    <t>Обеспечение роста уровня оплаты труда работников муниципальных учреждений дополнительного образования</t>
  </si>
  <si>
    <t>Изменение остатков средств на счетах по учету средств бюджетов</t>
  </si>
  <si>
    <t>"Приложение 7</t>
  </si>
  <si>
    <t>муниципального образования  муниципального района "Ижемский"</t>
  </si>
  <si>
    <t>Перечень главных администраторов доходов бюджета муниципального образования муниципального района "Ижемский"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</si>
  <si>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</si>
  <si>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муниципальный район «Ижемский»</t>
  </si>
  <si>
    <t>главного администратора доходов</t>
  </si>
  <si>
    <t xml:space="preserve">доходов бюджета муниципального образования </t>
  </si>
  <si>
    <t>Администрация муниципального района «Ижемский»                                                 ИНН 1119002293 КПП 111901001</t>
  </si>
  <si>
    <t xml:space="preserve">1 08 07150 01 0000 110 </t>
  </si>
  <si>
    <t>Государственная пошлина за выдачу разрешения на установку рекламной конструкции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</si>
  <si>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</si>
  <si>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</si>
  <si>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</si>
  <si>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</si>
  <si>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</si>
  <si>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</si>
  <si>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</si>
  <si>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</si>
  <si>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</si>
  <si>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</si>
  <si>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</si>
  <si>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</si>
  <si>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</si>
  <si>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</si>
  <si>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</si>
  <si>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</si>
  <si>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</si>
  <si>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</si>
  <si>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</si>
  <si>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</si>
  <si>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</si>
  <si>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</si>
  <si>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</si>
  <si>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</si>
  <si>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</si>
  <si>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</si>
  <si>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</si>
  <si>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</si>
  <si>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</si>
  <si>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</si>
  <si>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</si>
  <si>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</si>
  <si>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</si>
  <si>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</si>
  <si>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</si>
  <si>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</si>
  <si>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</si>
  <si>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</si>
  <si>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</si>
  <si>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</si>
  <si>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2 02 25527 05 0000 151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</si>
  <si>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</si>
  <si>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</si>
  <si>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</si>
  <si>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</si>
  <si>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</si>
  <si>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2 02 29999 05 0000 151</t>
  </si>
  <si>
    <t>Прочие субсидии бюджетам муниципальных районов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</si>
  <si>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</si>
  <si>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</si>
  <si>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</si>
  <si>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</si>
  <si>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</si>
  <si>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</si>
  <si>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2 02 35082 05 0000 151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</si>
  <si>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</si>
  <si>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2 02 39999 05 0000 151</t>
  </si>
  <si>
    <t>Прочие субвенции бюджетам муниципальных районов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</si>
  <si>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</si>
  <si>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</si>
  <si>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2 02 49999 05 0000 151</t>
  </si>
  <si>
    <t>Прочие межбюджетные трансферты, передаваемые бюджетам муниципальных районов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</si>
  <si>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</si>
  <si>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</si>
  <si>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</si>
  <si>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</si>
  <si>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</si>
  <si>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</si>
  <si>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</si>
  <si>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</si>
  <si>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</si>
  <si>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поселений</t>
  </si>
  <si>
    <t>2 18 60020 05 0000 151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</si>
  <si>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</si>
  <si>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</si>
  <si>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</si>
  <si>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</si>
  <si>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</si>
  <si>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</si>
  <si>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</si>
  <si>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Контрольно-счетный орган муниципального района «Ижемский» - контрольно-счетная комиссия муниципального района «Ижемский»                                                  ИНН 1105022275 КПП 110501001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</si>
  <si>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</si>
  <si>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</si>
  <si>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Управление культуры администрации муниципального района "Ижемский" ИНН 1105021874 КПП 110501001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</si>
  <si>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</si>
  <si>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2 02 25519 05 0000 151</t>
  </si>
  <si>
    <t>Субсидия бюджетам муниципальных районов на поддержку отрасли культуры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</si>
  <si>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</si>
  <si>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</si>
  <si>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</si>
  <si>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</si>
  <si>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</si>
  <si>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</si>
  <si>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</si>
  <si>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 трансферты,   передаваемые бюджетам  муниципальных   районов  на государственную  поддержку муниципальных    учреждений    культуры, находящихся  на   территориях   сельских поселений</t>
  </si>
  <si>
    <t>Возврат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</si>
  <si>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964</t>
  </si>
  <si>
    <t>Отдел физической культуры, спорта и туризма администрации муниципального района "Ижемский" ИНН 1105021867 КПП 110501001</t>
  </si>
  <si>
    <t>975</t>
  </si>
  <si>
    <t>Управление образования администрации муниципального района "Ижемский" ИНН 1105021881 КПП 110501001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</si>
  <si>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</si>
  <si>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</si>
  <si>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</si>
  <si>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</si>
  <si>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</si>
  <si>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Финансовое управление администрации муниципального района "Ижемский"          ИНН 1119005840 КПП 111901001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</si>
  <si>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</si>
  <si>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</si>
  <si>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1 17 01050 10 0000 180</t>
  </si>
  <si>
    <t>Невыясненные поступления, зачисляемые в бюджеты сельских поселений</t>
  </si>
  <si>
    <t>118 05000 05 0000 180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</si>
  <si>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</si>
  <si>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</si>
  <si>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Дотации бюджетам муниципальных районов на выравнивание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</si>
  <si>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</si>
  <si>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</si>
  <si>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2 02 35930 05 0000 151</t>
  </si>
  <si>
    <t>Субвенции бюджетам муниципальных районов на  государственную регистрацию актов гражданского состояния</t>
  </si>
  <si>
    <t>2 02 35118 05 0000 151</t>
  </si>
  <si>
    <t>Субвенции бюджетам муниципальных районов на осуществление  первичного воинского учету на территориях, где отсутствуют военные комиссариаты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</si>
  <si>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</si>
  <si>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2 02 90024 05 0000 151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</si>
  <si>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</si>
  <si>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</si>
  <si>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</si>
  <si>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</si>
  <si>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</si>
  <si>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</si>
  <si>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Приложение 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</si>
  <si>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</si>
  <si>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</si>
  <si>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</si>
  <si>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</si>
  <si>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"Таблица 2</t>
  </si>
  <si>
    <t>Приложения 10</t>
  </si>
  <si>
    <t xml:space="preserve">Распределение дотаций на 2017 год </t>
  </si>
  <si>
    <t>бюджетам поселений на поддержку мер по обеспечению сбалансированности бюджетов</t>
  </si>
  <si>
    <t>Наименование сельского поселения</t>
  </si>
  <si>
    <t>Сельское поселение «Брыкаланск»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</si>
  <si>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</si>
  <si>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</si>
  <si>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</si>
  <si>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«Няшабож»</t>
  </si>
  <si>
    <t>Сельское поселение «Том»</t>
  </si>
  <si>
    <t>Сельское поселение «Щельяюр»</t>
  </si>
  <si>
    <t>Сельское поселение «Мохча»</t>
  </si>
  <si>
    <t>Сельское поселение «Ижма»</t>
  </si>
  <si>
    <t>Всего</t>
  </si>
  <si>
    <t>Приложение 9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</si>
  <si>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</si>
  <si>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постановления администрации МР «Ижемский» «О наградах муниципального района «Ижемский»»</t>
  </si>
  <si>
    <t>Сельское поселение «Сизябск»</t>
  </si>
  <si>
    <t>Распределение субвенций на 2017 год</t>
  </si>
  <si>
    <t>бюджетам сельских поселений на осуществление первичного воинского учет на территориях, где отсутствуют военные комиссариаты</t>
  </si>
  <si>
    <t>Сельское поселение "Брыкаланск"</t>
  </si>
  <si>
    <t>Сельское поселение "Кельчиюр"</t>
  </si>
  <si>
    <t>Сельское поселение "Кипиево"</t>
  </si>
  <si>
    <t>Сельское поселение "Краснобор"</t>
  </si>
  <si>
    <t>Сельское поселение "Мохча"</t>
  </si>
  <si>
    <t>Сельское поселение "Няшабож"</t>
  </si>
  <si>
    <t>Сельское поселение "Сизябск"</t>
  </si>
  <si>
    <t>Сельское поселение "Том"</t>
  </si>
  <si>
    <t>Сельское поселение "Щельяюр"</t>
  </si>
  <si>
    <t>Итого</t>
  </si>
  <si>
    <t>Приложение 10</t>
  </si>
  <si>
    <t>"Таблица 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</si>
  <si>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</si>
  <si>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"Приложение 6</t>
  </si>
  <si>
    <t>от 27 октября 2017 года № 5-23/1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</si>
</sst>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color indexed="13"/>
      <name val="Arial"/>
      <family val="2"/>
    </font>
    <font>
      <b/>
      <sz val="12"/>
      <name val="Arial"/>
      <family val="2"/>
    </font>
    <font>
      <b/>
      <sz val="11.5"/>
      <name val="Cambria"/>
      <family val="1"/>
    </font>
    <font>
      <sz val="11.5"/>
      <name val="Cambria"/>
      <family val="1"/>
    </font>
    <font>
      <sz val="10"/>
      <color indexed="8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 indent="1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wrapText="1" indent="1"/>
    </xf>
    <xf numFmtId="198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 wrapText="1"/>
    </xf>
    <xf numFmtId="49" fontId="3" fillId="0" borderId="10" xfId="147" applyNumberFormat="1" applyFont="1" applyFill="1" applyBorder="1" applyAlignment="1">
      <alignment horizontal="left" vertical="center" wrapText="1"/>
      <protection/>
    </xf>
    <xf numFmtId="20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2" fillId="0" borderId="11" xfId="92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3" fillId="0" borderId="10" xfId="150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49" fontId="4" fillId="0" borderId="10" xfId="118" applyNumberFormat="1" applyFont="1" applyBorder="1" applyAlignment="1">
      <alignment horizontal="left" vertical="center" wrapText="1"/>
      <protection/>
    </xf>
    <xf numFmtId="49" fontId="3" fillId="0" borderId="10" xfId="119" applyNumberFormat="1" applyFont="1" applyFill="1" applyBorder="1" applyAlignment="1">
      <alignment horizontal="left" vertical="center" wrapText="1"/>
      <protection/>
    </xf>
    <xf numFmtId="49" fontId="3" fillId="0" borderId="10" xfId="160" applyNumberFormat="1" applyFont="1" applyFill="1" applyBorder="1" applyAlignment="1">
      <alignment horizontal="left" vertical="center" wrapText="1"/>
      <protection/>
    </xf>
    <xf numFmtId="49" fontId="3" fillId="0" borderId="10" xfId="121" applyNumberFormat="1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3" fillId="0" borderId="10" xfId="92" applyNumberFormat="1" applyFont="1" applyBorder="1" applyAlignment="1">
      <alignment horizontal="left" vertical="center" wrapText="1"/>
      <protection/>
    </xf>
    <xf numFmtId="49" fontId="3" fillId="0" borderId="10" xfId="84" applyNumberFormat="1" applyFont="1" applyFill="1" applyBorder="1" applyAlignment="1">
      <alignment horizontal="left" vertical="center" wrapText="1"/>
      <protection/>
    </xf>
    <xf numFmtId="49" fontId="3" fillId="0" borderId="10" xfId="163" applyNumberFormat="1" applyFont="1" applyBorder="1" applyAlignment="1">
      <alignment horizontal="left" vertical="center" wrapText="1"/>
      <protection/>
    </xf>
    <xf numFmtId="0" fontId="47" fillId="0" borderId="10" xfId="163" applyFont="1" applyBorder="1" applyAlignment="1">
      <alignment vertical="center" wrapText="1"/>
      <protection/>
    </xf>
    <xf numFmtId="49" fontId="4" fillId="0" borderId="10" xfId="128" applyNumberFormat="1" applyFont="1" applyBorder="1" applyAlignment="1">
      <alignment horizontal="left" vertical="center" wrapText="1"/>
      <protection/>
    </xf>
    <xf numFmtId="49" fontId="3" fillId="0" borderId="10" xfId="144" applyNumberFormat="1" applyFont="1" applyBorder="1" applyAlignment="1">
      <alignment horizontal="left" vertical="center" wrapText="1"/>
      <protection/>
    </xf>
    <xf numFmtId="189" fontId="3" fillId="0" borderId="10" xfId="144" applyNumberFormat="1" applyFont="1" applyBorder="1" applyAlignment="1">
      <alignment horizontal="left" vertical="center" wrapText="1"/>
      <protection/>
    </xf>
    <xf numFmtId="49" fontId="3" fillId="0" borderId="10" xfId="145" applyNumberFormat="1" applyFont="1" applyBorder="1" applyAlignment="1">
      <alignment horizontal="left" vertical="center" wrapText="1"/>
      <protection/>
    </xf>
    <xf numFmtId="0" fontId="48" fillId="0" borderId="10" xfId="163" applyFont="1" applyBorder="1" applyAlignment="1">
      <alignment vertical="center" wrapText="1"/>
      <protection/>
    </xf>
    <xf numFmtId="0" fontId="47" fillId="0" borderId="10" xfId="163" applyFont="1" applyBorder="1" applyAlignment="1">
      <alignment horizontal="left" vertical="center" wrapText="1"/>
      <protection/>
    </xf>
    <xf numFmtId="49" fontId="4" fillId="0" borderId="10" xfId="79" applyNumberFormat="1" applyFont="1" applyBorder="1" applyAlignment="1">
      <alignment horizontal="left" vertical="center" wrapText="1"/>
      <protection/>
    </xf>
    <xf numFmtId="49" fontId="3" fillId="0" borderId="10" xfId="98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163" applyNumberFormat="1" applyFont="1" applyFill="1" applyBorder="1" applyAlignment="1">
      <alignment horizontal="left" vertical="center" wrapText="1"/>
      <protection/>
    </xf>
    <xf numFmtId="49" fontId="3" fillId="0" borderId="10" xfId="107" applyNumberFormat="1" applyFont="1" applyBorder="1" applyAlignment="1">
      <alignment horizontal="left" vertical="center" wrapText="1"/>
      <protection/>
    </xf>
    <xf numFmtId="49" fontId="3" fillId="0" borderId="10" xfId="95" applyNumberFormat="1" applyFont="1" applyBorder="1" applyAlignment="1">
      <alignment horizontal="left" vertical="center" wrapText="1"/>
      <protection/>
    </xf>
    <xf numFmtId="189" fontId="3" fillId="0" borderId="10" xfId="162" applyNumberFormat="1" applyFont="1" applyFill="1" applyBorder="1" applyAlignment="1">
      <alignment horizontal="left" vertical="center" wrapText="1"/>
      <protection/>
    </xf>
    <xf numFmtId="49" fontId="3" fillId="0" borderId="10" xfId="135" applyNumberFormat="1" applyFont="1" applyBorder="1" applyAlignment="1">
      <alignment horizontal="left" vertical="center" wrapText="1"/>
      <protection/>
    </xf>
    <xf numFmtId="49" fontId="3" fillId="0" borderId="10" xfId="140" applyNumberFormat="1" applyFont="1" applyBorder="1" applyAlignment="1">
      <alignment horizontal="left" vertical="center" wrapText="1"/>
      <protection/>
    </xf>
    <xf numFmtId="49" fontId="3" fillId="0" borderId="10" xfId="143" applyNumberFormat="1" applyFont="1" applyBorder="1" applyAlignment="1">
      <alignment horizontal="left" vertical="center" wrapText="1"/>
      <protection/>
    </xf>
    <xf numFmtId="49" fontId="3" fillId="0" borderId="10" xfId="97" applyNumberFormat="1" applyFont="1" applyBorder="1" applyAlignment="1">
      <alignment horizontal="left" vertical="center" wrapText="1"/>
      <protection/>
    </xf>
    <xf numFmtId="49" fontId="4" fillId="0" borderId="10" xfId="159" applyNumberFormat="1" applyFont="1" applyBorder="1" applyAlignment="1">
      <alignment horizontal="left" vertical="center" wrapText="1"/>
      <protection/>
    </xf>
    <xf numFmtId="49" fontId="3" fillId="0" borderId="10" xfId="74" applyNumberFormat="1" applyFont="1" applyBorder="1" applyAlignment="1">
      <alignment horizontal="left" vertical="center" wrapText="1"/>
      <protection/>
    </xf>
    <xf numFmtId="49" fontId="3" fillId="0" borderId="10" xfId="76" applyNumberFormat="1" applyFont="1" applyBorder="1" applyAlignment="1">
      <alignment horizontal="left" vertical="center" wrapText="1"/>
      <protection/>
    </xf>
    <xf numFmtId="49" fontId="3" fillId="0" borderId="10" xfId="80" applyNumberFormat="1" applyFont="1" applyBorder="1" applyAlignment="1">
      <alignment horizontal="left" vertical="center" wrapText="1"/>
      <protection/>
    </xf>
    <xf numFmtId="49" fontId="3" fillId="0" borderId="10" xfId="84" applyNumberFormat="1" applyFont="1" applyBorder="1" applyAlignment="1">
      <alignment horizontal="left" vertical="center" wrapText="1"/>
      <protection/>
    </xf>
    <xf numFmtId="189" fontId="3" fillId="0" borderId="10" xfId="87" applyNumberFormat="1" applyFont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wrapText="1"/>
    </xf>
    <xf numFmtId="189" fontId="3" fillId="0" borderId="10" xfId="110" applyNumberFormat="1" applyFont="1" applyBorder="1" applyAlignment="1">
      <alignment horizontal="left" vertical="center" wrapText="1"/>
      <protection/>
    </xf>
    <xf numFmtId="49" fontId="3" fillId="0" borderId="10" xfId="94" applyNumberFormat="1" applyFont="1" applyBorder="1" applyAlignment="1">
      <alignment horizontal="left" vertical="center" wrapText="1"/>
      <protection/>
    </xf>
    <xf numFmtId="49" fontId="3" fillId="0" borderId="10" xfId="158" applyNumberFormat="1" applyFont="1" applyFill="1" applyBorder="1" applyAlignment="1">
      <alignment horizontal="left" vertical="center" wrapText="1"/>
      <protection/>
    </xf>
    <xf numFmtId="49" fontId="4" fillId="0" borderId="10" xfId="110" applyNumberFormat="1" applyFont="1" applyBorder="1" applyAlignment="1">
      <alignment horizontal="left" vertical="center" wrapText="1"/>
      <protection/>
    </xf>
    <xf numFmtId="49" fontId="3" fillId="0" borderId="10" xfId="157" applyNumberFormat="1" applyFont="1" applyFill="1" applyBorder="1" applyAlignment="1">
      <alignment horizontal="left" vertical="center" wrapText="1"/>
      <protection/>
    </xf>
    <xf numFmtId="49" fontId="3" fillId="0" borderId="10" xfId="119" applyNumberFormat="1" applyFont="1" applyBorder="1" applyAlignment="1">
      <alignment horizontal="left" vertical="center" wrapText="1"/>
      <protection/>
    </xf>
    <xf numFmtId="189" fontId="3" fillId="0" borderId="10" xfId="152" applyNumberFormat="1" applyFont="1" applyFill="1" applyBorder="1" applyAlignment="1">
      <alignment horizontal="left" vertical="center" wrapText="1"/>
      <protection/>
    </xf>
    <xf numFmtId="49" fontId="3" fillId="0" borderId="10" xfId="95" applyNumberFormat="1" applyFont="1" applyFill="1" applyBorder="1" applyAlignment="1">
      <alignment horizontal="left" vertical="center" wrapText="1"/>
      <protection/>
    </xf>
    <xf numFmtId="49" fontId="2" fillId="0" borderId="12" xfId="135" applyNumberFormat="1" applyFont="1" applyBorder="1" applyAlignment="1">
      <alignment horizontal="left" vertical="center" wrapText="1"/>
      <protection/>
    </xf>
    <xf numFmtId="0" fontId="24" fillId="0" borderId="0" xfId="0" applyFont="1" applyFill="1" applyAlignment="1">
      <alignment/>
    </xf>
    <xf numFmtId="201" fontId="3" fillId="0" borderId="10" xfId="0" applyNumberFormat="1" applyFont="1" applyFill="1" applyBorder="1" applyAlignment="1">
      <alignment horizontal="center" wrapText="1"/>
    </xf>
    <xf numFmtId="201" fontId="4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9" fontId="4" fillId="0" borderId="10" xfId="118" applyNumberFormat="1" applyFont="1" applyFill="1" applyBorder="1" applyAlignment="1">
      <alignment horizontal="left" vertical="center" wrapText="1"/>
      <protection/>
    </xf>
    <xf numFmtId="49" fontId="3" fillId="0" borderId="10" xfId="123" applyNumberFormat="1" applyFont="1" applyFill="1" applyBorder="1" applyAlignment="1">
      <alignment horizontal="left" vertical="center" wrapText="1"/>
      <protection/>
    </xf>
    <xf numFmtId="11" fontId="3" fillId="0" borderId="10" xfId="6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49" fontId="3" fillId="0" borderId="10" xfId="9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128" applyNumberFormat="1" applyFont="1" applyFill="1" applyBorder="1" applyAlignment="1">
      <alignment horizontal="left" vertical="center" wrapText="1"/>
      <protection/>
    </xf>
    <xf numFmtId="49" fontId="3" fillId="0" borderId="10" xfId="144" applyNumberFormat="1" applyFont="1" applyFill="1" applyBorder="1" applyAlignment="1">
      <alignment horizontal="left" vertical="center" wrapText="1"/>
      <protection/>
    </xf>
    <xf numFmtId="189" fontId="3" fillId="0" borderId="10" xfId="144" applyNumberFormat="1" applyFont="1" applyFill="1" applyBorder="1" applyAlignment="1">
      <alignment horizontal="left" vertical="center" wrapText="1"/>
      <protection/>
    </xf>
    <xf numFmtId="49" fontId="3" fillId="0" borderId="10" xfId="145" applyNumberFormat="1" applyFont="1" applyFill="1" applyBorder="1" applyAlignment="1">
      <alignment horizontal="left" vertical="center" wrapText="1"/>
      <protection/>
    </xf>
    <xf numFmtId="49" fontId="3" fillId="0" borderId="10" xfId="146" applyNumberFormat="1" applyFont="1" applyFill="1" applyBorder="1" applyAlignment="1">
      <alignment horizontal="left" vertical="center" wrapText="1"/>
      <protection/>
    </xf>
    <xf numFmtId="0" fontId="48" fillId="0" borderId="10" xfId="163" applyFont="1" applyFill="1" applyBorder="1" applyAlignment="1">
      <alignment vertical="center" wrapText="1"/>
      <protection/>
    </xf>
    <xf numFmtId="0" fontId="47" fillId="0" borderId="10" xfId="163" applyFont="1" applyFill="1" applyBorder="1" applyAlignment="1">
      <alignment horizontal="left" vertical="center" wrapText="1"/>
      <protection/>
    </xf>
    <xf numFmtId="49" fontId="3" fillId="0" borderId="10" xfId="97" applyNumberFormat="1" applyFont="1" applyFill="1" applyBorder="1" applyAlignment="1">
      <alignment horizontal="left" vertical="center" wrapText="1"/>
      <protection/>
    </xf>
    <xf numFmtId="49" fontId="3" fillId="0" borderId="10" xfId="143" applyNumberFormat="1" applyFont="1" applyFill="1" applyBorder="1" applyAlignment="1">
      <alignment horizontal="left" vertical="center" wrapText="1"/>
      <protection/>
    </xf>
    <xf numFmtId="49" fontId="4" fillId="0" borderId="10" xfId="103" applyNumberFormat="1" applyFont="1" applyFill="1" applyBorder="1" applyAlignment="1">
      <alignment horizontal="left" vertical="center" wrapText="1"/>
      <protection/>
    </xf>
    <xf numFmtId="49" fontId="4" fillId="0" borderId="10" xfId="106" applyNumberFormat="1" applyFont="1" applyFill="1" applyBorder="1" applyAlignment="1">
      <alignment horizontal="left" vertical="center" wrapText="1"/>
      <protection/>
    </xf>
    <xf numFmtId="49" fontId="4" fillId="0" borderId="10" xfId="159" applyNumberFormat="1" applyFont="1" applyFill="1" applyBorder="1" applyAlignment="1">
      <alignment horizontal="left" vertical="center" wrapText="1"/>
      <protection/>
    </xf>
    <xf numFmtId="49" fontId="4" fillId="0" borderId="10" xfId="72" applyNumberFormat="1" applyFont="1" applyFill="1" applyBorder="1" applyAlignment="1">
      <alignment horizontal="left" vertical="center" wrapText="1"/>
      <protection/>
    </xf>
    <xf numFmtId="49" fontId="3" fillId="0" borderId="10" xfId="74" applyNumberFormat="1" applyFont="1" applyFill="1" applyBorder="1" applyAlignment="1">
      <alignment horizontal="left" vertical="center" wrapText="1"/>
      <protection/>
    </xf>
    <xf numFmtId="49" fontId="3" fillId="0" borderId="10" xfId="76" applyNumberFormat="1" applyFont="1" applyFill="1" applyBorder="1" applyAlignment="1">
      <alignment horizontal="left" vertical="center" wrapText="1"/>
      <protection/>
    </xf>
    <xf numFmtId="49" fontId="4" fillId="0" borderId="10" xfId="110" applyNumberFormat="1" applyFont="1" applyFill="1" applyBorder="1" applyAlignment="1">
      <alignment horizontal="left" vertical="center" wrapText="1"/>
      <protection/>
    </xf>
    <xf numFmtId="189" fontId="3" fillId="0" borderId="10" xfId="110" applyNumberFormat="1" applyFont="1" applyFill="1" applyBorder="1" applyAlignment="1">
      <alignment horizontal="left" vertical="center" wrapText="1"/>
      <protection/>
    </xf>
    <xf numFmtId="49" fontId="3" fillId="0" borderId="10" xfId="93" applyNumberFormat="1" applyFont="1" applyFill="1" applyBorder="1" applyAlignment="1">
      <alignment horizontal="left" vertical="center" wrapText="1"/>
      <protection/>
    </xf>
    <xf numFmtId="49" fontId="3" fillId="0" borderId="10" xfId="104" applyNumberFormat="1" applyFont="1" applyFill="1" applyBorder="1" applyAlignment="1">
      <alignment horizontal="left" vertical="center" wrapText="1"/>
      <protection/>
    </xf>
    <xf numFmtId="49" fontId="3" fillId="0" borderId="10" xfId="115" applyNumberFormat="1" applyFont="1" applyFill="1" applyBorder="1" applyAlignment="1">
      <alignment horizontal="left" vertical="center" wrapText="1"/>
      <protection/>
    </xf>
    <xf numFmtId="49" fontId="4" fillId="0" borderId="10" xfId="79" applyNumberFormat="1" applyFont="1" applyFill="1" applyBorder="1" applyAlignment="1">
      <alignment horizontal="left" vertical="center" wrapText="1"/>
      <protection/>
    </xf>
    <xf numFmtId="49" fontId="3" fillId="0" borderId="10" xfId="94" applyNumberFormat="1" applyFont="1" applyFill="1" applyBorder="1" applyAlignment="1">
      <alignment horizontal="left" vertical="center" wrapText="1"/>
      <protection/>
    </xf>
    <xf numFmtId="49" fontId="3" fillId="0" borderId="10" xfId="85" applyNumberFormat="1" applyFont="1" applyFill="1" applyBorder="1" applyAlignment="1">
      <alignment horizontal="left" vertical="center" wrapText="1"/>
      <protection/>
    </xf>
    <xf numFmtId="189" fontId="3" fillId="0" borderId="10" xfId="87" applyNumberFormat="1" applyFont="1" applyFill="1" applyBorder="1" applyAlignment="1">
      <alignment horizontal="left" vertical="center" wrapText="1"/>
      <protection/>
    </xf>
    <xf numFmtId="49" fontId="3" fillId="0" borderId="10" xfId="98" applyNumberFormat="1" applyFont="1" applyFill="1" applyBorder="1" applyAlignment="1">
      <alignment horizontal="left" vertical="center" wrapText="1"/>
      <protection/>
    </xf>
    <xf numFmtId="49" fontId="3" fillId="0" borderId="10" xfId="99" applyNumberFormat="1" applyFont="1" applyFill="1" applyBorder="1" applyAlignment="1">
      <alignment horizontal="left" vertical="center" wrapText="1"/>
      <protection/>
    </xf>
    <xf numFmtId="49" fontId="3" fillId="0" borderId="10" xfId="100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135" applyNumberFormat="1" applyFont="1" applyFill="1" applyBorder="1" applyAlignment="1">
      <alignment horizontal="left" vertical="center" wrapText="1"/>
      <protection/>
    </xf>
    <xf numFmtId="0" fontId="47" fillId="0" borderId="10" xfId="163" applyFont="1" applyFill="1" applyBorder="1" applyAlignment="1">
      <alignment wrapText="1"/>
      <protection/>
    </xf>
    <xf numFmtId="176" fontId="0" fillId="0" borderId="0" xfId="0" applyNumberFormat="1" applyAlignment="1">
      <alignment/>
    </xf>
    <xf numFmtId="4" fontId="24" fillId="0" borderId="0" xfId="0" applyNumberFormat="1" applyFont="1" applyAlignment="1">
      <alignment/>
    </xf>
    <xf numFmtId="196" fontId="3" fillId="0" borderId="10" xfId="0" applyNumberFormat="1" applyFont="1" applyBorder="1" applyAlignment="1">
      <alignment horizontal="right" wrapText="1"/>
    </xf>
    <xf numFmtId="196" fontId="4" fillId="0" borderId="10" xfId="0" applyNumberFormat="1" applyFont="1" applyBorder="1" applyAlignment="1">
      <alignment horizontal="right" wrapText="1"/>
    </xf>
    <xf numFmtId="196" fontId="4" fillId="0" borderId="10" xfId="0" applyNumberFormat="1" applyFont="1" applyFill="1" applyBorder="1" applyAlignment="1">
      <alignment horizontal="right" wrapText="1"/>
    </xf>
    <xf numFmtId="196" fontId="4" fillId="0" borderId="10" xfId="0" applyNumberFormat="1" applyFont="1" applyFill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 wrapText="1"/>
    </xf>
    <xf numFmtId="196" fontId="0" fillId="0" borderId="0" xfId="0" applyNumberFormat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96" fontId="2" fillId="0" borderId="0" xfId="0" applyNumberFormat="1" applyFont="1" applyAlignment="1">
      <alignment horizontal="right"/>
    </xf>
    <xf numFmtId="196" fontId="0" fillId="0" borderId="0" xfId="0" applyNumberFormat="1" applyFill="1" applyAlignment="1">
      <alignment/>
    </xf>
    <xf numFmtId="196" fontId="24" fillId="0" borderId="0" xfId="0" applyNumberFormat="1" applyFont="1" applyFill="1" applyAlignment="1">
      <alignment/>
    </xf>
    <xf numFmtId="196" fontId="49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96" fontId="24" fillId="0" borderId="10" xfId="0" applyNumberFormat="1" applyFont="1" applyBorder="1" applyAlignment="1">
      <alignment/>
    </xf>
    <xf numFmtId="49" fontId="2" fillId="0" borderId="0" xfId="135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163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wrapText="1"/>
    </xf>
    <xf numFmtId="0" fontId="47" fillId="0" borderId="10" xfId="163" applyFont="1" applyBorder="1" applyAlignment="1">
      <alignment wrapText="1"/>
      <protection/>
    </xf>
    <xf numFmtId="49" fontId="26" fillId="0" borderId="10" xfId="136" applyNumberFormat="1" applyFont="1" applyBorder="1" applyAlignment="1">
      <alignment horizontal="left" vertical="center" wrapText="1"/>
      <protection/>
    </xf>
    <xf numFmtId="49" fontId="3" fillId="0" borderId="10" xfId="146" applyNumberFormat="1" applyFont="1" applyBorder="1" applyAlignment="1">
      <alignment horizontal="left" vertical="center" wrapText="1"/>
      <protection/>
    </xf>
    <xf numFmtId="49" fontId="4" fillId="0" borderId="10" xfId="103" applyNumberFormat="1" applyFont="1" applyBorder="1" applyAlignment="1">
      <alignment horizontal="left" vertical="center" wrapText="1"/>
      <protection/>
    </xf>
    <xf numFmtId="49" fontId="4" fillId="0" borderId="10" xfId="106" applyNumberFormat="1" applyFont="1" applyBorder="1" applyAlignment="1">
      <alignment horizontal="left" vertical="center" wrapText="1"/>
      <protection/>
    </xf>
    <xf numFmtId="49" fontId="4" fillId="0" borderId="10" xfId="109" applyNumberFormat="1" applyFont="1" applyBorder="1" applyAlignment="1">
      <alignment horizontal="left" vertical="center" wrapText="1"/>
      <protection/>
    </xf>
    <xf numFmtId="49" fontId="3" fillId="0" borderId="10" xfId="109" applyNumberFormat="1" applyFont="1" applyBorder="1" applyAlignment="1">
      <alignment horizontal="left" vertical="center" wrapText="1"/>
      <protection/>
    </xf>
    <xf numFmtId="49" fontId="4" fillId="0" borderId="10" xfId="72" applyNumberFormat="1" applyFont="1" applyBorder="1" applyAlignment="1">
      <alignment horizontal="left" vertical="center" wrapText="1"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49" fontId="3" fillId="0" borderId="10" xfId="93" applyNumberFormat="1" applyFont="1" applyBorder="1" applyAlignment="1">
      <alignment horizontal="left" vertical="center" wrapText="1"/>
      <protection/>
    </xf>
    <xf numFmtId="49" fontId="3" fillId="0" borderId="10" xfId="104" applyNumberFormat="1" applyFont="1" applyBorder="1" applyAlignment="1">
      <alignment horizontal="left" vertical="center" wrapText="1"/>
      <protection/>
    </xf>
    <xf numFmtId="49" fontId="3" fillId="0" borderId="10" xfId="115" applyNumberFormat="1" applyFont="1" applyBorder="1" applyAlignment="1">
      <alignment horizontal="left" vertical="center" wrapText="1"/>
      <protection/>
    </xf>
    <xf numFmtId="49" fontId="3" fillId="0" borderId="10" xfId="85" applyNumberFormat="1" applyFont="1" applyBorder="1" applyAlignment="1">
      <alignment horizontal="left" vertical="center" wrapText="1"/>
      <protection/>
    </xf>
    <xf numFmtId="189" fontId="3" fillId="0" borderId="10" xfId="153" applyNumberFormat="1" applyFont="1" applyFill="1" applyBorder="1" applyAlignment="1">
      <alignment horizontal="left" vertical="center" wrapText="1"/>
      <protection/>
    </xf>
    <xf numFmtId="189" fontId="3" fillId="0" borderId="10" xfId="155" applyNumberFormat="1" applyFont="1" applyFill="1" applyBorder="1" applyAlignment="1">
      <alignment horizontal="left" vertical="center" wrapText="1"/>
      <protection/>
    </xf>
    <xf numFmtId="189" fontId="3" fillId="0" borderId="10" xfId="86" applyNumberFormat="1" applyFont="1" applyFill="1" applyBorder="1" applyAlignment="1">
      <alignment horizontal="left" vertical="center" wrapText="1"/>
      <protection/>
    </xf>
    <xf numFmtId="189" fontId="3" fillId="0" borderId="10" xfId="90" applyNumberFormat="1" applyFont="1" applyFill="1" applyBorder="1" applyAlignment="1">
      <alignment horizontal="left" vertical="center" wrapText="1"/>
      <protection/>
    </xf>
    <xf numFmtId="189" fontId="3" fillId="0" borderId="10" xfId="91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49" fontId="3" fillId="0" borderId="10" xfId="99" applyNumberFormat="1" applyFont="1" applyBorder="1" applyAlignment="1">
      <alignment horizontal="left" vertical="center" wrapText="1"/>
      <protection/>
    </xf>
    <xf numFmtId="49" fontId="3" fillId="0" borderId="10" xfId="100" applyNumberFormat="1" applyFont="1" applyBorder="1" applyAlignment="1">
      <alignment horizontal="left" vertical="center" wrapText="1"/>
      <protection/>
    </xf>
    <xf numFmtId="49" fontId="3" fillId="0" borderId="10" xfId="140" applyNumberFormat="1" applyFont="1" applyFill="1" applyBorder="1" applyAlignment="1">
      <alignment horizontal="left" vertical="center" wrapText="1"/>
      <protection/>
    </xf>
    <xf numFmtId="49" fontId="3" fillId="0" borderId="10" xfId="108" applyNumberFormat="1" applyFont="1" applyFill="1" applyBorder="1" applyAlignment="1">
      <alignment horizontal="left" vertical="center" wrapText="1"/>
      <protection/>
    </xf>
    <xf numFmtId="49" fontId="4" fillId="0" borderId="10" xfId="109" applyNumberFormat="1" applyFont="1" applyFill="1" applyBorder="1" applyAlignment="1">
      <alignment horizontal="left" vertical="center" wrapText="1"/>
      <protection/>
    </xf>
    <xf numFmtId="49" fontId="3" fillId="0" borderId="10" xfId="109" applyNumberFormat="1" applyFont="1" applyFill="1" applyBorder="1" applyAlignment="1">
      <alignment horizontal="left" vertical="center" wrapText="1"/>
      <protection/>
    </xf>
    <xf numFmtId="49" fontId="3" fillId="0" borderId="10" xfId="148" applyNumberFormat="1" applyFont="1" applyFill="1" applyBorder="1" applyAlignment="1">
      <alignment horizontal="left" vertical="center" wrapText="1"/>
      <protection/>
    </xf>
    <xf numFmtId="49" fontId="3" fillId="0" borderId="10" xfId="80" applyNumberFormat="1" applyFont="1" applyFill="1" applyBorder="1" applyAlignment="1">
      <alignment horizontal="left" vertical="center" wrapText="1"/>
      <protection/>
    </xf>
    <xf numFmtId="49" fontId="3" fillId="0" borderId="10" xfId="107" applyNumberFormat="1" applyFont="1" applyFill="1" applyBorder="1" applyAlignment="1">
      <alignment horizontal="left" vertical="center" wrapText="1"/>
      <protection/>
    </xf>
    <xf numFmtId="49" fontId="3" fillId="0" borderId="10" xfId="136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top" wrapText="1"/>
    </xf>
    <xf numFmtId="0" fontId="47" fillId="0" borderId="10" xfId="0" applyNumberFormat="1" applyFont="1" applyFill="1" applyBorder="1" applyAlignment="1">
      <alignment vertical="center" wrapText="1"/>
    </xf>
    <xf numFmtId="49" fontId="3" fillId="0" borderId="10" xfId="128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27" fillId="0" borderId="0" xfId="167" applyFont="1" applyAlignment="1" applyProtection="1">
      <alignment horizontal="right"/>
      <protection locked="0"/>
    </xf>
    <xf numFmtId="0" fontId="29" fillId="0" borderId="0" xfId="0" applyFont="1" applyAlignment="1">
      <alignment/>
    </xf>
    <xf numFmtId="49" fontId="48" fillId="0" borderId="10" xfId="0" applyNumberFormat="1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 wrapText="1"/>
    </xf>
    <xf numFmtId="201" fontId="48" fillId="0" borderId="10" xfId="0" applyNumberFormat="1" applyFont="1" applyFill="1" applyBorder="1" applyAlignment="1">
      <alignment horizontal="center" wrapText="1"/>
    </xf>
    <xf numFmtId="196" fontId="48" fillId="0" borderId="10" xfId="0" applyNumberFormat="1" applyFont="1" applyFill="1" applyBorder="1" applyAlignment="1">
      <alignment horizontal="right" wrapText="1"/>
    </xf>
    <xf numFmtId="49" fontId="47" fillId="0" borderId="10" xfId="164" applyNumberFormat="1" applyFont="1" applyFill="1" applyBorder="1" applyAlignment="1">
      <alignment horizontal="left" vertical="center" wrapText="1"/>
      <protection/>
    </xf>
    <xf numFmtId="201" fontId="47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196" fontId="47" fillId="0" borderId="10" xfId="0" applyNumberFormat="1" applyFont="1" applyFill="1" applyBorder="1" applyAlignment="1">
      <alignment horizontal="right" wrapText="1"/>
    </xf>
    <xf numFmtId="49" fontId="4" fillId="0" borderId="10" xfId="125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 wrapText="1"/>
    </xf>
    <xf numFmtId="49" fontId="3" fillId="0" borderId="10" xfId="110" applyNumberFormat="1" applyFont="1" applyFill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98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11" fontId="3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vertical="top" wrapText="1"/>
    </xf>
    <xf numFmtId="0" fontId="48" fillId="0" borderId="10" xfId="163" applyFont="1" applyFill="1" applyBorder="1" applyAlignment="1">
      <alignment vertical="top" wrapText="1"/>
      <protection/>
    </xf>
    <xf numFmtId="0" fontId="47" fillId="0" borderId="10" xfId="163" applyFont="1" applyFill="1" applyBorder="1" applyAlignment="1">
      <alignment horizontal="left" vertical="top" wrapText="1"/>
      <protection/>
    </xf>
    <xf numFmtId="0" fontId="47" fillId="0" borderId="10" xfId="163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left" vertical="top" wrapText="1" indent="1"/>
    </xf>
    <xf numFmtId="49" fontId="3" fillId="0" borderId="10" xfId="163" applyNumberFormat="1" applyFont="1" applyFill="1" applyBorder="1" applyAlignment="1">
      <alignment horizontal="left" vertical="top" wrapText="1"/>
      <protection/>
    </xf>
    <xf numFmtId="0" fontId="27" fillId="0" borderId="0" xfId="169" applyFont="1" applyFill="1" applyAlignment="1">
      <alignment vertical="top"/>
      <protection/>
    </xf>
    <xf numFmtId="181" fontId="27" fillId="0" borderId="0" xfId="169" applyNumberFormat="1" applyFont="1" applyFill="1" applyAlignment="1">
      <alignment vertical="top"/>
      <protection/>
    </xf>
    <xf numFmtId="182" fontId="27" fillId="0" borderId="0" xfId="169" applyNumberFormat="1" applyFont="1" applyFill="1" applyAlignment="1">
      <alignment vertical="top"/>
      <protection/>
    </xf>
    <xf numFmtId="180" fontId="27" fillId="0" borderId="0" xfId="169" applyNumberFormat="1" applyFont="1" applyFill="1" applyAlignment="1">
      <alignment vertical="top"/>
      <protection/>
    </xf>
    <xf numFmtId="0" fontId="27" fillId="0" borderId="0" xfId="169" applyFont="1" applyFill="1" applyAlignment="1">
      <alignment horizontal="right" vertical="top" wrapText="1"/>
      <protection/>
    </xf>
    <xf numFmtId="0" fontId="27" fillId="0" borderId="0" xfId="169" applyFont="1" applyFill="1" applyAlignment="1">
      <alignment horizontal="right" vertical="top"/>
      <protection/>
    </xf>
    <xf numFmtId="0" fontId="31" fillId="0" borderId="0" xfId="169" applyFont="1" applyFill="1" applyAlignment="1">
      <alignment vertical="top"/>
      <protection/>
    </xf>
    <xf numFmtId="0" fontId="29" fillId="0" borderId="0" xfId="169" applyFont="1" applyFill="1" applyAlignment="1">
      <alignment vertical="top"/>
      <protection/>
    </xf>
    <xf numFmtId="181" fontId="29" fillId="0" borderId="0" xfId="169" applyNumberFormat="1" applyFont="1" applyFill="1" applyAlignment="1">
      <alignment vertical="top"/>
      <protection/>
    </xf>
    <xf numFmtId="182" fontId="29" fillId="0" borderId="0" xfId="169" applyNumberFormat="1" applyFont="1" applyFill="1" applyAlignment="1">
      <alignment vertical="top"/>
      <protection/>
    </xf>
    <xf numFmtId="180" fontId="29" fillId="0" borderId="0" xfId="169" applyNumberFormat="1" applyFont="1" applyFill="1" applyAlignment="1">
      <alignment vertical="top"/>
      <protection/>
    </xf>
    <xf numFmtId="0" fontId="29" fillId="0" borderId="0" xfId="169" applyFont="1" applyFill="1" applyAlignment="1">
      <alignment horizontal="right" vertical="top" wrapText="1"/>
      <protection/>
    </xf>
    <xf numFmtId="0" fontId="32" fillId="0" borderId="0" xfId="169" applyFont="1" applyFill="1" applyAlignment="1">
      <alignment vertical="top"/>
      <protection/>
    </xf>
    <xf numFmtId="0" fontId="33" fillId="0" borderId="0" xfId="169" applyFont="1" applyFill="1" applyAlignment="1">
      <alignment horizontal="center" vertical="top"/>
      <protection/>
    </xf>
    <xf numFmtId="0" fontId="30" fillId="0" borderId="0" xfId="169" applyFont="1" applyFill="1" applyAlignment="1">
      <alignment vertical="top"/>
      <protection/>
    </xf>
    <xf numFmtId="180" fontId="4" fillId="0" borderId="10" xfId="169" applyNumberFormat="1" applyFont="1" applyFill="1" applyBorder="1" applyAlignment="1">
      <alignment horizontal="center" vertical="center" wrapText="1"/>
      <protection/>
    </xf>
    <xf numFmtId="0" fontId="4" fillId="0" borderId="10" xfId="169" applyFont="1" applyFill="1" applyBorder="1" applyAlignment="1">
      <alignment horizontal="center" vertical="center" wrapText="1"/>
      <protection/>
    </xf>
    <xf numFmtId="41" fontId="4" fillId="0" borderId="10" xfId="169" applyNumberFormat="1" applyFont="1" applyFill="1" applyBorder="1" applyAlignment="1">
      <alignment horizontal="center" vertical="center" wrapText="1"/>
      <protection/>
    </xf>
    <xf numFmtId="0" fontId="4" fillId="0" borderId="10" xfId="169" applyFont="1" applyFill="1" applyBorder="1" applyAlignment="1">
      <alignment horizontal="center" vertical="top" wrapText="1"/>
      <protection/>
    </xf>
    <xf numFmtId="41" fontId="4" fillId="0" borderId="10" xfId="169" applyNumberFormat="1" applyFont="1" applyFill="1" applyBorder="1" applyAlignment="1">
      <alignment horizontal="center" vertical="top" wrapText="1"/>
      <protection/>
    </xf>
    <xf numFmtId="41" fontId="34" fillId="0" borderId="10" xfId="169" applyNumberFormat="1" applyFont="1" applyFill="1" applyBorder="1" applyAlignment="1">
      <alignment horizontal="center" vertical="top" wrapText="1"/>
      <protection/>
    </xf>
    <xf numFmtId="0" fontId="1" fillId="0" borderId="10" xfId="169" applyNumberFormat="1" applyFont="1" applyFill="1" applyBorder="1" applyAlignment="1">
      <alignment horizontal="center" vertical="top"/>
      <protection/>
    </xf>
    <xf numFmtId="0" fontId="1" fillId="0" borderId="15" xfId="169" applyNumberFormat="1" applyFont="1" applyFill="1" applyBorder="1" applyAlignment="1">
      <alignment horizontal="center" vertical="top" wrapText="1"/>
      <protection/>
    </xf>
    <xf numFmtId="0" fontId="1" fillId="0" borderId="15" xfId="169" applyNumberFormat="1" applyFont="1" applyFill="1" applyBorder="1" applyAlignment="1">
      <alignment horizontal="center" vertical="top"/>
      <protection/>
    </xf>
    <xf numFmtId="180" fontId="33" fillId="0" borderId="10" xfId="169" applyNumberFormat="1" applyFont="1" applyFill="1" applyBorder="1" applyAlignment="1">
      <alignment vertical="top"/>
      <protection/>
    </xf>
    <xf numFmtId="181" fontId="33" fillId="0" borderId="10" xfId="169" applyNumberFormat="1" applyFont="1" applyFill="1" applyBorder="1" applyAlignment="1">
      <alignment horizontal="center" vertical="top"/>
      <protection/>
    </xf>
    <xf numFmtId="182" fontId="33" fillId="0" borderId="10" xfId="169" applyNumberFormat="1" applyFont="1" applyFill="1" applyBorder="1" applyAlignment="1">
      <alignment horizontal="center" vertical="top"/>
      <protection/>
    </xf>
    <xf numFmtId="180" fontId="33" fillId="0" borderId="10" xfId="169" applyNumberFormat="1" applyFont="1" applyFill="1" applyBorder="1" applyAlignment="1">
      <alignment horizontal="center" vertical="top"/>
      <protection/>
    </xf>
    <xf numFmtId="0" fontId="4" fillId="0" borderId="16" xfId="169" applyFont="1" applyFill="1" applyBorder="1" applyAlignment="1">
      <alignment wrapText="1"/>
      <protection/>
    </xf>
    <xf numFmtId="187" fontId="33" fillId="0" borderId="15" xfId="169" applyNumberFormat="1" applyFont="1" applyFill="1" applyBorder="1" applyAlignment="1">
      <alignment horizontal="right" wrapText="1" shrinkToFit="1"/>
      <protection/>
    </xf>
    <xf numFmtId="0" fontId="34" fillId="0" borderId="0" xfId="169" applyFont="1" applyFill="1" applyAlignment="1">
      <alignment vertical="top"/>
      <protection/>
    </xf>
    <xf numFmtId="180" fontId="1" fillId="0" borderId="10" xfId="169" applyNumberFormat="1" applyFont="1" applyFill="1" applyBorder="1" applyAlignment="1">
      <alignment vertical="top"/>
      <protection/>
    </xf>
    <xf numFmtId="181" fontId="1" fillId="0" borderId="10" xfId="169" applyNumberFormat="1" applyFont="1" applyFill="1" applyBorder="1" applyAlignment="1">
      <alignment horizontal="center" vertical="top"/>
      <protection/>
    </xf>
    <xf numFmtId="182" fontId="1" fillId="0" borderId="10" xfId="169" applyNumberFormat="1" applyFont="1" applyFill="1" applyBorder="1" applyAlignment="1">
      <alignment horizontal="center" vertical="top"/>
      <protection/>
    </xf>
    <xf numFmtId="180" fontId="1" fillId="0" borderId="10" xfId="169" applyNumberFormat="1" applyFont="1" applyFill="1" applyBorder="1" applyAlignment="1">
      <alignment horizontal="center" vertical="top"/>
      <protection/>
    </xf>
    <xf numFmtId="0" fontId="3" fillId="0" borderId="16" xfId="169" applyFont="1" applyFill="1" applyBorder="1" applyAlignment="1">
      <alignment wrapText="1"/>
      <protection/>
    </xf>
    <xf numFmtId="187" fontId="1" fillId="0" borderId="15" xfId="169" applyNumberFormat="1" applyFont="1" applyFill="1" applyBorder="1" applyAlignment="1">
      <alignment horizontal="right" wrapText="1" shrinkToFit="1"/>
      <protection/>
    </xf>
    <xf numFmtId="0" fontId="33" fillId="0" borderId="16" xfId="169" applyFont="1" applyFill="1" applyBorder="1" applyAlignment="1">
      <alignment wrapText="1"/>
      <protection/>
    </xf>
    <xf numFmtId="187" fontId="33" fillId="0" borderId="10" xfId="169" applyNumberFormat="1" applyFont="1" applyFill="1" applyBorder="1" applyAlignment="1">
      <alignment horizontal="right" wrapText="1" shrinkToFit="1"/>
      <protection/>
    </xf>
    <xf numFmtId="187" fontId="30" fillId="0" borderId="0" xfId="169" applyNumberFormat="1" applyFont="1" applyFill="1" applyBorder="1" applyAlignment="1">
      <alignment vertical="top"/>
      <protection/>
    </xf>
    <xf numFmtId="181" fontId="32" fillId="0" borderId="0" xfId="169" applyNumberFormat="1" applyFont="1" applyFill="1" applyBorder="1" applyAlignment="1">
      <alignment horizontal="center" vertical="top"/>
      <protection/>
    </xf>
    <xf numFmtId="182" fontId="32" fillId="0" borderId="0" xfId="169" applyNumberFormat="1" applyFont="1" applyFill="1" applyBorder="1" applyAlignment="1">
      <alignment horizontal="center" vertical="top"/>
      <protection/>
    </xf>
    <xf numFmtId="180" fontId="32" fillId="0" borderId="0" xfId="169" applyNumberFormat="1" applyFont="1" applyFill="1" applyBorder="1" applyAlignment="1">
      <alignment vertical="top"/>
      <protection/>
    </xf>
    <xf numFmtId="0" fontId="32" fillId="0" borderId="0" xfId="169" applyFont="1" applyFill="1" applyBorder="1" applyAlignment="1">
      <alignment vertical="top" wrapText="1"/>
      <protection/>
    </xf>
    <xf numFmtId="181" fontId="32" fillId="0" borderId="0" xfId="169" applyNumberFormat="1" applyFont="1" applyFill="1" applyAlignment="1">
      <alignment vertical="top"/>
      <protection/>
    </xf>
    <xf numFmtId="182" fontId="32" fillId="0" borderId="0" xfId="169" applyNumberFormat="1" applyFont="1" applyFill="1" applyAlignment="1">
      <alignment vertical="top"/>
      <protection/>
    </xf>
    <xf numFmtId="180" fontId="32" fillId="0" borderId="0" xfId="169" applyNumberFormat="1" applyFont="1" applyFill="1" applyAlignment="1">
      <alignment vertical="top"/>
      <protection/>
    </xf>
    <xf numFmtId="0" fontId="32" fillId="0" borderId="0" xfId="169" applyFont="1" applyFill="1" applyAlignment="1">
      <alignment vertical="top" wrapText="1"/>
      <protection/>
    </xf>
    <xf numFmtId="0" fontId="27" fillId="0" borderId="0" xfId="169" applyFont="1" applyFill="1" applyAlignment="1">
      <alignment vertical="top" wrapText="1"/>
      <protection/>
    </xf>
    <xf numFmtId="0" fontId="27" fillId="0" borderId="0" xfId="166" applyFont="1" applyAlignment="1" applyProtection="1">
      <alignment horizontal="right"/>
      <protection locked="0"/>
    </xf>
    <xf numFmtId="41" fontId="31" fillId="0" borderId="0" xfId="169" applyNumberFormat="1" applyFont="1" applyFill="1" applyAlignment="1">
      <alignment horizontal="right" vertical="top"/>
      <protection/>
    </xf>
    <xf numFmtId="0" fontId="1" fillId="0" borderId="10" xfId="169" applyNumberFormat="1" applyFont="1" applyFill="1" applyBorder="1" applyAlignment="1">
      <alignment horizontal="center" vertical="top" wrapText="1"/>
      <protection/>
    </xf>
    <xf numFmtId="185" fontId="34" fillId="0" borderId="0" xfId="169" applyNumberFormat="1" applyFont="1" applyFill="1" applyBorder="1" applyAlignment="1">
      <alignment vertical="top"/>
      <protection/>
    </xf>
    <xf numFmtId="185" fontId="30" fillId="0" borderId="0" xfId="169" applyNumberFormat="1" applyFont="1" applyFill="1" applyBorder="1" applyAlignment="1">
      <alignment vertical="top"/>
      <protection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8" fillId="0" borderId="17" xfId="0" applyFont="1" applyBorder="1" applyAlignment="1">
      <alignment/>
    </xf>
    <xf numFmtId="0" fontId="28" fillId="0" borderId="16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49" fontId="3" fillId="0" borderId="10" xfId="75" applyNumberFormat="1" applyFont="1" applyBorder="1" applyAlignment="1">
      <alignment horizontal="left" vertical="center" wrapText="1"/>
      <protection/>
    </xf>
    <xf numFmtId="0" fontId="25" fillId="0" borderId="11" xfId="0" applyFont="1" applyBorder="1" applyAlignment="1">
      <alignment horizontal="left" wrapText="1" indent="1"/>
    </xf>
    <xf numFmtId="49" fontId="3" fillId="0" borderId="10" xfId="75" applyNumberFormat="1" applyFont="1" applyFill="1" applyBorder="1" applyAlignment="1">
      <alignment horizontal="left" vertical="center" wrapText="1"/>
      <protection/>
    </xf>
    <xf numFmtId="49" fontId="3" fillId="0" borderId="11" xfId="75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1" fillId="0" borderId="0" xfId="166" applyFont="1" applyAlignment="1" applyProtection="1">
      <alignment/>
      <protection locked="0"/>
    </xf>
    <xf numFmtId="0" fontId="1" fillId="0" borderId="0" xfId="166" applyFont="1">
      <alignment/>
      <protection/>
    </xf>
    <xf numFmtId="0" fontId="27" fillId="0" borderId="0" xfId="170" applyFont="1" applyAlignment="1" applyProtection="1">
      <alignment horizontal="right"/>
      <protection locked="0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justify" wrapText="1"/>
    </xf>
    <xf numFmtId="49" fontId="33" fillId="0" borderId="1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17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170" applyNumberFormat="1" applyFont="1" applyFill="1" applyBorder="1" applyAlignment="1" applyProtection="1">
      <alignment horizontal="justify" vertical="top" wrapText="1"/>
      <protection locked="0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justify" vertical="top" wrapText="1"/>
    </xf>
    <xf numFmtId="49" fontId="3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49" fontId="1" fillId="0" borderId="10" xfId="170" applyNumberFormat="1" applyFont="1" applyFill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5" xfId="170" applyNumberFormat="1" applyFont="1" applyFill="1" applyBorder="1" applyAlignment="1" applyProtection="1">
      <alignment horizontal="center" vertical="top" wrapText="1"/>
      <protection locked="0"/>
    </xf>
    <xf numFmtId="2" fontId="1" fillId="0" borderId="15" xfId="170" applyNumberFormat="1" applyFont="1" applyFill="1" applyBorder="1" applyAlignment="1" applyProtection="1">
      <alignment horizontal="justify" vertical="top" wrapText="1"/>
      <protection locked="0"/>
    </xf>
    <xf numFmtId="2" fontId="1" fillId="0" borderId="10" xfId="170" applyNumberFormat="1" applyFont="1" applyFill="1" applyBorder="1" applyAlignment="1" applyProtection="1">
      <alignment horizontal="justify" vertical="top" wrapText="1"/>
      <protection locked="0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justify" vertical="top" wrapText="1"/>
    </xf>
    <xf numFmtId="0" fontId="1" fillId="0" borderId="0" xfId="0" applyFont="1" applyAlignment="1">
      <alignment vertical="justify"/>
    </xf>
    <xf numFmtId="11" fontId="1" fillId="0" borderId="0" xfId="0" applyNumberFormat="1" applyFont="1" applyAlignment="1">
      <alignment vertical="center" wrapText="1"/>
    </xf>
    <xf numFmtId="196" fontId="28" fillId="0" borderId="10" xfId="0" applyNumberFormat="1" applyFont="1" applyBorder="1" applyAlignment="1">
      <alignment vertical="top" wrapText="1"/>
    </xf>
    <xf numFmtId="196" fontId="28" fillId="0" borderId="10" xfId="0" applyNumberFormat="1" applyFont="1" applyBorder="1" applyAlignment="1">
      <alignment wrapText="1"/>
    </xf>
    <xf numFmtId="196" fontId="29" fillId="0" borderId="10" xfId="0" applyNumberFormat="1" applyFont="1" applyBorder="1" applyAlignment="1">
      <alignment wrapText="1"/>
    </xf>
    <xf numFmtId="196" fontId="29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" fontId="29" fillId="0" borderId="10" xfId="0" applyNumberFormat="1" applyFont="1" applyBorder="1" applyAlignment="1">
      <alignment horizontal="right" wrapText="1" indent="1"/>
    </xf>
    <xf numFmtId="4" fontId="28" fillId="0" borderId="10" xfId="0" applyNumberFormat="1" applyFont="1" applyFill="1" applyBorder="1" applyAlignment="1">
      <alignment horizontal="right" wrapText="1" indent="1"/>
    </xf>
    <xf numFmtId="0" fontId="33" fillId="0" borderId="0" xfId="0" applyFont="1" applyAlignment="1">
      <alignment horizontal="center"/>
    </xf>
    <xf numFmtId="0" fontId="28" fillId="0" borderId="10" xfId="0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right" wrapText="1" indent="2"/>
    </xf>
    <xf numFmtId="0" fontId="29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2" fontId="28" fillId="0" borderId="10" xfId="0" applyNumberFormat="1" applyFont="1" applyBorder="1" applyAlignment="1">
      <alignment horizontal="right" wrapText="1" indent="2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1" fillId="0" borderId="10" xfId="169" applyNumberFormat="1" applyFont="1" applyFill="1" applyBorder="1" applyAlignment="1">
      <alignment horizontal="center" vertical="top"/>
      <protection/>
    </xf>
    <xf numFmtId="0" fontId="27" fillId="0" borderId="0" xfId="166" applyFont="1" applyAlignment="1" applyProtection="1">
      <alignment horizontal="right"/>
      <protection locked="0"/>
    </xf>
    <xf numFmtId="0" fontId="33" fillId="0" borderId="0" xfId="169" applyFont="1" applyFill="1" applyAlignment="1">
      <alignment horizontal="center" vertical="top"/>
      <protection/>
    </xf>
    <xf numFmtId="0" fontId="33" fillId="0" borderId="0" xfId="169" applyFont="1" applyFill="1" applyAlignment="1">
      <alignment horizontal="center" vertical="center" wrapText="1"/>
      <protection/>
    </xf>
    <xf numFmtId="180" fontId="4" fillId="0" borderId="10" xfId="169" applyNumberFormat="1" applyFont="1" applyFill="1" applyBorder="1" applyAlignment="1">
      <alignment horizontal="center" vertical="center" wrapText="1"/>
      <protection/>
    </xf>
    <xf numFmtId="0" fontId="33" fillId="0" borderId="0" xfId="169" applyFont="1" applyFill="1" applyAlignment="1">
      <alignment horizontal="center" vertical="top" wrapText="1"/>
      <protection/>
    </xf>
    <xf numFmtId="41" fontId="4" fillId="0" borderId="10" xfId="169" applyNumberFormat="1" applyFont="1" applyFill="1" applyBorder="1" applyAlignment="1">
      <alignment horizontal="center" vertical="center" wrapText="1"/>
      <protection/>
    </xf>
    <xf numFmtId="0" fontId="27" fillId="0" borderId="0" xfId="169" applyFont="1" applyFill="1" applyAlignment="1">
      <alignment horizontal="right" vertical="top"/>
      <protection/>
    </xf>
    <xf numFmtId="0" fontId="27" fillId="0" borderId="0" xfId="168" applyFont="1" applyAlignment="1" applyProtection="1">
      <alignment horizontal="right"/>
      <protection locked="0"/>
    </xf>
    <xf numFmtId="49" fontId="33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wrapText="1"/>
    </xf>
    <xf numFmtId="0" fontId="27" fillId="0" borderId="0" xfId="167" applyFont="1" applyAlignment="1" applyProtection="1">
      <alignment horizontal="right"/>
      <protection locked="0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</cellXfs>
  <cellStyles count="1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0" xfId="94"/>
    <cellStyle name="Обычный 31" xfId="95"/>
    <cellStyle name="Обычный 32" xfId="96"/>
    <cellStyle name="Обычный 33" xfId="97"/>
    <cellStyle name="Обычный 34" xfId="98"/>
    <cellStyle name="Обычный 35" xfId="99"/>
    <cellStyle name="Обычный 36" xfId="100"/>
    <cellStyle name="Обычный 37" xfId="101"/>
    <cellStyle name="Обычный 38" xfId="102"/>
    <cellStyle name="Обычный 39" xfId="103"/>
    <cellStyle name="Обычный 4" xfId="104"/>
    <cellStyle name="Обычный 40" xfId="105"/>
    <cellStyle name="Обычный 41" xfId="106"/>
    <cellStyle name="Обычный 42" xfId="107"/>
    <cellStyle name="Обычный 43" xfId="108"/>
    <cellStyle name="Обычный 44" xfId="109"/>
    <cellStyle name="Обычный 45" xfId="110"/>
    <cellStyle name="Обычный 46" xfId="111"/>
    <cellStyle name="Обычный 47" xfId="112"/>
    <cellStyle name="Обычный 48" xfId="113"/>
    <cellStyle name="Обычный 49" xfId="114"/>
    <cellStyle name="Обычный 5" xfId="115"/>
    <cellStyle name="Обычный 50" xfId="116"/>
    <cellStyle name="Обычный 51" xfId="117"/>
    <cellStyle name="Обычный 52" xfId="118"/>
    <cellStyle name="Обычный 53" xfId="119"/>
    <cellStyle name="Обычный 54" xfId="120"/>
    <cellStyle name="Обычный 55" xfId="121"/>
    <cellStyle name="Обычный 56" xfId="122"/>
    <cellStyle name="Обычный 57" xfId="123"/>
    <cellStyle name="Обычный 58" xfId="124"/>
    <cellStyle name="Обычный 59" xfId="125"/>
    <cellStyle name="Обычный 6" xfId="126"/>
    <cellStyle name="Обычный 60" xfId="127"/>
    <cellStyle name="Обычный 61" xfId="128"/>
    <cellStyle name="Обычный 62" xfId="129"/>
    <cellStyle name="Обычный 63" xfId="130"/>
    <cellStyle name="Обычный 64" xfId="131"/>
    <cellStyle name="Обычный 65" xfId="132"/>
    <cellStyle name="Обычный 66" xfId="133"/>
    <cellStyle name="Обычный 67" xfId="134"/>
    <cellStyle name="Обычный 68" xfId="135"/>
    <cellStyle name="Обычный 69" xfId="136"/>
    <cellStyle name="Обычный 7" xfId="137"/>
    <cellStyle name="Обычный 70" xfId="138"/>
    <cellStyle name="Обычный 71" xfId="139"/>
    <cellStyle name="Обычный 72" xfId="140"/>
    <cellStyle name="Обычный 73" xfId="141"/>
    <cellStyle name="Обычный 74" xfId="142"/>
    <cellStyle name="Обычный 75" xfId="143"/>
    <cellStyle name="Обычный 76" xfId="144"/>
    <cellStyle name="Обычный 77" xfId="145"/>
    <cellStyle name="Обычный 78" xfId="146"/>
    <cellStyle name="Обычный 79" xfId="147"/>
    <cellStyle name="Обычный 8" xfId="148"/>
    <cellStyle name="Обычный 80" xfId="149"/>
    <cellStyle name="Обычный 81" xfId="150"/>
    <cellStyle name="Обычный 82" xfId="151"/>
    <cellStyle name="Обычный 83" xfId="152"/>
    <cellStyle name="Обычный 84" xfId="153"/>
    <cellStyle name="Обычный 85" xfId="154"/>
    <cellStyle name="Обычный 86" xfId="155"/>
    <cellStyle name="Обычный 87" xfId="156"/>
    <cellStyle name="Обычный 88" xfId="157"/>
    <cellStyle name="Обычный 89" xfId="158"/>
    <cellStyle name="Обычный 9" xfId="159"/>
    <cellStyle name="Обычный 90" xfId="160"/>
    <cellStyle name="Обычный 91" xfId="161"/>
    <cellStyle name="Обычный 92" xfId="162"/>
    <cellStyle name="Обычный 93" xfId="163"/>
    <cellStyle name="Обычный 94" xfId="164"/>
    <cellStyle name="Обычный 94 2" xfId="165"/>
    <cellStyle name="Обычный_доходы февраль 2" xfId="166"/>
    <cellStyle name="Обычный_доходы февраль_ДЕКАБРЬ ПРИЛОЖЕНИЯ   на 2012 год" xfId="167"/>
    <cellStyle name="Обычный_доходы февраль_ПРИЛОЖЕНИЯ   на 2013 - 2014  годы" xfId="168"/>
    <cellStyle name="Обычный_Источники на 2008 год" xfId="169"/>
    <cellStyle name="Обычный_Решение на .05.2008 г. 2" xfId="170"/>
    <cellStyle name="Followed Hyperlink" xfId="171"/>
    <cellStyle name="Плохой" xfId="172"/>
    <cellStyle name="Пояснение" xfId="173"/>
    <cellStyle name="Примечание" xfId="174"/>
    <cellStyle name="Примечание 2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Финансовый 2" xfId="181"/>
    <cellStyle name="Хороший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56;&#1045;&#1064;&#1045;&#1053;&#1048;&#1071;%20&#1056;&#1040;&#1049;&#1054;&#1053;&#1040;\&#1056;&#1045;&#1064;&#1045;&#1053;&#1048;&#1071;%20&#1056;&#1040;&#1049;&#1054;&#1053;&#1040;%202014%20&#1043;&#1054;&#1044;\&#1056;&#1077;&#1096;&#1077;&#1085;&#1080;&#1077;%20&#1092;&#1077;&#1074;&#1088;&#1072;&#1083;&#1100;%20&#1088;&#1072;&#1081;&#1086;&#1085;\&#1055;&#1056;&#1048;&#1051;&#1054;&#1046;&#1045;&#1053;&#1048;&#1071;%20&#1050;%20&#1056;&#1045;&#1064;&#1045;&#1053;&#1048;&#1070;%20&#1053;&#1040;%202014-2016%20&#1043;&#1054;&#1044;&#1067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 "/>
      <sheetName val="Приложение 8"/>
      <sheetName val="Приложение 9"/>
      <sheetName val="Приложение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view="pageBreakPreview" zoomScaleSheetLayoutView="100" zoomScalePageLayoutView="0" workbookViewId="0" topLeftCell="A328">
      <selection activeCell="A334" sqref="A334:C335"/>
    </sheetView>
  </sheetViews>
  <sheetFormatPr defaultColWidth="9.00390625" defaultRowHeight="12.75"/>
  <cols>
    <col min="1" max="1" width="65.25390625" style="0" customWidth="1"/>
    <col min="2" max="2" width="12.625" style="4" customWidth="1"/>
    <col min="3" max="3" width="4.125" style="0" customWidth="1"/>
    <col min="4" max="4" width="11.125" style="0" customWidth="1"/>
    <col min="5" max="5" width="0.875" style="0" customWidth="1"/>
  </cols>
  <sheetData>
    <row r="1" spans="1:4" ht="12.75">
      <c r="A1" s="378" t="s">
        <v>77</v>
      </c>
      <c r="B1" s="378"/>
      <c r="C1" s="378"/>
      <c r="D1" s="378"/>
    </row>
    <row r="2" spans="1:4" ht="12.75">
      <c r="A2" s="378" t="s">
        <v>196</v>
      </c>
      <c r="B2" s="378"/>
      <c r="C2" s="378"/>
      <c r="D2" s="378"/>
    </row>
    <row r="3" spans="1:4" ht="12.75">
      <c r="A3" s="378" t="s">
        <v>197</v>
      </c>
      <c r="B3" s="378"/>
      <c r="C3" s="378"/>
      <c r="D3" s="378"/>
    </row>
    <row r="4" spans="1:4" ht="12.75">
      <c r="A4" s="378" t="s">
        <v>198</v>
      </c>
      <c r="B4" s="378"/>
      <c r="C4" s="378"/>
      <c r="D4" s="378"/>
    </row>
    <row r="5" spans="1:4" ht="12.75">
      <c r="A5" s="378" t="s">
        <v>199</v>
      </c>
      <c r="B5" s="378"/>
      <c r="C5" s="378"/>
      <c r="D5" s="378"/>
    </row>
    <row r="6" spans="1:4" ht="12.75">
      <c r="A6" s="378" t="s">
        <v>501</v>
      </c>
      <c r="B6" s="378"/>
      <c r="C6" s="378"/>
      <c r="D6" s="378"/>
    </row>
    <row r="8" spans="1:4" s="1" customFormat="1" ht="11.25">
      <c r="A8" s="378" t="s">
        <v>201</v>
      </c>
      <c r="B8" s="378"/>
      <c r="C8" s="378"/>
      <c r="D8" s="378"/>
    </row>
    <row r="9" spans="1:4" s="1" customFormat="1" ht="11.25">
      <c r="A9" s="378" t="s">
        <v>43</v>
      </c>
      <c r="B9" s="378"/>
      <c r="C9" s="378"/>
      <c r="D9" s="378"/>
    </row>
    <row r="10" spans="1:4" s="1" customFormat="1" ht="11.25">
      <c r="A10" s="378" t="s">
        <v>50</v>
      </c>
      <c r="B10" s="378"/>
      <c r="C10" s="378"/>
      <c r="D10" s="378"/>
    </row>
    <row r="11" spans="1:4" s="1" customFormat="1" ht="12.75" customHeight="1">
      <c r="A11" s="378" t="s">
        <v>154</v>
      </c>
      <c r="B11" s="378"/>
      <c r="C11" s="378"/>
      <c r="D11" s="378"/>
    </row>
    <row r="12" s="1" customFormat="1" ht="11.25"/>
    <row r="13" spans="1:4" s="1" customFormat="1" ht="44.25" customHeight="1">
      <c r="A13" s="380" t="s">
        <v>153</v>
      </c>
      <c r="B13" s="380"/>
      <c r="C13" s="380"/>
      <c r="D13" s="380"/>
    </row>
    <row r="14" spans="1:4" s="1" customFormat="1" ht="12.75">
      <c r="A14" s="5"/>
      <c r="B14" s="9"/>
      <c r="C14" s="5"/>
      <c r="D14" s="5"/>
    </row>
    <row r="15" spans="1:4" ht="36">
      <c r="A15" s="7" t="s">
        <v>27</v>
      </c>
      <c r="B15" s="7" t="s">
        <v>25</v>
      </c>
      <c r="C15" s="7" t="s">
        <v>24</v>
      </c>
      <c r="D15" s="13" t="s">
        <v>66</v>
      </c>
    </row>
    <row r="16" spans="1:4" ht="12.75">
      <c r="A16" s="14">
        <v>1</v>
      </c>
      <c r="B16" s="8">
        <v>3</v>
      </c>
      <c r="C16" s="8">
        <v>4</v>
      </c>
      <c r="D16" s="15" t="s">
        <v>117</v>
      </c>
    </row>
    <row r="17" spans="1:5" ht="24.75" customHeight="1">
      <c r="A17" s="30" t="s">
        <v>64</v>
      </c>
      <c r="B17" s="46">
        <v>100000000</v>
      </c>
      <c r="C17" s="47"/>
      <c r="D17" s="146">
        <f>D18+D45+D67</f>
        <v>40397.299999999996</v>
      </c>
      <c r="E17" s="141"/>
    </row>
    <row r="18" spans="1:4" ht="24">
      <c r="A18" s="12" t="s">
        <v>68</v>
      </c>
      <c r="B18" s="46">
        <v>110000000</v>
      </c>
      <c r="C18" s="47"/>
      <c r="D18" s="146">
        <f>D34+D37+D40+D25+D32+D21+D23+D19</f>
        <v>17180.3</v>
      </c>
    </row>
    <row r="19" spans="1:4" ht="38.25" customHeight="1">
      <c r="A19" s="17" t="s">
        <v>204</v>
      </c>
      <c r="B19" s="100" t="s">
        <v>205</v>
      </c>
      <c r="C19" s="40"/>
      <c r="D19" s="148">
        <f>D20</f>
        <v>69</v>
      </c>
    </row>
    <row r="20" spans="1:4" ht="24">
      <c r="A20" s="25" t="s">
        <v>139</v>
      </c>
      <c r="B20" s="100" t="s">
        <v>205</v>
      </c>
      <c r="C20" s="40">
        <v>200</v>
      </c>
      <c r="D20" s="148">
        <f>'Приложение 3'!E28</f>
        <v>69</v>
      </c>
    </row>
    <row r="21" spans="1:4" ht="24">
      <c r="A21" s="17" t="s">
        <v>157</v>
      </c>
      <c r="B21" s="100">
        <v>111200000</v>
      </c>
      <c r="C21" s="40"/>
      <c r="D21" s="148">
        <f>D22</f>
        <v>500</v>
      </c>
    </row>
    <row r="22" spans="1:4" ht="24">
      <c r="A22" s="25" t="s">
        <v>139</v>
      </c>
      <c r="B22" s="100">
        <v>111200000</v>
      </c>
      <c r="C22" s="40">
        <v>200</v>
      </c>
      <c r="D22" s="148">
        <f>'Приложение 3'!E30</f>
        <v>500</v>
      </c>
    </row>
    <row r="23" spans="1:4" ht="12.75">
      <c r="A23" s="10" t="s">
        <v>165</v>
      </c>
      <c r="B23" s="100">
        <v>112300000</v>
      </c>
      <c r="C23" s="40"/>
      <c r="D23" s="148">
        <f>D24</f>
        <v>9.8</v>
      </c>
    </row>
    <row r="24" spans="1:4" ht="24">
      <c r="A24" s="25" t="s">
        <v>139</v>
      </c>
      <c r="B24" s="100">
        <v>112300000</v>
      </c>
      <c r="C24" s="40">
        <v>200</v>
      </c>
      <c r="D24" s="148">
        <f>'Приложение 3'!E32</f>
        <v>9.8</v>
      </c>
    </row>
    <row r="25" spans="1:4" ht="36" customHeight="1">
      <c r="A25" s="10" t="s">
        <v>177</v>
      </c>
      <c r="B25" s="100">
        <v>112400000</v>
      </c>
      <c r="C25" s="37"/>
      <c r="D25" s="147">
        <f>D26+D28+D30</f>
        <v>5484.2</v>
      </c>
    </row>
    <row r="26" spans="1:4" ht="13.5" customHeight="1">
      <c r="A26" s="10" t="s">
        <v>193</v>
      </c>
      <c r="B26" s="100" t="s">
        <v>192</v>
      </c>
      <c r="C26" s="37"/>
      <c r="D26" s="147">
        <f>D27</f>
        <v>4098</v>
      </c>
    </row>
    <row r="27" spans="1:4" ht="25.5" customHeight="1">
      <c r="A27" s="25" t="s">
        <v>139</v>
      </c>
      <c r="B27" s="100" t="s">
        <v>192</v>
      </c>
      <c r="C27" s="37" t="s">
        <v>40</v>
      </c>
      <c r="D27" s="147">
        <f>'Приложение 3'!E35</f>
        <v>4098</v>
      </c>
    </row>
    <row r="28" spans="1:4" ht="13.5" customHeight="1">
      <c r="A28" s="10" t="s">
        <v>92</v>
      </c>
      <c r="B28" s="100">
        <v>112410000</v>
      </c>
      <c r="C28" s="37"/>
      <c r="D28" s="147">
        <f>D29</f>
        <v>786.2</v>
      </c>
    </row>
    <row r="29" spans="1:4" ht="25.5" customHeight="1">
      <c r="A29" s="25" t="s">
        <v>139</v>
      </c>
      <c r="B29" s="100">
        <v>112410000</v>
      </c>
      <c r="C29" s="37" t="s">
        <v>40</v>
      </c>
      <c r="D29" s="147">
        <f>'Приложение 3'!E37</f>
        <v>786.2</v>
      </c>
    </row>
    <row r="30" spans="1:4" ht="48.75" customHeight="1">
      <c r="A30" s="10" t="s">
        <v>236</v>
      </c>
      <c r="B30" s="100">
        <v>112422010</v>
      </c>
      <c r="C30" s="37"/>
      <c r="D30" s="147">
        <f>D31</f>
        <v>600</v>
      </c>
    </row>
    <row r="31" spans="1:4" ht="15.75" customHeight="1">
      <c r="A31" s="25" t="s">
        <v>45</v>
      </c>
      <c r="B31" s="100">
        <v>112422010</v>
      </c>
      <c r="C31" s="37" t="s">
        <v>2</v>
      </c>
      <c r="D31" s="147">
        <f>'Приложение 3'!E39</f>
        <v>600</v>
      </c>
    </row>
    <row r="32" spans="1:4" ht="48.75" customHeight="1">
      <c r="A32" s="10" t="s">
        <v>140</v>
      </c>
      <c r="B32" s="100">
        <v>114200000</v>
      </c>
      <c r="C32" s="37"/>
      <c r="D32" s="147">
        <f>D33</f>
        <v>355.3</v>
      </c>
    </row>
    <row r="33" spans="1:4" ht="27.75" customHeight="1">
      <c r="A33" s="25" t="s">
        <v>139</v>
      </c>
      <c r="B33" s="100">
        <v>114200000</v>
      </c>
      <c r="C33" s="37" t="s">
        <v>40</v>
      </c>
      <c r="D33" s="147">
        <f>'Приложение 3'!E41</f>
        <v>355.3</v>
      </c>
    </row>
    <row r="34" spans="1:4" ht="36" customHeight="1">
      <c r="A34" s="169" t="s">
        <v>79</v>
      </c>
      <c r="B34" s="44">
        <v>114500000</v>
      </c>
      <c r="C34" s="33"/>
      <c r="D34" s="147">
        <f>D35</f>
        <v>744.8</v>
      </c>
    </row>
    <row r="35" spans="1:4" ht="47.25" customHeight="1">
      <c r="A35" s="45" t="s">
        <v>80</v>
      </c>
      <c r="B35" s="44">
        <v>114551350</v>
      </c>
      <c r="C35" s="33"/>
      <c r="D35" s="147">
        <f>D36</f>
        <v>744.8</v>
      </c>
    </row>
    <row r="36" spans="1:4" ht="15.75" customHeight="1">
      <c r="A36" s="25" t="s">
        <v>70</v>
      </c>
      <c r="B36" s="44">
        <v>114551350</v>
      </c>
      <c r="C36" s="38">
        <v>300</v>
      </c>
      <c r="D36" s="148">
        <f>'Приложение 3'!E44</f>
        <v>744.8</v>
      </c>
    </row>
    <row r="37" spans="1:4" ht="27.75" customHeight="1">
      <c r="A37" s="51" t="s">
        <v>81</v>
      </c>
      <c r="B37" s="44">
        <v>114600000</v>
      </c>
      <c r="C37" s="38"/>
      <c r="D37" s="148">
        <f>D38</f>
        <v>449.8</v>
      </c>
    </row>
    <row r="38" spans="1:4" ht="34.5" customHeight="1">
      <c r="A38" s="169" t="s">
        <v>82</v>
      </c>
      <c r="B38" s="100" t="s">
        <v>143</v>
      </c>
      <c r="C38" s="38"/>
      <c r="D38" s="148">
        <f>D39</f>
        <v>449.8</v>
      </c>
    </row>
    <row r="39" spans="1:4" ht="12.75">
      <c r="A39" s="25" t="s">
        <v>70</v>
      </c>
      <c r="B39" s="100" t="s">
        <v>143</v>
      </c>
      <c r="C39" s="38">
        <v>300</v>
      </c>
      <c r="D39" s="148">
        <f>'Приложение 3'!E47</f>
        <v>449.8</v>
      </c>
    </row>
    <row r="40" spans="1:4" ht="48">
      <c r="A40" s="52" t="s">
        <v>83</v>
      </c>
      <c r="B40" s="44">
        <v>114700000</v>
      </c>
      <c r="C40" s="38"/>
      <c r="D40" s="148">
        <f>D43+D41</f>
        <v>9567.4</v>
      </c>
    </row>
    <row r="41" spans="1:4" ht="72">
      <c r="A41" s="205" t="s">
        <v>84</v>
      </c>
      <c r="B41" s="100">
        <v>114773030</v>
      </c>
      <c r="C41" s="40"/>
      <c r="D41" s="148">
        <f>D42</f>
        <v>4250.4</v>
      </c>
    </row>
    <row r="42" spans="1:4" ht="24">
      <c r="A42" s="25" t="s">
        <v>53</v>
      </c>
      <c r="B42" s="100">
        <v>114773030</v>
      </c>
      <c r="C42" s="40">
        <v>400</v>
      </c>
      <c r="D42" s="148">
        <f>'Приложение 3'!E50</f>
        <v>4250.4</v>
      </c>
    </row>
    <row r="43" spans="1:4" ht="74.25" customHeight="1">
      <c r="A43" s="96" t="s">
        <v>84</v>
      </c>
      <c r="B43" s="16" t="s">
        <v>85</v>
      </c>
      <c r="C43" s="38"/>
      <c r="D43" s="148">
        <f>D44</f>
        <v>5317</v>
      </c>
    </row>
    <row r="44" spans="1:4" ht="25.5" customHeight="1">
      <c r="A44" s="25" t="s">
        <v>53</v>
      </c>
      <c r="B44" s="16" t="s">
        <v>85</v>
      </c>
      <c r="C44" s="38">
        <v>400</v>
      </c>
      <c r="D44" s="148">
        <f>'Приложение 3'!E52</f>
        <v>5317</v>
      </c>
    </row>
    <row r="45" spans="1:4" ht="39" customHeight="1">
      <c r="A45" s="53" t="s">
        <v>69</v>
      </c>
      <c r="B45" s="46">
        <v>120000000</v>
      </c>
      <c r="C45" s="47"/>
      <c r="D45" s="146">
        <f>D46+D51+D56+D63+D54+D61+D65+D48</f>
        <v>23165.8</v>
      </c>
    </row>
    <row r="46" spans="1:4" ht="18" customHeight="1">
      <c r="A46" s="95" t="s">
        <v>86</v>
      </c>
      <c r="B46" s="44">
        <v>121200000</v>
      </c>
      <c r="C46" s="38"/>
      <c r="D46" s="148">
        <f>D47</f>
        <v>70</v>
      </c>
    </row>
    <row r="47" spans="1:4" ht="24">
      <c r="A47" s="25" t="s">
        <v>139</v>
      </c>
      <c r="B47" s="44">
        <v>121200000</v>
      </c>
      <c r="C47" s="38">
        <v>200</v>
      </c>
      <c r="D47" s="148">
        <f>'Приложение 3'!E55</f>
        <v>70</v>
      </c>
    </row>
    <row r="48" spans="1:4" ht="12.75">
      <c r="A48" s="208" t="s">
        <v>232</v>
      </c>
      <c r="B48" s="100">
        <v>122100000</v>
      </c>
      <c r="C48" s="40"/>
      <c r="D48" s="148">
        <f>D49</f>
        <v>300</v>
      </c>
    </row>
    <row r="49" spans="1:4" ht="24">
      <c r="A49" s="208" t="s">
        <v>230</v>
      </c>
      <c r="B49" s="209" t="s">
        <v>231</v>
      </c>
      <c r="C49" s="40"/>
      <c r="D49" s="148">
        <f>D50</f>
        <v>300</v>
      </c>
    </row>
    <row r="50" spans="1:4" ht="12.75">
      <c r="A50" s="25" t="s">
        <v>45</v>
      </c>
      <c r="B50" s="209" t="s">
        <v>231</v>
      </c>
      <c r="C50" s="40">
        <v>500</v>
      </c>
      <c r="D50" s="148">
        <f>'Приложение 3'!E58</f>
        <v>300</v>
      </c>
    </row>
    <row r="51" spans="1:4" ht="14.25" customHeight="1">
      <c r="A51" s="54" t="s">
        <v>87</v>
      </c>
      <c r="B51" s="44">
        <v>122200000</v>
      </c>
      <c r="C51" s="38"/>
      <c r="D51" s="148">
        <f>D52</f>
        <v>86.8</v>
      </c>
    </row>
    <row r="52" spans="1:4" ht="39" customHeight="1">
      <c r="A52" s="55" t="s">
        <v>189</v>
      </c>
      <c r="B52" s="44">
        <v>122273120</v>
      </c>
      <c r="C52" s="38"/>
      <c r="D52" s="148">
        <f>D53</f>
        <v>86.8</v>
      </c>
    </row>
    <row r="53" spans="1:4" ht="25.5" customHeight="1">
      <c r="A53" s="25" t="s">
        <v>139</v>
      </c>
      <c r="B53" s="44">
        <v>122273120</v>
      </c>
      <c r="C53" s="38">
        <v>200</v>
      </c>
      <c r="D53" s="148">
        <f>'Приложение 3'!E61</f>
        <v>86.8</v>
      </c>
    </row>
    <row r="54" spans="1:4" ht="25.5" customHeight="1">
      <c r="A54" s="10" t="s">
        <v>158</v>
      </c>
      <c r="B54" s="100">
        <v>122300000</v>
      </c>
      <c r="C54" s="40"/>
      <c r="D54" s="148">
        <f>D55</f>
        <v>3621.7</v>
      </c>
    </row>
    <row r="55" spans="1:4" ht="25.5" customHeight="1">
      <c r="A55" s="25" t="s">
        <v>5</v>
      </c>
      <c r="B55" s="100">
        <v>122300000</v>
      </c>
      <c r="C55" s="40">
        <v>600</v>
      </c>
      <c r="D55" s="148">
        <f>'Приложение 3'!E63</f>
        <v>3621.7</v>
      </c>
    </row>
    <row r="56" spans="1:4" ht="15.75" customHeight="1">
      <c r="A56" s="56" t="s">
        <v>88</v>
      </c>
      <c r="B56" s="44">
        <v>123100000</v>
      </c>
      <c r="C56" s="38"/>
      <c r="D56" s="148">
        <f>D57+D59</f>
        <v>15901.3</v>
      </c>
    </row>
    <row r="57" spans="1:4" ht="13.5" customHeight="1">
      <c r="A57" s="152" t="s">
        <v>145</v>
      </c>
      <c r="B57" s="100" t="s">
        <v>144</v>
      </c>
      <c r="C57" s="40"/>
      <c r="D57" s="148">
        <f>D58</f>
        <v>14468</v>
      </c>
    </row>
    <row r="58" spans="1:4" ht="24" customHeight="1">
      <c r="A58" s="25" t="s">
        <v>53</v>
      </c>
      <c r="B58" s="100" t="s">
        <v>144</v>
      </c>
      <c r="C58" s="40">
        <v>400</v>
      </c>
      <c r="D58" s="148">
        <f>'Приложение 3'!E68</f>
        <v>14468</v>
      </c>
    </row>
    <row r="59" spans="1:4" ht="17.25" customHeight="1">
      <c r="A59" s="56" t="s">
        <v>181</v>
      </c>
      <c r="B59" s="100">
        <v>123191000</v>
      </c>
      <c r="C59" s="40"/>
      <c r="D59" s="148">
        <f>D60</f>
        <v>1433.3</v>
      </c>
    </row>
    <row r="60" spans="1:4" ht="24" customHeight="1">
      <c r="A60" s="25" t="s">
        <v>53</v>
      </c>
      <c r="B60" s="100">
        <v>123191000</v>
      </c>
      <c r="C60" s="40">
        <v>400</v>
      </c>
      <c r="D60" s="148">
        <f>'Приложение 3'!E66</f>
        <v>1433.3</v>
      </c>
    </row>
    <row r="61" spans="1:4" ht="14.25" customHeight="1">
      <c r="A61" s="104" t="s">
        <v>89</v>
      </c>
      <c r="B61" s="100">
        <v>123200000</v>
      </c>
      <c r="C61" s="40"/>
      <c r="D61" s="148">
        <f>D62</f>
        <v>2816.6</v>
      </c>
    </row>
    <row r="62" spans="1:4" ht="24" customHeight="1">
      <c r="A62" s="25" t="s">
        <v>53</v>
      </c>
      <c r="B62" s="100">
        <v>123200000</v>
      </c>
      <c r="C62" s="40">
        <v>400</v>
      </c>
      <c r="D62" s="148">
        <f>'Приложение 3'!E70</f>
        <v>2816.6</v>
      </c>
    </row>
    <row r="63" spans="1:4" ht="62.25" customHeight="1">
      <c r="A63" s="162" t="s">
        <v>159</v>
      </c>
      <c r="B63" s="44">
        <v>123300000</v>
      </c>
      <c r="C63" s="38"/>
      <c r="D63" s="148">
        <f>D64</f>
        <v>300</v>
      </c>
    </row>
    <row r="64" spans="1:4" ht="22.5" customHeight="1">
      <c r="A64" s="25" t="s">
        <v>139</v>
      </c>
      <c r="B64" s="44">
        <v>123300000</v>
      </c>
      <c r="C64" s="38">
        <v>200</v>
      </c>
      <c r="D64" s="148">
        <f>'Приложение 3'!E72</f>
        <v>300</v>
      </c>
    </row>
    <row r="65" spans="1:4" ht="12.75" customHeight="1">
      <c r="A65" s="10" t="s">
        <v>210</v>
      </c>
      <c r="B65" s="100">
        <v>123500000</v>
      </c>
      <c r="C65" s="40"/>
      <c r="D65" s="148">
        <f>D66</f>
        <v>69.4</v>
      </c>
    </row>
    <row r="66" spans="1:4" ht="22.5" customHeight="1">
      <c r="A66" s="25" t="s">
        <v>139</v>
      </c>
      <c r="B66" s="100">
        <v>123500000</v>
      </c>
      <c r="C66" s="40">
        <v>200</v>
      </c>
      <c r="D66" s="148">
        <f>'Приложение 3'!E74</f>
        <v>69.4</v>
      </c>
    </row>
    <row r="67" spans="1:4" ht="13.5" customHeight="1">
      <c r="A67" s="220" t="s">
        <v>247</v>
      </c>
      <c r="B67" s="101">
        <v>130000000</v>
      </c>
      <c r="C67" s="40"/>
      <c r="D67" s="146">
        <f>D68</f>
        <v>51.2</v>
      </c>
    </row>
    <row r="68" spans="1:4" ht="12.75" customHeight="1">
      <c r="A68" s="171" t="s">
        <v>248</v>
      </c>
      <c r="B68" s="100">
        <v>131200000</v>
      </c>
      <c r="C68" s="40"/>
      <c r="D68" s="148">
        <f>D69</f>
        <v>51.2</v>
      </c>
    </row>
    <row r="69" spans="1:4" ht="22.5" customHeight="1">
      <c r="A69" s="25" t="s">
        <v>5</v>
      </c>
      <c r="B69" s="100">
        <v>131200000</v>
      </c>
      <c r="C69" s="40"/>
      <c r="D69" s="148">
        <f>'Приложение 3'!E77</f>
        <v>51.2</v>
      </c>
    </row>
    <row r="70" spans="1:5" ht="23.25" customHeight="1">
      <c r="A70" s="70" t="s">
        <v>51</v>
      </c>
      <c r="B70" s="46">
        <v>200000000</v>
      </c>
      <c r="C70" s="41"/>
      <c r="D70" s="149">
        <f>D71+D78+D83+D87+D100+D102+D105+D111+D113+D115+D119+D122+D97+D109+D85+D107+D81</f>
        <v>608939.5000000002</v>
      </c>
      <c r="E70" s="141"/>
    </row>
    <row r="71" spans="1:4" ht="37.5" customHeight="1">
      <c r="A71" s="71" t="s">
        <v>107</v>
      </c>
      <c r="B71" s="44">
        <v>201100000</v>
      </c>
      <c r="C71" s="36"/>
      <c r="D71" s="147">
        <f>D72+D74+D76</f>
        <v>525336.4</v>
      </c>
    </row>
    <row r="72" spans="1:4" ht="28.5" customHeight="1">
      <c r="A72" s="65" t="s">
        <v>52</v>
      </c>
      <c r="B72" s="44">
        <v>201111000</v>
      </c>
      <c r="C72" s="36"/>
      <c r="D72" s="147">
        <f>D73</f>
        <v>88493.8</v>
      </c>
    </row>
    <row r="73" spans="1:4" ht="24" customHeight="1">
      <c r="A73" s="18" t="s">
        <v>5</v>
      </c>
      <c r="B73" s="44">
        <v>201111000</v>
      </c>
      <c r="C73" s="36">
        <v>600</v>
      </c>
      <c r="D73" s="147">
        <f>'Приложение 3'!E325</f>
        <v>88493.8</v>
      </c>
    </row>
    <row r="74" spans="1:4" ht="36.75" customHeight="1">
      <c r="A74" s="64" t="s">
        <v>108</v>
      </c>
      <c r="B74" s="44">
        <v>201173010</v>
      </c>
      <c r="C74" s="36"/>
      <c r="D74" s="147">
        <f>D75</f>
        <v>436124.6</v>
      </c>
    </row>
    <row r="75" spans="1:4" ht="25.5" customHeight="1">
      <c r="A75" s="18" t="s">
        <v>5</v>
      </c>
      <c r="B75" s="44">
        <v>201173010</v>
      </c>
      <c r="C75" s="36">
        <v>600</v>
      </c>
      <c r="D75" s="147">
        <f>'Приложение 3'!E327</f>
        <v>436124.6</v>
      </c>
    </row>
    <row r="76" spans="1:4" ht="25.5" customHeight="1">
      <c r="A76" s="315" t="s">
        <v>314</v>
      </c>
      <c r="B76" s="100" t="s">
        <v>318</v>
      </c>
      <c r="C76" s="36"/>
      <c r="D76" s="147">
        <f>D77</f>
        <v>718</v>
      </c>
    </row>
    <row r="77" spans="1:4" ht="25.5" customHeight="1">
      <c r="A77" s="25" t="s">
        <v>5</v>
      </c>
      <c r="B77" s="100" t="s">
        <v>318</v>
      </c>
      <c r="C77" s="36">
        <v>600</v>
      </c>
      <c r="D77" s="147">
        <f>'Приложение 3'!E329</f>
        <v>718</v>
      </c>
    </row>
    <row r="78" spans="1:4" ht="61.5" customHeight="1">
      <c r="A78" s="172" t="s">
        <v>109</v>
      </c>
      <c r="B78" s="44">
        <v>201200000</v>
      </c>
      <c r="C78" s="36"/>
      <c r="D78" s="147">
        <f>D79</f>
        <v>8281.5</v>
      </c>
    </row>
    <row r="79" spans="1:4" s="3" customFormat="1" ht="50.25" customHeight="1">
      <c r="A79" s="64" t="s">
        <v>4</v>
      </c>
      <c r="B79" s="44">
        <v>201273020</v>
      </c>
      <c r="C79" s="36"/>
      <c r="D79" s="147">
        <f>D80</f>
        <v>8281.5</v>
      </c>
    </row>
    <row r="80" spans="1:4" s="3" customFormat="1" ht="24" customHeight="1">
      <c r="A80" s="18" t="s">
        <v>5</v>
      </c>
      <c r="B80" s="44">
        <v>201273020</v>
      </c>
      <c r="C80" s="36">
        <v>600</v>
      </c>
      <c r="D80" s="147">
        <f>'Приложение 3'!E332</f>
        <v>8281.5</v>
      </c>
    </row>
    <row r="81" spans="1:4" s="3" customFormat="1" ht="15.75" customHeight="1">
      <c r="A81" s="165" t="s">
        <v>211</v>
      </c>
      <c r="B81" s="100">
        <v>201300000</v>
      </c>
      <c r="C81" s="36"/>
      <c r="D81" s="147">
        <f>D82</f>
        <v>429.3</v>
      </c>
    </row>
    <row r="82" spans="1:4" s="3" customFormat="1" ht="24" customHeight="1">
      <c r="A82" s="18" t="s">
        <v>5</v>
      </c>
      <c r="B82" s="100">
        <v>201300000</v>
      </c>
      <c r="C82" s="36">
        <v>600</v>
      </c>
      <c r="D82" s="147">
        <f>'Приложение 3'!E334</f>
        <v>429.3</v>
      </c>
    </row>
    <row r="83" spans="1:4" s="3" customFormat="1" ht="12.75" customHeight="1">
      <c r="A83" s="65" t="s">
        <v>54</v>
      </c>
      <c r="B83" s="44">
        <v>201500000</v>
      </c>
      <c r="C83" s="36"/>
      <c r="D83" s="147">
        <f>D84</f>
        <v>2363.9</v>
      </c>
    </row>
    <row r="84" spans="1:4" s="3" customFormat="1" ht="26.25" customHeight="1">
      <c r="A84" s="18" t="s">
        <v>5</v>
      </c>
      <c r="B84" s="44">
        <v>201500000</v>
      </c>
      <c r="C84" s="36">
        <v>600</v>
      </c>
      <c r="D84" s="147">
        <f>'Приложение 3'!E336</f>
        <v>2363.9</v>
      </c>
    </row>
    <row r="85" spans="1:4" s="3" customFormat="1" ht="26.25" customHeight="1">
      <c r="A85" s="10" t="s">
        <v>118</v>
      </c>
      <c r="B85" s="100">
        <v>201600000</v>
      </c>
      <c r="C85" s="36"/>
      <c r="D85" s="147">
        <f>D86</f>
        <v>580</v>
      </c>
    </row>
    <row r="86" spans="1:4" s="3" customFormat="1" ht="26.25" customHeight="1">
      <c r="A86" s="25" t="s">
        <v>5</v>
      </c>
      <c r="B86" s="100">
        <v>201600000</v>
      </c>
      <c r="C86" s="36">
        <v>600</v>
      </c>
      <c r="D86" s="147">
        <f>'Приложение 3'!E338</f>
        <v>580</v>
      </c>
    </row>
    <row r="87" spans="1:4" s="3" customFormat="1" ht="26.25" customHeight="1">
      <c r="A87" s="75" t="s">
        <v>110</v>
      </c>
      <c r="B87" s="100">
        <v>201700000</v>
      </c>
      <c r="C87" s="41"/>
      <c r="D87" s="147">
        <f>D88+D95+D93+D91</f>
        <v>26894.4</v>
      </c>
    </row>
    <row r="88" spans="1:4" s="3" customFormat="1" ht="14.25" customHeight="1">
      <c r="A88" s="169" t="s">
        <v>92</v>
      </c>
      <c r="B88" s="100">
        <v>201711000</v>
      </c>
      <c r="C88" s="41"/>
      <c r="D88" s="147">
        <f>D90+D89</f>
        <v>21797.2</v>
      </c>
    </row>
    <row r="89" spans="1:4" s="3" customFormat="1" ht="26.25" customHeight="1">
      <c r="A89" s="25" t="s">
        <v>139</v>
      </c>
      <c r="B89" s="100">
        <v>201711000</v>
      </c>
      <c r="C89" s="36">
        <v>200</v>
      </c>
      <c r="D89" s="147">
        <f>'Приложение 3'!E341+'Приложение 3'!E81</f>
        <v>10755.2</v>
      </c>
    </row>
    <row r="90" spans="1:4" s="3" customFormat="1" ht="26.25" customHeight="1">
      <c r="A90" s="25" t="s">
        <v>5</v>
      </c>
      <c r="B90" s="100">
        <v>201711000</v>
      </c>
      <c r="C90" s="42" t="s">
        <v>17</v>
      </c>
      <c r="D90" s="147">
        <f>'Приложение 3'!E342</f>
        <v>11042</v>
      </c>
    </row>
    <row r="91" spans="1:4" s="3" customFormat="1" ht="24" customHeight="1">
      <c r="A91" s="10" t="s">
        <v>244</v>
      </c>
      <c r="B91" s="100" t="s">
        <v>243</v>
      </c>
      <c r="C91" s="42"/>
      <c r="D91" s="147">
        <f>D92</f>
        <v>2540.2</v>
      </c>
    </row>
    <row r="92" spans="1:4" s="3" customFormat="1" ht="26.25" customHeight="1">
      <c r="A92" s="25" t="s">
        <v>5</v>
      </c>
      <c r="B92" s="100" t="s">
        <v>243</v>
      </c>
      <c r="C92" s="42" t="s">
        <v>17</v>
      </c>
      <c r="D92" s="147">
        <f>'Приложение 3'!E344</f>
        <v>2540.2</v>
      </c>
    </row>
    <row r="93" spans="1:4" s="3" customFormat="1" ht="24.75" customHeight="1">
      <c r="A93" s="10" t="s">
        <v>216</v>
      </c>
      <c r="B93" s="100" t="s">
        <v>215</v>
      </c>
      <c r="C93" s="42"/>
      <c r="D93" s="147">
        <f>D94</f>
        <v>667</v>
      </c>
    </row>
    <row r="94" spans="1:4" s="3" customFormat="1" ht="26.25" customHeight="1">
      <c r="A94" s="25" t="s">
        <v>5</v>
      </c>
      <c r="B94" s="100" t="s">
        <v>215</v>
      </c>
      <c r="C94" s="42" t="s">
        <v>17</v>
      </c>
      <c r="D94" s="147">
        <f>'Приложение 3'!E346</f>
        <v>667</v>
      </c>
    </row>
    <row r="95" spans="1:4" s="3" customFormat="1" ht="26.25" customHeight="1">
      <c r="A95" s="10" t="s">
        <v>499</v>
      </c>
      <c r="B95" s="100" t="s">
        <v>173</v>
      </c>
      <c r="C95" s="42"/>
      <c r="D95" s="147">
        <f>D96</f>
        <v>1890</v>
      </c>
    </row>
    <row r="96" spans="1:4" s="3" customFormat="1" ht="25.5" customHeight="1">
      <c r="A96" s="25" t="s">
        <v>5</v>
      </c>
      <c r="B96" s="100" t="s">
        <v>173</v>
      </c>
      <c r="C96" s="42" t="s">
        <v>17</v>
      </c>
      <c r="D96" s="147">
        <f>'Приложение 3'!E348</f>
        <v>1890</v>
      </c>
    </row>
    <row r="97" spans="1:4" s="3" customFormat="1" ht="39.75" customHeight="1">
      <c r="A97" s="165" t="s">
        <v>188</v>
      </c>
      <c r="B97" s="100">
        <v>201800000</v>
      </c>
      <c r="C97" s="42"/>
      <c r="D97" s="147">
        <f>D98</f>
        <v>10216.8</v>
      </c>
    </row>
    <row r="98" spans="1:4" s="3" customFormat="1" ht="37.5" customHeight="1">
      <c r="A98" s="165" t="s">
        <v>174</v>
      </c>
      <c r="B98" s="100" t="s">
        <v>175</v>
      </c>
      <c r="C98" s="42"/>
      <c r="D98" s="147">
        <f>D99</f>
        <v>10216.8</v>
      </c>
    </row>
    <row r="99" spans="1:4" s="3" customFormat="1" ht="23.25" customHeight="1">
      <c r="A99" s="25" t="s">
        <v>5</v>
      </c>
      <c r="B99" s="100" t="s">
        <v>175</v>
      </c>
      <c r="C99" s="42" t="s">
        <v>17</v>
      </c>
      <c r="D99" s="147">
        <f>'Приложение 3'!E351</f>
        <v>10216.8</v>
      </c>
    </row>
    <row r="100" spans="1:4" s="3" customFormat="1" ht="23.25" customHeight="1">
      <c r="A100" s="28" t="s">
        <v>119</v>
      </c>
      <c r="B100" s="44">
        <v>202100000</v>
      </c>
      <c r="C100" s="37"/>
      <c r="D100" s="147">
        <f>D101</f>
        <v>46</v>
      </c>
    </row>
    <row r="101" spans="1:4" s="3" customFormat="1" ht="23.25" customHeight="1">
      <c r="A101" s="25" t="s">
        <v>139</v>
      </c>
      <c r="B101" s="44">
        <v>202100000</v>
      </c>
      <c r="C101" s="37" t="s">
        <v>40</v>
      </c>
      <c r="D101" s="147">
        <f>'Приложение 3'!E353</f>
        <v>46</v>
      </c>
    </row>
    <row r="102" spans="1:4" s="3" customFormat="1" ht="17.25" customHeight="1">
      <c r="A102" s="58" t="s">
        <v>120</v>
      </c>
      <c r="B102" s="44">
        <v>202200000</v>
      </c>
      <c r="C102" s="37"/>
      <c r="D102" s="147">
        <f>D103+D104</f>
        <v>569</v>
      </c>
    </row>
    <row r="103" spans="1:4" s="3" customFormat="1" ht="23.25" customHeight="1">
      <c r="A103" s="25" t="s">
        <v>139</v>
      </c>
      <c r="B103" s="44">
        <v>202200000</v>
      </c>
      <c r="C103" s="37" t="s">
        <v>40</v>
      </c>
      <c r="D103" s="147">
        <f>'Приложение 3'!E355</f>
        <v>123.5</v>
      </c>
    </row>
    <row r="104" spans="1:4" s="3" customFormat="1" ht="23.25" customHeight="1">
      <c r="A104" s="18" t="s">
        <v>5</v>
      </c>
      <c r="B104" s="44">
        <v>202200000</v>
      </c>
      <c r="C104" s="37" t="s">
        <v>17</v>
      </c>
      <c r="D104" s="147">
        <f>'Приложение 3'!E356</f>
        <v>445.5</v>
      </c>
    </row>
    <row r="105" spans="1:4" s="3" customFormat="1" ht="15.75" customHeight="1">
      <c r="A105" s="58" t="s">
        <v>121</v>
      </c>
      <c r="B105" s="44">
        <v>202400000</v>
      </c>
      <c r="C105" s="37"/>
      <c r="D105" s="147">
        <f>D106</f>
        <v>40.7</v>
      </c>
    </row>
    <row r="106" spans="1:4" s="3" customFormat="1" ht="23.25" customHeight="1">
      <c r="A106" s="25" t="s">
        <v>139</v>
      </c>
      <c r="B106" s="44">
        <v>202400000</v>
      </c>
      <c r="C106" s="37" t="s">
        <v>40</v>
      </c>
      <c r="D106" s="147">
        <f>'Приложение 3'!E358</f>
        <v>40.7</v>
      </c>
    </row>
    <row r="107" spans="1:4" s="3" customFormat="1" ht="37.5" customHeight="1">
      <c r="A107" s="201" t="s">
        <v>187</v>
      </c>
      <c r="B107" s="100">
        <v>202500000</v>
      </c>
      <c r="C107" s="37"/>
      <c r="D107" s="147">
        <f>D108</f>
        <v>10</v>
      </c>
    </row>
    <row r="108" spans="1:4" s="3" customFormat="1" ht="23.25" customHeight="1">
      <c r="A108" s="25" t="s">
        <v>139</v>
      </c>
      <c r="B108" s="100">
        <v>202500000</v>
      </c>
      <c r="C108" s="37" t="s">
        <v>40</v>
      </c>
      <c r="D108" s="147">
        <f>'Приложение 3'!E360</f>
        <v>10</v>
      </c>
    </row>
    <row r="109" spans="1:4" s="3" customFormat="1" ht="48" customHeight="1">
      <c r="A109" s="28" t="s">
        <v>138</v>
      </c>
      <c r="B109" s="44">
        <v>203100000</v>
      </c>
      <c r="C109" s="37"/>
      <c r="D109" s="147">
        <f>D110</f>
        <v>9.4</v>
      </c>
    </row>
    <row r="110" spans="1:4" s="3" customFormat="1" ht="23.25" customHeight="1">
      <c r="A110" s="25" t="s">
        <v>139</v>
      </c>
      <c r="B110" s="44">
        <v>203100000</v>
      </c>
      <c r="C110" s="37" t="s">
        <v>40</v>
      </c>
      <c r="D110" s="147">
        <f>'Приложение 3'!E362</f>
        <v>9.4</v>
      </c>
    </row>
    <row r="111" spans="1:4" s="3" customFormat="1" ht="16.5" customHeight="1">
      <c r="A111" s="58" t="s">
        <v>122</v>
      </c>
      <c r="B111" s="44">
        <v>203200000</v>
      </c>
      <c r="C111" s="37"/>
      <c r="D111" s="147">
        <f>D112</f>
        <v>13.8</v>
      </c>
    </row>
    <row r="112" spans="1:4" s="3" customFormat="1" ht="23.25" customHeight="1">
      <c r="A112" s="25" t="s">
        <v>139</v>
      </c>
      <c r="B112" s="44">
        <v>203200000</v>
      </c>
      <c r="C112" s="37" t="s">
        <v>40</v>
      </c>
      <c r="D112" s="147">
        <f>'Приложение 3'!E364</f>
        <v>13.8</v>
      </c>
    </row>
    <row r="113" spans="1:4" s="3" customFormat="1" ht="23.25" customHeight="1">
      <c r="A113" s="110" t="s">
        <v>123</v>
      </c>
      <c r="B113" s="44">
        <v>203400000</v>
      </c>
      <c r="C113" s="37"/>
      <c r="D113" s="147">
        <f>D114</f>
        <v>85</v>
      </c>
    </row>
    <row r="114" spans="1:4" s="3" customFormat="1" ht="24.75" customHeight="1">
      <c r="A114" s="25" t="s">
        <v>5</v>
      </c>
      <c r="B114" s="44">
        <v>203400000</v>
      </c>
      <c r="C114" s="37" t="s">
        <v>17</v>
      </c>
      <c r="D114" s="147">
        <f>'Приложение 3'!E366</f>
        <v>85</v>
      </c>
    </row>
    <row r="115" spans="1:4" s="3" customFormat="1" ht="15.75" customHeight="1">
      <c r="A115" s="169" t="s">
        <v>111</v>
      </c>
      <c r="B115" s="100">
        <v>204100000</v>
      </c>
      <c r="C115" s="37"/>
      <c r="D115" s="147">
        <f>D116</f>
        <v>1379.5</v>
      </c>
    </row>
    <row r="116" spans="1:4" s="3" customFormat="1" ht="24.75" customHeight="1">
      <c r="A116" s="60" t="s">
        <v>112</v>
      </c>
      <c r="B116" s="100" t="s">
        <v>146</v>
      </c>
      <c r="C116" s="37"/>
      <c r="D116" s="147">
        <f>D118+D117</f>
        <v>1379.5</v>
      </c>
    </row>
    <row r="117" spans="1:4" s="3" customFormat="1" ht="50.25" customHeight="1">
      <c r="A117" s="25" t="s">
        <v>13</v>
      </c>
      <c r="B117" s="100" t="s">
        <v>146</v>
      </c>
      <c r="C117" s="37" t="s">
        <v>14</v>
      </c>
      <c r="D117" s="147">
        <f>'Приложение 3'!E369</f>
        <v>49</v>
      </c>
    </row>
    <row r="118" spans="1:4" s="3" customFormat="1" ht="26.25" customHeight="1">
      <c r="A118" s="18" t="s">
        <v>5</v>
      </c>
      <c r="B118" s="100" t="s">
        <v>146</v>
      </c>
      <c r="C118" s="37" t="s">
        <v>17</v>
      </c>
      <c r="D118" s="147">
        <f>'Приложение 3'!E370</f>
        <v>1330.5</v>
      </c>
    </row>
    <row r="119" spans="1:4" s="3" customFormat="1" ht="36.75" customHeight="1">
      <c r="A119" s="52" t="s">
        <v>59</v>
      </c>
      <c r="B119" s="100">
        <v>204200000</v>
      </c>
      <c r="C119" s="37"/>
      <c r="D119" s="147">
        <f>D120</f>
        <v>425.8</v>
      </c>
    </row>
    <row r="120" spans="1:4" s="3" customFormat="1" ht="15.75" customHeight="1">
      <c r="A120" s="52" t="s">
        <v>92</v>
      </c>
      <c r="B120" s="100" t="s">
        <v>147</v>
      </c>
      <c r="C120" s="37"/>
      <c r="D120" s="147">
        <f>D121</f>
        <v>425.8</v>
      </c>
    </row>
    <row r="121" spans="1:4" s="3" customFormat="1" ht="25.5" customHeight="1">
      <c r="A121" s="25" t="s">
        <v>5</v>
      </c>
      <c r="B121" s="100" t="s">
        <v>147</v>
      </c>
      <c r="C121" s="20" t="s">
        <v>17</v>
      </c>
      <c r="D121" s="147">
        <f>'Приложение 3'!E373</f>
        <v>425.8</v>
      </c>
    </row>
    <row r="122" spans="1:4" s="3" customFormat="1" ht="24" customHeight="1">
      <c r="A122" s="58" t="s">
        <v>113</v>
      </c>
      <c r="B122" s="44">
        <v>205100000</v>
      </c>
      <c r="C122" s="41"/>
      <c r="D122" s="147">
        <f>D123+D127</f>
        <v>32258</v>
      </c>
    </row>
    <row r="123" spans="1:4" s="3" customFormat="1" ht="24" customHeight="1">
      <c r="A123" s="58" t="s">
        <v>34</v>
      </c>
      <c r="B123" s="44">
        <v>205182040</v>
      </c>
      <c r="C123" s="36"/>
      <c r="D123" s="147">
        <f>D124+D125+D126</f>
        <v>17126</v>
      </c>
    </row>
    <row r="124" spans="1:4" s="3" customFormat="1" ht="48" customHeight="1">
      <c r="A124" s="25" t="s">
        <v>13</v>
      </c>
      <c r="B124" s="44">
        <v>205182040</v>
      </c>
      <c r="C124" s="36">
        <v>100</v>
      </c>
      <c r="D124" s="147">
        <f>'Приложение 3'!E376</f>
        <v>14663.6</v>
      </c>
    </row>
    <row r="125" spans="1:4" s="3" customFormat="1" ht="26.25" customHeight="1">
      <c r="A125" s="25" t="s">
        <v>139</v>
      </c>
      <c r="B125" s="44">
        <v>205182040</v>
      </c>
      <c r="C125" s="36">
        <v>200</v>
      </c>
      <c r="D125" s="147">
        <f>'Приложение 3'!E377</f>
        <v>2443.8</v>
      </c>
    </row>
    <row r="126" spans="1:4" s="3" customFormat="1" ht="15.75" customHeight="1">
      <c r="A126" s="25" t="s">
        <v>1</v>
      </c>
      <c r="B126" s="44">
        <v>205182040</v>
      </c>
      <c r="C126" s="36">
        <v>800</v>
      </c>
      <c r="D126" s="147">
        <f>'Приложение 3'!E378</f>
        <v>18.6</v>
      </c>
    </row>
    <row r="127" spans="1:4" s="3" customFormat="1" ht="24.75" customHeight="1">
      <c r="A127" s="28" t="s">
        <v>61</v>
      </c>
      <c r="B127" s="44">
        <v>205182060</v>
      </c>
      <c r="C127" s="36"/>
      <c r="D127" s="147">
        <f>D128+D129</f>
        <v>15132</v>
      </c>
    </row>
    <row r="128" spans="1:4" s="3" customFormat="1" ht="47.25" customHeight="1">
      <c r="A128" s="25" t="s">
        <v>13</v>
      </c>
      <c r="B128" s="44">
        <v>205182060</v>
      </c>
      <c r="C128" s="36">
        <v>100</v>
      </c>
      <c r="D128" s="147">
        <f>'Приложение 3'!E380</f>
        <v>14509.5</v>
      </c>
    </row>
    <row r="129" spans="1:4" s="3" customFormat="1" ht="24.75" customHeight="1">
      <c r="A129" s="25" t="s">
        <v>139</v>
      </c>
      <c r="B129" s="44">
        <v>205182060</v>
      </c>
      <c r="C129" s="36">
        <v>200</v>
      </c>
      <c r="D129" s="147">
        <f>'Приложение 3'!E381</f>
        <v>622.5</v>
      </c>
    </row>
    <row r="130" spans="1:5" s="3" customFormat="1" ht="27" customHeight="1">
      <c r="A130" s="74" t="s">
        <v>73</v>
      </c>
      <c r="B130" s="46">
        <v>300000000</v>
      </c>
      <c r="C130" s="21"/>
      <c r="D130" s="145">
        <f>D131+D145+D152+D154+D163+D167+D172+D179+D186+D138+D165+D174+D190</f>
        <v>107018.4</v>
      </c>
      <c r="E130" s="141"/>
    </row>
    <row r="131" spans="1:4" s="3" customFormat="1" ht="27" customHeight="1">
      <c r="A131" s="28" t="s">
        <v>95</v>
      </c>
      <c r="B131" s="44">
        <v>301100000</v>
      </c>
      <c r="C131" s="20"/>
      <c r="D131" s="150">
        <f>D132+D134+D136</f>
        <v>5417</v>
      </c>
    </row>
    <row r="132" spans="1:4" s="3" customFormat="1" ht="27" customHeight="1">
      <c r="A132" s="28" t="s">
        <v>60</v>
      </c>
      <c r="B132" s="44">
        <v>301111000</v>
      </c>
      <c r="C132" s="20"/>
      <c r="D132" s="150">
        <f>D133</f>
        <v>3948.4</v>
      </c>
    </row>
    <row r="133" spans="1:4" s="3" customFormat="1" ht="24" customHeight="1">
      <c r="A133" s="18" t="s">
        <v>5</v>
      </c>
      <c r="B133" s="44">
        <v>301111000</v>
      </c>
      <c r="C133" s="20" t="s">
        <v>17</v>
      </c>
      <c r="D133" s="150">
        <f>'Приложение 3'!E210</f>
        <v>3948.4</v>
      </c>
    </row>
    <row r="134" spans="1:4" s="3" customFormat="1" ht="24" customHeight="1">
      <c r="A134" s="28" t="s">
        <v>133</v>
      </c>
      <c r="B134" s="44">
        <v>301112000</v>
      </c>
      <c r="C134" s="20"/>
      <c r="D134" s="150">
        <f>D135</f>
        <v>803</v>
      </c>
    </row>
    <row r="135" spans="1:4" s="3" customFormat="1" ht="24" customHeight="1">
      <c r="A135" s="18" t="s">
        <v>5</v>
      </c>
      <c r="B135" s="44">
        <v>301112000</v>
      </c>
      <c r="C135" s="20" t="s">
        <v>17</v>
      </c>
      <c r="D135" s="150">
        <f>'Приложение 3'!E212</f>
        <v>803</v>
      </c>
    </row>
    <row r="136" spans="1:4" s="3" customFormat="1" ht="24" customHeight="1">
      <c r="A136" s="10" t="s">
        <v>218</v>
      </c>
      <c r="B136" s="100" t="s">
        <v>219</v>
      </c>
      <c r="C136" s="20"/>
      <c r="D136" s="150">
        <f>D137</f>
        <v>665.6</v>
      </c>
    </row>
    <row r="137" spans="1:4" s="3" customFormat="1" ht="24" customHeight="1">
      <c r="A137" s="25" t="s">
        <v>5</v>
      </c>
      <c r="B137" s="100" t="s">
        <v>219</v>
      </c>
      <c r="C137" s="20" t="s">
        <v>17</v>
      </c>
      <c r="D137" s="150">
        <v>665.6</v>
      </c>
    </row>
    <row r="138" spans="1:4" s="3" customFormat="1" ht="14.25" customHeight="1">
      <c r="A138" s="57" t="s">
        <v>134</v>
      </c>
      <c r="B138" s="44">
        <v>301200000</v>
      </c>
      <c r="C138" s="20"/>
      <c r="D138" s="150">
        <f>D139+D141+D143</f>
        <v>295.8</v>
      </c>
    </row>
    <row r="139" spans="1:4" s="3" customFormat="1" ht="14.25" customHeight="1">
      <c r="A139" s="57" t="s">
        <v>135</v>
      </c>
      <c r="B139" s="44">
        <v>301211000</v>
      </c>
      <c r="C139" s="20"/>
      <c r="D139" s="150">
        <f>D140</f>
        <v>191</v>
      </c>
    </row>
    <row r="140" spans="1:4" s="3" customFormat="1" ht="24" customHeight="1">
      <c r="A140" s="18" t="s">
        <v>5</v>
      </c>
      <c r="B140" s="44">
        <v>301211000</v>
      </c>
      <c r="C140" s="20" t="s">
        <v>17</v>
      </c>
      <c r="D140" s="150">
        <f>'Приложение 3'!E217</f>
        <v>191</v>
      </c>
    </row>
    <row r="141" spans="1:4" s="3" customFormat="1" ht="14.25" customHeight="1">
      <c r="A141" s="57" t="s">
        <v>136</v>
      </c>
      <c r="B141" s="44">
        <v>301212000</v>
      </c>
      <c r="C141" s="20"/>
      <c r="D141" s="150">
        <f>D142</f>
        <v>75</v>
      </c>
    </row>
    <row r="142" spans="1:4" s="3" customFormat="1" ht="24" customHeight="1">
      <c r="A142" s="18" t="s">
        <v>5</v>
      </c>
      <c r="B142" s="44">
        <v>301212000</v>
      </c>
      <c r="C142" s="20" t="s">
        <v>17</v>
      </c>
      <c r="D142" s="150">
        <f>'Приложение 3'!E219</f>
        <v>75</v>
      </c>
    </row>
    <row r="143" spans="1:4" s="3" customFormat="1" ht="15" customHeight="1">
      <c r="A143" s="202" t="s">
        <v>221</v>
      </c>
      <c r="B143" s="44" t="s">
        <v>220</v>
      </c>
      <c r="C143" s="20"/>
      <c r="D143" s="150">
        <f>D144</f>
        <v>29.8</v>
      </c>
    </row>
    <row r="144" spans="1:4" s="3" customFormat="1" ht="24" customHeight="1">
      <c r="A144" s="18" t="s">
        <v>5</v>
      </c>
      <c r="B144" s="44" t="s">
        <v>220</v>
      </c>
      <c r="C144" s="20" t="s">
        <v>17</v>
      </c>
      <c r="D144" s="150">
        <f>'Приложение 3'!E221</f>
        <v>29.8</v>
      </c>
    </row>
    <row r="145" spans="1:4" s="3" customFormat="1" ht="12.75" customHeight="1">
      <c r="A145" s="57" t="s">
        <v>178</v>
      </c>
      <c r="B145" s="44">
        <v>301300000</v>
      </c>
      <c r="C145" s="20"/>
      <c r="D145" s="150">
        <f>D146+D148+D150</f>
        <v>16131.3</v>
      </c>
    </row>
    <row r="146" spans="1:4" s="3" customFormat="1" ht="12.75" customHeight="1">
      <c r="A146" s="57" t="s">
        <v>49</v>
      </c>
      <c r="B146" s="44">
        <v>301311100</v>
      </c>
      <c r="C146" s="20"/>
      <c r="D146" s="150">
        <f>D147</f>
        <v>15659.5</v>
      </c>
    </row>
    <row r="147" spans="1:5" s="3" customFormat="1" ht="26.25" customHeight="1">
      <c r="A147" s="18" t="s">
        <v>5</v>
      </c>
      <c r="B147" s="44">
        <v>301311100</v>
      </c>
      <c r="C147" s="20" t="s">
        <v>17</v>
      </c>
      <c r="D147" s="150">
        <f>'Приложение 3'!E224</f>
        <v>15659.5</v>
      </c>
      <c r="E147" s="102"/>
    </row>
    <row r="148" spans="1:4" s="3" customFormat="1" ht="12.75" customHeight="1">
      <c r="A148" s="28" t="s">
        <v>96</v>
      </c>
      <c r="B148" s="44">
        <v>301311300</v>
      </c>
      <c r="C148" s="20"/>
      <c r="D148" s="150">
        <f>D149</f>
        <v>400</v>
      </c>
    </row>
    <row r="149" spans="1:4" s="3" customFormat="1" ht="24" customHeight="1">
      <c r="A149" s="18" t="s">
        <v>5</v>
      </c>
      <c r="B149" s="44">
        <v>301311300</v>
      </c>
      <c r="C149" s="20" t="s">
        <v>17</v>
      </c>
      <c r="D149" s="150">
        <f>'Приложение 3'!E226</f>
        <v>400</v>
      </c>
    </row>
    <row r="150" spans="1:4" s="3" customFormat="1" ht="12.75" customHeight="1">
      <c r="A150" s="202" t="s">
        <v>221</v>
      </c>
      <c r="B150" s="44" t="s">
        <v>222</v>
      </c>
      <c r="C150" s="20"/>
      <c r="D150" s="150">
        <f>D151</f>
        <v>71.8</v>
      </c>
    </row>
    <row r="151" spans="1:4" s="3" customFormat="1" ht="24" customHeight="1">
      <c r="A151" s="18" t="s">
        <v>5</v>
      </c>
      <c r="B151" s="44" t="s">
        <v>222</v>
      </c>
      <c r="C151" s="20" t="s">
        <v>17</v>
      </c>
      <c r="D151" s="150">
        <f>'Приложение 3'!E228</f>
        <v>71.8</v>
      </c>
    </row>
    <row r="152" spans="1:4" s="3" customFormat="1" ht="12.75" customHeight="1">
      <c r="A152" s="64" t="s">
        <v>48</v>
      </c>
      <c r="B152" s="44">
        <v>301400000</v>
      </c>
      <c r="C152" s="20"/>
      <c r="D152" s="150">
        <f>D153</f>
        <v>2982.3</v>
      </c>
    </row>
    <row r="153" spans="1:4" s="3" customFormat="1" ht="24" customHeight="1">
      <c r="A153" s="18" t="s">
        <v>5</v>
      </c>
      <c r="B153" s="44">
        <v>301400000</v>
      </c>
      <c r="C153" s="20" t="s">
        <v>17</v>
      </c>
      <c r="D153" s="150">
        <f>'Приложение 3'!E230</f>
        <v>2982.3</v>
      </c>
    </row>
    <row r="154" spans="1:4" s="3" customFormat="1" ht="24" customHeight="1">
      <c r="A154" s="170" t="s">
        <v>97</v>
      </c>
      <c r="B154" s="44">
        <v>301500000</v>
      </c>
      <c r="C154" s="34"/>
      <c r="D154" s="147">
        <f>D155+D157+D159+D161</f>
        <v>568.1</v>
      </c>
    </row>
    <row r="155" spans="1:4" s="3" customFormat="1" ht="24.75" customHeight="1">
      <c r="A155" s="75" t="s">
        <v>98</v>
      </c>
      <c r="B155" s="44">
        <v>301511000</v>
      </c>
      <c r="C155" s="34"/>
      <c r="D155" s="147">
        <f>D156</f>
        <v>251</v>
      </c>
    </row>
    <row r="156" spans="1:7" s="3" customFormat="1" ht="22.5" customHeight="1">
      <c r="A156" s="18" t="s">
        <v>5</v>
      </c>
      <c r="B156" s="44">
        <v>301511000</v>
      </c>
      <c r="C156" s="34">
        <v>600</v>
      </c>
      <c r="D156" s="147">
        <f>'Приложение 3'!E233</f>
        <v>251</v>
      </c>
      <c r="G156" s="48"/>
    </row>
    <row r="157" spans="1:4" s="3" customFormat="1" ht="27.75" customHeight="1">
      <c r="A157" s="75" t="s">
        <v>99</v>
      </c>
      <c r="B157" s="44">
        <v>301512000</v>
      </c>
      <c r="C157" s="34"/>
      <c r="D157" s="147">
        <f>D158</f>
        <v>69</v>
      </c>
    </row>
    <row r="158" spans="1:4" s="3" customFormat="1" ht="26.25" customHeight="1">
      <c r="A158" s="18" t="s">
        <v>5</v>
      </c>
      <c r="B158" s="44">
        <v>301512000</v>
      </c>
      <c r="C158" s="34">
        <v>600</v>
      </c>
      <c r="D158" s="147">
        <f>'Приложение 3'!E235</f>
        <v>69</v>
      </c>
    </row>
    <row r="159" spans="1:4" s="3" customFormat="1" ht="15.75" customHeight="1">
      <c r="A159" s="202" t="s">
        <v>92</v>
      </c>
      <c r="B159" s="100">
        <v>301513000</v>
      </c>
      <c r="C159" s="36"/>
      <c r="D159" s="147">
        <f>D160</f>
        <v>99.8</v>
      </c>
    </row>
    <row r="160" spans="1:4" s="3" customFormat="1" ht="24.75" customHeight="1">
      <c r="A160" s="25" t="s">
        <v>139</v>
      </c>
      <c r="B160" s="100">
        <v>301513000</v>
      </c>
      <c r="C160" s="36">
        <v>200</v>
      </c>
      <c r="D160" s="147">
        <f>'Приложение 3'!E237</f>
        <v>99.8</v>
      </c>
    </row>
    <row r="161" spans="1:4" s="3" customFormat="1" ht="24.75" customHeight="1">
      <c r="A161" s="10" t="s">
        <v>224</v>
      </c>
      <c r="B161" s="100" t="s">
        <v>223</v>
      </c>
      <c r="C161" s="20"/>
      <c r="D161" s="147">
        <f>D162</f>
        <v>148.3</v>
      </c>
    </row>
    <row r="162" spans="1:4" s="3" customFormat="1" ht="24.75" customHeight="1">
      <c r="A162" s="25" t="s">
        <v>5</v>
      </c>
      <c r="B162" s="100" t="s">
        <v>223</v>
      </c>
      <c r="C162" s="20" t="s">
        <v>17</v>
      </c>
      <c r="D162" s="147">
        <v>148.3</v>
      </c>
    </row>
    <row r="163" spans="1:4" s="3" customFormat="1" ht="27.75" customHeight="1">
      <c r="A163" s="64" t="s">
        <v>75</v>
      </c>
      <c r="B163" s="44">
        <v>302100000</v>
      </c>
      <c r="C163" s="34"/>
      <c r="D163" s="147">
        <f>D164</f>
        <v>39395</v>
      </c>
    </row>
    <row r="164" spans="1:4" s="3" customFormat="1" ht="25.5" customHeight="1">
      <c r="A164" s="18" t="s">
        <v>5</v>
      </c>
      <c r="B164" s="44">
        <v>302100000</v>
      </c>
      <c r="C164" s="34">
        <v>600</v>
      </c>
      <c r="D164" s="147">
        <f>'Приложение 3'!E241</f>
        <v>39395</v>
      </c>
    </row>
    <row r="165" spans="1:4" s="3" customFormat="1" ht="27.75" customHeight="1">
      <c r="A165" s="110" t="s">
        <v>76</v>
      </c>
      <c r="B165" s="44">
        <v>302200000</v>
      </c>
      <c r="C165" s="34"/>
      <c r="D165" s="147">
        <f>D166</f>
        <v>862.5</v>
      </c>
    </row>
    <row r="166" spans="1:4" s="3" customFormat="1" ht="24.75" customHeight="1">
      <c r="A166" s="18" t="s">
        <v>5</v>
      </c>
      <c r="B166" s="44">
        <v>302200000</v>
      </c>
      <c r="C166" s="34">
        <v>600</v>
      </c>
      <c r="D166" s="147">
        <f>'Приложение 3'!E243</f>
        <v>862.5</v>
      </c>
    </row>
    <row r="167" spans="1:4" s="3" customFormat="1" ht="24.75" customHeight="1">
      <c r="A167" s="171" t="s">
        <v>137</v>
      </c>
      <c r="B167" s="100">
        <v>302300000</v>
      </c>
      <c r="C167" s="36"/>
      <c r="D167" s="147">
        <f>D168+D170</f>
        <v>130</v>
      </c>
    </row>
    <row r="168" spans="1:4" s="3" customFormat="1" ht="15" customHeight="1">
      <c r="A168" s="202" t="s">
        <v>221</v>
      </c>
      <c r="B168" s="100" t="s">
        <v>225</v>
      </c>
      <c r="C168" s="36"/>
      <c r="D168" s="147">
        <f>D169</f>
        <v>50</v>
      </c>
    </row>
    <row r="169" spans="1:4" s="3" customFormat="1" ht="27" customHeight="1">
      <c r="A169" s="25" t="s">
        <v>5</v>
      </c>
      <c r="B169" s="100" t="s">
        <v>225</v>
      </c>
      <c r="C169" s="36">
        <v>600</v>
      </c>
      <c r="D169" s="147">
        <f>'Приложение 3'!E246</f>
        <v>50</v>
      </c>
    </row>
    <row r="170" spans="1:4" s="3" customFormat="1" ht="15.75" customHeight="1">
      <c r="A170" s="6" t="s">
        <v>226</v>
      </c>
      <c r="B170" s="100">
        <v>302311000</v>
      </c>
      <c r="C170" s="36"/>
      <c r="D170" s="147">
        <f>D171</f>
        <v>80</v>
      </c>
    </row>
    <row r="171" spans="1:4" s="3" customFormat="1" ht="27" customHeight="1">
      <c r="A171" s="25" t="s">
        <v>5</v>
      </c>
      <c r="B171" s="100">
        <v>302311000</v>
      </c>
      <c r="C171" s="36">
        <v>600</v>
      </c>
      <c r="D171" s="147">
        <f>'Приложение 3'!E248</f>
        <v>80</v>
      </c>
    </row>
    <row r="172" spans="1:4" s="3" customFormat="1" ht="29.25" customHeight="1">
      <c r="A172" s="64" t="s">
        <v>74</v>
      </c>
      <c r="B172" s="44">
        <v>302400000</v>
      </c>
      <c r="C172" s="34"/>
      <c r="D172" s="147">
        <f>D173</f>
        <v>9881.7</v>
      </c>
    </row>
    <row r="173" spans="1:4" s="3" customFormat="1" ht="26.25" customHeight="1">
      <c r="A173" s="18" t="s">
        <v>5</v>
      </c>
      <c r="B173" s="44">
        <v>302400000</v>
      </c>
      <c r="C173" s="34">
        <v>600</v>
      </c>
      <c r="D173" s="147">
        <f>'Приложение 3'!E250</f>
        <v>9881.7</v>
      </c>
    </row>
    <row r="174" spans="1:4" s="3" customFormat="1" ht="16.5" customHeight="1">
      <c r="A174" s="10" t="s">
        <v>182</v>
      </c>
      <c r="B174" s="100">
        <v>302500000</v>
      </c>
      <c r="C174" s="36"/>
      <c r="D174" s="147">
        <f>D175+D177</f>
        <v>625</v>
      </c>
    </row>
    <row r="175" spans="1:4" s="3" customFormat="1" ht="26.25" customHeight="1">
      <c r="A175" s="10" t="s">
        <v>183</v>
      </c>
      <c r="B175" s="100" t="s">
        <v>168</v>
      </c>
      <c r="C175" s="36"/>
      <c r="D175" s="147">
        <f>D176</f>
        <v>291</v>
      </c>
    </row>
    <row r="176" spans="1:4" s="3" customFormat="1" ht="26.25" customHeight="1">
      <c r="A176" s="18" t="s">
        <v>5</v>
      </c>
      <c r="B176" s="100" t="s">
        <v>168</v>
      </c>
      <c r="C176" s="36">
        <v>600</v>
      </c>
      <c r="D176" s="147">
        <f>'Приложение 3'!E253</f>
        <v>291</v>
      </c>
    </row>
    <row r="177" spans="1:4" s="3" customFormat="1" ht="26.25" customHeight="1">
      <c r="A177" s="165" t="s">
        <v>209</v>
      </c>
      <c r="B177" s="100" t="s">
        <v>208</v>
      </c>
      <c r="C177" s="36"/>
      <c r="D177" s="147">
        <f>D178</f>
        <v>334</v>
      </c>
    </row>
    <row r="178" spans="1:4" s="3" customFormat="1" ht="26.25" customHeight="1">
      <c r="A178" s="25" t="s">
        <v>5</v>
      </c>
      <c r="B178" s="100" t="s">
        <v>208</v>
      </c>
      <c r="C178" s="36">
        <v>600</v>
      </c>
      <c r="D178" s="147">
        <f>'Приложение 3'!E255</f>
        <v>334</v>
      </c>
    </row>
    <row r="179" spans="1:4" s="3" customFormat="1" ht="30" customHeight="1">
      <c r="A179" s="64" t="s">
        <v>100</v>
      </c>
      <c r="B179" s="44">
        <v>303100000</v>
      </c>
      <c r="C179" s="36"/>
      <c r="D179" s="147">
        <f>D180+D183</f>
        <v>7290.699999999999</v>
      </c>
    </row>
    <row r="180" spans="1:4" s="3" customFormat="1" ht="25.5" customHeight="1">
      <c r="A180" s="64" t="s">
        <v>34</v>
      </c>
      <c r="B180" s="44">
        <v>303182040</v>
      </c>
      <c r="C180" s="36"/>
      <c r="D180" s="147">
        <f>D181+D182</f>
        <v>2424.1</v>
      </c>
    </row>
    <row r="181" spans="1:4" s="3" customFormat="1" ht="50.25" customHeight="1">
      <c r="A181" s="25" t="s">
        <v>13</v>
      </c>
      <c r="B181" s="44">
        <v>303182040</v>
      </c>
      <c r="C181" s="36">
        <v>100</v>
      </c>
      <c r="D181" s="147">
        <f>'Приложение 3'!E258</f>
        <v>2146.1</v>
      </c>
    </row>
    <row r="182" spans="1:4" s="3" customFormat="1" ht="25.5" customHeight="1">
      <c r="A182" s="25" t="s">
        <v>139</v>
      </c>
      <c r="B182" s="44">
        <v>303182040</v>
      </c>
      <c r="C182" s="36">
        <v>200</v>
      </c>
      <c r="D182" s="147">
        <f>'Приложение 3'!E259</f>
        <v>278</v>
      </c>
    </row>
    <row r="183" spans="1:4" s="3" customFormat="1" ht="26.25" customHeight="1">
      <c r="A183" s="64" t="s">
        <v>61</v>
      </c>
      <c r="B183" s="44">
        <v>303182060</v>
      </c>
      <c r="C183" s="36"/>
      <c r="D183" s="147">
        <f>D184+D185</f>
        <v>4866.599999999999</v>
      </c>
    </row>
    <row r="184" spans="1:4" s="3" customFormat="1" ht="47.25" customHeight="1">
      <c r="A184" s="25" t="s">
        <v>13</v>
      </c>
      <c r="B184" s="44">
        <v>303182060</v>
      </c>
      <c r="C184" s="36">
        <v>100</v>
      </c>
      <c r="D184" s="147">
        <f>'Приложение 3'!E261</f>
        <v>4605.4</v>
      </c>
    </row>
    <row r="185" spans="1:4" s="3" customFormat="1" ht="26.25" customHeight="1">
      <c r="A185" s="25" t="s">
        <v>139</v>
      </c>
      <c r="B185" s="44">
        <v>303182060</v>
      </c>
      <c r="C185" s="36">
        <v>200</v>
      </c>
      <c r="D185" s="147">
        <f>'Приложение 3'!E262</f>
        <v>261.2</v>
      </c>
    </row>
    <row r="186" spans="1:4" s="3" customFormat="1" ht="11.25" customHeight="1">
      <c r="A186" s="64" t="s">
        <v>190</v>
      </c>
      <c r="B186" s="44">
        <v>303300000</v>
      </c>
      <c r="C186" s="36"/>
      <c r="D186" s="150">
        <f>D187+D188+D189</f>
        <v>13132.300000000001</v>
      </c>
    </row>
    <row r="187" spans="1:4" s="3" customFormat="1" ht="49.5" customHeight="1">
      <c r="A187" s="25" t="s">
        <v>13</v>
      </c>
      <c r="B187" s="100">
        <v>303300000</v>
      </c>
      <c r="C187" s="36">
        <v>100</v>
      </c>
      <c r="D187" s="150">
        <f>'Приложение 3'!E264</f>
        <v>12357.2</v>
      </c>
    </row>
    <row r="188" spans="1:4" s="3" customFormat="1" ht="26.25" customHeight="1">
      <c r="A188" s="25" t="s">
        <v>139</v>
      </c>
      <c r="B188" s="100">
        <v>303300000</v>
      </c>
      <c r="C188" s="36">
        <v>200</v>
      </c>
      <c r="D188" s="150">
        <f>'Приложение 3'!E265</f>
        <v>764.1</v>
      </c>
    </row>
    <row r="189" spans="1:4" s="3" customFormat="1" ht="13.5" customHeight="1">
      <c r="A189" s="25" t="s">
        <v>1</v>
      </c>
      <c r="B189" s="100">
        <v>303300000</v>
      </c>
      <c r="C189" s="36">
        <v>800</v>
      </c>
      <c r="D189" s="150">
        <f>'Приложение 3'!E266</f>
        <v>11</v>
      </c>
    </row>
    <row r="190" spans="1:4" s="3" customFormat="1" ht="24" customHeight="1">
      <c r="A190" s="190" t="s">
        <v>312</v>
      </c>
      <c r="B190" s="100">
        <v>303400000</v>
      </c>
      <c r="C190" s="36"/>
      <c r="D190" s="150">
        <f>D191+D193</f>
        <v>10306.7</v>
      </c>
    </row>
    <row r="191" spans="1:4" s="3" customFormat="1" ht="12" customHeight="1">
      <c r="A191" s="190" t="s">
        <v>313</v>
      </c>
      <c r="B191" s="100" t="s">
        <v>310</v>
      </c>
      <c r="C191" s="36"/>
      <c r="D191" s="150">
        <f>D192</f>
        <v>9610.6</v>
      </c>
    </row>
    <row r="192" spans="1:4" s="3" customFormat="1" ht="24.75" customHeight="1">
      <c r="A192" s="25" t="s">
        <v>5</v>
      </c>
      <c r="B192" s="100" t="s">
        <v>310</v>
      </c>
      <c r="C192" s="36">
        <v>600</v>
      </c>
      <c r="D192" s="150">
        <f>'Приложение 3'!E269</f>
        <v>9610.6</v>
      </c>
    </row>
    <row r="193" spans="1:4" s="3" customFormat="1" ht="23.25" customHeight="1">
      <c r="A193" s="190" t="s">
        <v>314</v>
      </c>
      <c r="B193" s="100" t="s">
        <v>311</v>
      </c>
      <c r="C193" s="36"/>
      <c r="D193" s="150">
        <f>D194</f>
        <v>696.1</v>
      </c>
    </row>
    <row r="194" spans="1:4" s="3" customFormat="1" ht="24" customHeight="1">
      <c r="A194" s="25" t="s">
        <v>5</v>
      </c>
      <c r="B194" s="100" t="s">
        <v>311</v>
      </c>
      <c r="C194" s="36">
        <v>600</v>
      </c>
      <c r="D194" s="150">
        <f>'Приложение 3'!E271</f>
        <v>696.1</v>
      </c>
    </row>
    <row r="195" spans="1:5" s="3" customFormat="1" ht="23.25" customHeight="1">
      <c r="A195" s="66" t="s">
        <v>55</v>
      </c>
      <c r="B195" s="46">
        <v>400000000</v>
      </c>
      <c r="C195" s="21"/>
      <c r="D195" s="146">
        <f>D196+D199+D201+D204+D206+D213+D216+D219+D223+D226+D211+D208</f>
        <v>26452.4</v>
      </c>
      <c r="E195" s="141"/>
    </row>
    <row r="196" spans="1:4" s="3" customFormat="1" ht="15" customHeight="1">
      <c r="A196" s="110" t="s">
        <v>169</v>
      </c>
      <c r="B196" s="44">
        <v>401400000</v>
      </c>
      <c r="C196" s="20"/>
      <c r="D196" s="147">
        <f>D197</f>
        <v>360</v>
      </c>
    </row>
    <row r="197" spans="1:4" s="3" customFormat="1" ht="15" customHeight="1">
      <c r="A197" s="110" t="s">
        <v>92</v>
      </c>
      <c r="B197" s="100" t="s">
        <v>148</v>
      </c>
      <c r="C197" s="20"/>
      <c r="D197" s="147">
        <f>D198</f>
        <v>360</v>
      </c>
    </row>
    <row r="198" spans="1:4" s="3" customFormat="1" ht="25.5" customHeight="1">
      <c r="A198" s="25" t="s">
        <v>139</v>
      </c>
      <c r="B198" s="100" t="s">
        <v>148</v>
      </c>
      <c r="C198" s="20" t="s">
        <v>40</v>
      </c>
      <c r="D198" s="147">
        <f>'Приложение 3'!E297</f>
        <v>360</v>
      </c>
    </row>
    <row r="199" spans="1:4" s="3" customFormat="1" ht="24" customHeight="1">
      <c r="A199" s="79" t="s">
        <v>102</v>
      </c>
      <c r="B199" s="44">
        <v>402100000</v>
      </c>
      <c r="C199" s="20"/>
      <c r="D199" s="147">
        <f>D200</f>
        <v>2970</v>
      </c>
    </row>
    <row r="200" spans="1:4" s="3" customFormat="1" ht="24.75" customHeight="1">
      <c r="A200" s="18" t="s">
        <v>5</v>
      </c>
      <c r="B200" s="44">
        <v>402100000</v>
      </c>
      <c r="C200" s="36">
        <v>600</v>
      </c>
      <c r="D200" s="147">
        <f>'Приложение 3'!E299</f>
        <v>2970</v>
      </c>
    </row>
    <row r="201" spans="1:4" s="3" customFormat="1" ht="24.75" customHeight="1">
      <c r="A201" s="173" t="s">
        <v>127</v>
      </c>
      <c r="B201" s="44">
        <v>402200000</v>
      </c>
      <c r="C201" s="20"/>
      <c r="D201" s="148">
        <f>D202+D203</f>
        <v>2100</v>
      </c>
    </row>
    <row r="202" spans="1:4" s="3" customFormat="1" ht="24.75" customHeight="1">
      <c r="A202" s="25" t="s">
        <v>139</v>
      </c>
      <c r="B202" s="44">
        <v>402200000</v>
      </c>
      <c r="C202" s="20" t="s">
        <v>40</v>
      </c>
      <c r="D202" s="148">
        <f>'Приложение 3'!E301</f>
        <v>100</v>
      </c>
    </row>
    <row r="203" spans="1:4" s="3" customFormat="1" ht="24.75" customHeight="1">
      <c r="A203" s="18" t="s">
        <v>5</v>
      </c>
      <c r="B203" s="44">
        <v>402200000</v>
      </c>
      <c r="C203" s="20" t="s">
        <v>17</v>
      </c>
      <c r="D203" s="148">
        <f>'Приложение 3'!E384</f>
        <v>2000</v>
      </c>
    </row>
    <row r="204" spans="1:4" s="3" customFormat="1" ht="37.5" customHeight="1">
      <c r="A204" s="80" t="s">
        <v>56</v>
      </c>
      <c r="B204" s="44">
        <v>402300000</v>
      </c>
      <c r="C204" s="36"/>
      <c r="D204" s="147">
        <f>D205</f>
        <v>14796.5</v>
      </c>
    </row>
    <row r="205" spans="1:4" s="3" customFormat="1" ht="26.25" customHeight="1">
      <c r="A205" s="18" t="s">
        <v>5</v>
      </c>
      <c r="B205" s="44">
        <v>402300000</v>
      </c>
      <c r="C205" s="20" t="s">
        <v>17</v>
      </c>
      <c r="D205" s="147">
        <f>'Приложение 3'!E386</f>
        <v>14796.5</v>
      </c>
    </row>
    <row r="206" spans="1:4" s="3" customFormat="1" ht="27" customHeight="1">
      <c r="A206" s="81" t="s">
        <v>57</v>
      </c>
      <c r="B206" s="44">
        <v>402400000</v>
      </c>
      <c r="C206" s="36"/>
      <c r="D206" s="147">
        <f>D207</f>
        <v>1650</v>
      </c>
    </row>
    <row r="207" spans="1:4" s="3" customFormat="1" ht="24" customHeight="1">
      <c r="A207" s="18" t="s">
        <v>5</v>
      </c>
      <c r="B207" s="44">
        <v>402400000</v>
      </c>
      <c r="C207" s="36">
        <v>600</v>
      </c>
      <c r="D207" s="147">
        <f>'Приложение 3'!E388</f>
        <v>1650</v>
      </c>
    </row>
    <row r="208" spans="1:4" s="3" customFormat="1" ht="24" customHeight="1">
      <c r="A208" s="190" t="s">
        <v>321</v>
      </c>
      <c r="B208" s="100" t="s">
        <v>319</v>
      </c>
      <c r="C208" s="36"/>
      <c r="D208" s="147">
        <f>D209</f>
        <v>560.1</v>
      </c>
    </row>
    <row r="209" spans="1:4" s="3" customFormat="1" ht="24" customHeight="1">
      <c r="A209" s="190" t="s">
        <v>314</v>
      </c>
      <c r="B209" s="100" t="s">
        <v>320</v>
      </c>
      <c r="C209" s="36"/>
      <c r="D209" s="147">
        <f>D210</f>
        <v>560.1</v>
      </c>
    </row>
    <row r="210" spans="1:4" s="3" customFormat="1" ht="24" customHeight="1">
      <c r="A210" s="25" t="s">
        <v>5</v>
      </c>
      <c r="B210" s="100" t="s">
        <v>320</v>
      </c>
      <c r="C210" s="36">
        <v>600</v>
      </c>
      <c r="D210" s="147">
        <f>'Приложение 3'!E391</f>
        <v>560.1</v>
      </c>
    </row>
    <row r="211" spans="1:4" s="3" customFormat="1" ht="24" customHeight="1">
      <c r="A211" s="202" t="s">
        <v>217</v>
      </c>
      <c r="B211" s="44">
        <v>404100000</v>
      </c>
      <c r="C211" s="36"/>
      <c r="D211" s="147">
        <f>D212</f>
        <v>2.9</v>
      </c>
    </row>
    <row r="212" spans="1:4" s="3" customFormat="1" ht="24" customHeight="1">
      <c r="A212" s="25" t="s">
        <v>139</v>
      </c>
      <c r="B212" s="44">
        <v>404100000</v>
      </c>
      <c r="C212" s="36">
        <v>200</v>
      </c>
      <c r="D212" s="147">
        <f>'Приложение 3'!E303</f>
        <v>2.9</v>
      </c>
    </row>
    <row r="213" spans="1:4" s="3" customFormat="1" ht="39" customHeight="1">
      <c r="A213" s="67" t="s">
        <v>103</v>
      </c>
      <c r="B213" s="44">
        <v>405100000</v>
      </c>
      <c r="C213" s="36"/>
      <c r="D213" s="147">
        <f>D215+D214</f>
        <v>143.6</v>
      </c>
    </row>
    <row r="214" spans="1:4" s="3" customFormat="1" ht="48.75" customHeight="1">
      <c r="A214" s="25" t="s">
        <v>13</v>
      </c>
      <c r="B214" s="44">
        <v>405100000</v>
      </c>
      <c r="C214" s="36">
        <v>100</v>
      </c>
      <c r="D214" s="147">
        <f>'Приложение 3'!E305</f>
        <v>26.4</v>
      </c>
    </row>
    <row r="215" spans="1:4" s="3" customFormat="1" ht="26.25" customHeight="1">
      <c r="A215" s="25" t="s">
        <v>139</v>
      </c>
      <c r="B215" s="44">
        <v>405100000</v>
      </c>
      <c r="C215" s="36">
        <v>200</v>
      </c>
      <c r="D215" s="147">
        <f>'Приложение 3'!E306</f>
        <v>117.2</v>
      </c>
    </row>
    <row r="216" spans="1:4" s="3" customFormat="1" ht="63.75" customHeight="1">
      <c r="A216" s="68" t="s">
        <v>104</v>
      </c>
      <c r="B216" s="44">
        <v>405200000</v>
      </c>
      <c r="C216" s="36"/>
      <c r="D216" s="147">
        <f>D217+D218</f>
        <v>937.2</v>
      </c>
    </row>
    <row r="217" spans="1:4" s="3" customFormat="1" ht="48" customHeight="1">
      <c r="A217" s="25" t="s">
        <v>13</v>
      </c>
      <c r="B217" s="44">
        <v>405200000</v>
      </c>
      <c r="C217" s="36">
        <v>100</v>
      </c>
      <c r="D217" s="147">
        <f>'Приложение 3'!E308</f>
        <v>708.2</v>
      </c>
    </row>
    <row r="218" spans="1:4" s="3" customFormat="1" ht="27" customHeight="1">
      <c r="A218" s="25" t="s">
        <v>139</v>
      </c>
      <c r="B218" s="44">
        <v>405200000</v>
      </c>
      <c r="C218" s="36">
        <v>200</v>
      </c>
      <c r="D218" s="147">
        <f>'Приложение 3'!E309</f>
        <v>229</v>
      </c>
    </row>
    <row r="219" spans="1:4" s="3" customFormat="1" ht="26.25" customHeight="1">
      <c r="A219" s="69" t="s">
        <v>100</v>
      </c>
      <c r="B219" s="44">
        <v>406100000</v>
      </c>
      <c r="C219" s="20"/>
      <c r="D219" s="147">
        <f>D220</f>
        <v>2312.1000000000004</v>
      </c>
    </row>
    <row r="220" spans="1:4" s="3" customFormat="1" ht="29.25" customHeight="1">
      <c r="A220" s="69" t="s">
        <v>34</v>
      </c>
      <c r="B220" s="44">
        <v>406182040</v>
      </c>
      <c r="C220" s="21"/>
      <c r="D220" s="147">
        <f>D221+D222</f>
        <v>2312.1000000000004</v>
      </c>
    </row>
    <row r="221" spans="1:4" s="3" customFormat="1" ht="48.75" customHeight="1">
      <c r="A221" s="25" t="s">
        <v>13</v>
      </c>
      <c r="B221" s="44">
        <v>406182040</v>
      </c>
      <c r="C221" s="36">
        <v>100</v>
      </c>
      <c r="D221" s="147">
        <f>'Приложение 3'!E312</f>
        <v>2221.8</v>
      </c>
    </row>
    <row r="222" spans="1:4" s="3" customFormat="1" ht="25.5" customHeight="1">
      <c r="A222" s="25" t="s">
        <v>139</v>
      </c>
      <c r="B222" s="44">
        <v>406182040</v>
      </c>
      <c r="C222" s="36">
        <v>200</v>
      </c>
      <c r="D222" s="147">
        <f>'Приложение 3'!E313</f>
        <v>90.3</v>
      </c>
    </row>
    <row r="223" spans="1:4" s="3" customFormat="1" ht="17.25" customHeight="1">
      <c r="A223" s="69" t="s">
        <v>105</v>
      </c>
      <c r="B223" s="44">
        <v>406200000</v>
      </c>
      <c r="C223" s="36"/>
      <c r="D223" s="147">
        <f>D224</f>
        <v>120</v>
      </c>
    </row>
    <row r="224" spans="1:4" s="3" customFormat="1" ht="54.75" customHeight="1">
      <c r="A224" s="174" t="s">
        <v>106</v>
      </c>
      <c r="B224" s="44">
        <v>406260000</v>
      </c>
      <c r="C224" s="36"/>
      <c r="D224" s="147">
        <f>D225</f>
        <v>120</v>
      </c>
    </row>
    <row r="225" spans="1:4" s="3" customFormat="1" ht="15.75" customHeight="1">
      <c r="A225" s="25" t="s">
        <v>70</v>
      </c>
      <c r="B225" s="44">
        <v>406260000</v>
      </c>
      <c r="C225" s="36">
        <v>300</v>
      </c>
      <c r="D225" s="147">
        <f>'Приложение 3'!E316</f>
        <v>120</v>
      </c>
    </row>
    <row r="226" spans="1:4" s="3" customFormat="1" ht="37.5" customHeight="1">
      <c r="A226" s="168" t="s">
        <v>171</v>
      </c>
      <c r="B226" s="100">
        <v>407100000</v>
      </c>
      <c r="C226" s="36"/>
      <c r="D226" s="147">
        <f>D227</f>
        <v>500</v>
      </c>
    </row>
    <row r="227" spans="1:4" s="3" customFormat="1" ht="27" customHeight="1">
      <c r="A227" s="168" t="s">
        <v>172</v>
      </c>
      <c r="B227" s="100" t="s">
        <v>170</v>
      </c>
      <c r="C227" s="36"/>
      <c r="D227" s="147">
        <f>D228</f>
        <v>500</v>
      </c>
    </row>
    <row r="228" spans="1:4" s="3" customFormat="1" ht="28.5" customHeight="1">
      <c r="A228" s="25" t="s">
        <v>139</v>
      </c>
      <c r="B228" s="100" t="s">
        <v>170</v>
      </c>
      <c r="C228" s="36">
        <v>200</v>
      </c>
      <c r="D228" s="147">
        <f>'Приложение 3'!E319</f>
        <v>500</v>
      </c>
    </row>
    <row r="229" spans="1:5" s="3" customFormat="1" ht="26.25" customHeight="1">
      <c r="A229" s="175" t="s">
        <v>72</v>
      </c>
      <c r="B229" s="46">
        <v>500000000</v>
      </c>
      <c r="C229" s="22"/>
      <c r="D229" s="149">
        <f>D230+D239+D242</f>
        <v>2412.5</v>
      </c>
      <c r="E229" s="141"/>
    </row>
    <row r="230" spans="1:4" s="3" customFormat="1" ht="26.25" customHeight="1">
      <c r="A230" s="176" t="s">
        <v>11</v>
      </c>
      <c r="B230" s="46">
        <v>510000000</v>
      </c>
      <c r="C230" s="22"/>
      <c r="D230" s="149">
        <f>D231+D234</f>
        <v>1551.5</v>
      </c>
    </row>
    <row r="231" spans="1:4" s="3" customFormat="1" ht="24" customHeight="1">
      <c r="A231" s="76" t="s">
        <v>19</v>
      </c>
      <c r="B231" s="100">
        <v>511200000</v>
      </c>
      <c r="C231" s="34"/>
      <c r="D231" s="147">
        <f>D232</f>
        <v>119.3</v>
      </c>
    </row>
    <row r="232" spans="1:4" s="3" customFormat="1" ht="24" customHeight="1">
      <c r="A232" s="65" t="s">
        <v>101</v>
      </c>
      <c r="B232" s="100" t="s">
        <v>186</v>
      </c>
      <c r="C232" s="20"/>
      <c r="D232" s="150">
        <f>D233</f>
        <v>119.3</v>
      </c>
    </row>
    <row r="233" spans="1:4" s="3" customFormat="1" ht="24.75" customHeight="1">
      <c r="A233" s="18" t="s">
        <v>5</v>
      </c>
      <c r="B233" s="100" t="s">
        <v>186</v>
      </c>
      <c r="C233" s="34">
        <v>600</v>
      </c>
      <c r="D233" s="147">
        <f>'Приложение 3'!E276</f>
        <v>119.3</v>
      </c>
    </row>
    <row r="234" spans="1:4" s="3" customFormat="1" ht="12.75" customHeight="1">
      <c r="A234" s="194" t="s">
        <v>29</v>
      </c>
      <c r="B234" s="100">
        <v>512100000</v>
      </c>
      <c r="C234" s="21"/>
      <c r="D234" s="150">
        <f>D235+D237</f>
        <v>1432.2</v>
      </c>
    </row>
    <row r="235" spans="1:4" s="3" customFormat="1" ht="12.75" customHeight="1">
      <c r="A235" s="10" t="s">
        <v>194</v>
      </c>
      <c r="B235" s="100" t="s">
        <v>241</v>
      </c>
      <c r="C235" s="20"/>
      <c r="D235" s="150">
        <f>D236</f>
        <v>1378</v>
      </c>
    </row>
    <row r="236" spans="1:4" s="3" customFormat="1" ht="12.75" customHeight="1">
      <c r="A236" s="25" t="s">
        <v>1</v>
      </c>
      <c r="B236" s="100" t="s">
        <v>241</v>
      </c>
      <c r="C236" s="20" t="s">
        <v>0</v>
      </c>
      <c r="D236" s="150">
        <f>'Приложение 3'!E86</f>
        <v>1378</v>
      </c>
    </row>
    <row r="237" spans="1:4" s="3" customFormat="1" ht="12.75" customHeight="1">
      <c r="A237" s="10" t="s">
        <v>195</v>
      </c>
      <c r="B237" s="100">
        <v>512110000</v>
      </c>
      <c r="C237" s="20"/>
      <c r="D237" s="150">
        <f>D238</f>
        <v>54.2</v>
      </c>
    </row>
    <row r="238" spans="1:4" s="3" customFormat="1" ht="12.75" customHeight="1">
      <c r="A238" s="25" t="s">
        <v>1</v>
      </c>
      <c r="B238" s="100">
        <v>512110000</v>
      </c>
      <c r="C238" s="20" t="s">
        <v>0</v>
      </c>
      <c r="D238" s="150">
        <f>'Приложение 3'!E88</f>
        <v>54.2</v>
      </c>
    </row>
    <row r="239" spans="1:4" s="3" customFormat="1" ht="24.75" customHeight="1">
      <c r="A239" s="177" t="s">
        <v>130</v>
      </c>
      <c r="B239" s="46">
        <v>520000000</v>
      </c>
      <c r="C239" s="21"/>
      <c r="D239" s="145">
        <f>D240</f>
        <v>730</v>
      </c>
    </row>
    <row r="240" spans="1:4" s="3" customFormat="1" ht="24.75" customHeight="1">
      <c r="A240" s="178" t="s">
        <v>131</v>
      </c>
      <c r="B240" s="44">
        <v>521100000</v>
      </c>
      <c r="C240" s="20"/>
      <c r="D240" s="150">
        <f>D241</f>
        <v>730</v>
      </c>
    </row>
    <row r="241" spans="1:4" s="3" customFormat="1" ht="12.75" customHeight="1">
      <c r="A241" s="25" t="s">
        <v>1</v>
      </c>
      <c r="B241" s="44">
        <v>521100000</v>
      </c>
      <c r="C241" s="20" t="s">
        <v>0</v>
      </c>
      <c r="D241" s="150">
        <f>'Приложение 3'!E91</f>
        <v>730</v>
      </c>
    </row>
    <row r="242" spans="1:4" s="3" customFormat="1" ht="25.5" customHeight="1">
      <c r="A242" s="23" t="s">
        <v>184</v>
      </c>
      <c r="B242" s="101">
        <v>530000000</v>
      </c>
      <c r="C242" s="41"/>
      <c r="D242" s="149">
        <f>D243</f>
        <v>131</v>
      </c>
    </row>
    <row r="243" spans="1:4" s="3" customFormat="1" ht="15.75" customHeight="1">
      <c r="A243" s="152" t="s">
        <v>185</v>
      </c>
      <c r="B243" s="100">
        <v>532200000</v>
      </c>
      <c r="C243" s="36"/>
      <c r="D243" s="147">
        <f>D245+D246</f>
        <v>131</v>
      </c>
    </row>
    <row r="244" spans="1:4" s="3" customFormat="1" ht="14.25" customHeight="1">
      <c r="A244" s="152" t="s">
        <v>185</v>
      </c>
      <c r="B244" s="100" t="s">
        <v>315</v>
      </c>
      <c r="C244" s="36"/>
      <c r="D244" s="147">
        <f>D245</f>
        <v>49</v>
      </c>
    </row>
    <row r="245" spans="1:4" s="3" customFormat="1" ht="26.25" customHeight="1">
      <c r="A245" s="25" t="s">
        <v>5</v>
      </c>
      <c r="B245" s="100" t="s">
        <v>315</v>
      </c>
      <c r="C245" s="36">
        <v>600</v>
      </c>
      <c r="D245" s="147">
        <f>'Приложение 3'!E280</f>
        <v>49</v>
      </c>
    </row>
    <row r="246" spans="1:4" s="3" customFormat="1" ht="15.75" customHeight="1">
      <c r="A246" s="10" t="s">
        <v>317</v>
      </c>
      <c r="B246" s="100" t="s">
        <v>316</v>
      </c>
      <c r="C246" s="36"/>
      <c r="D246" s="147">
        <f>D247</f>
        <v>82</v>
      </c>
    </row>
    <row r="247" spans="1:4" s="3" customFormat="1" ht="26.25" customHeight="1">
      <c r="A247" s="25" t="s">
        <v>5</v>
      </c>
      <c r="B247" s="100" t="s">
        <v>316</v>
      </c>
      <c r="C247" s="36">
        <v>600</v>
      </c>
      <c r="D247" s="147">
        <f>'Приложение 3'!E282</f>
        <v>82</v>
      </c>
    </row>
    <row r="248" spans="1:5" s="3" customFormat="1" ht="24.75" customHeight="1">
      <c r="A248" s="83" t="s">
        <v>31</v>
      </c>
      <c r="B248" s="46">
        <v>600000000</v>
      </c>
      <c r="C248" s="40"/>
      <c r="D248" s="146">
        <f>D249+D267+D262+D276</f>
        <v>45145.90000000001</v>
      </c>
      <c r="E248" s="141"/>
    </row>
    <row r="249" spans="1:4" s="3" customFormat="1" ht="24.75" customHeight="1">
      <c r="A249" s="179" t="s">
        <v>9</v>
      </c>
      <c r="B249" s="46">
        <v>610000000</v>
      </c>
      <c r="C249" s="40"/>
      <c r="D249" s="146">
        <f>D250+D257+D255</f>
        <v>44491.100000000006</v>
      </c>
    </row>
    <row r="250" spans="1:4" s="3" customFormat="1" ht="15.75" customHeight="1">
      <c r="A250" s="57" t="s">
        <v>114</v>
      </c>
      <c r="B250" s="44">
        <v>611400000</v>
      </c>
      <c r="C250" s="40"/>
      <c r="D250" s="148">
        <f>D251+D253</f>
        <v>30966.100000000002</v>
      </c>
    </row>
    <row r="251" spans="1:4" ht="15.75" customHeight="1">
      <c r="A251" s="84" t="s">
        <v>10</v>
      </c>
      <c r="B251" s="44">
        <v>611421010</v>
      </c>
      <c r="C251" s="40"/>
      <c r="D251" s="148">
        <f>D252</f>
        <v>30431.2</v>
      </c>
    </row>
    <row r="252" spans="1:4" ht="15.75" customHeight="1">
      <c r="A252" s="18" t="s">
        <v>45</v>
      </c>
      <c r="B252" s="44">
        <v>611421010</v>
      </c>
      <c r="C252" s="40">
        <v>500</v>
      </c>
      <c r="D252" s="148">
        <f>'Приложение 3'!E416</f>
        <v>30431.2</v>
      </c>
    </row>
    <row r="253" spans="1:4" ht="24" customHeight="1">
      <c r="A253" s="57" t="s">
        <v>115</v>
      </c>
      <c r="B253" s="44">
        <v>611473110</v>
      </c>
      <c r="C253" s="40"/>
      <c r="D253" s="148">
        <f>D254</f>
        <v>534.9</v>
      </c>
    </row>
    <row r="254" spans="1:4" ht="16.5" customHeight="1">
      <c r="A254" s="18" t="s">
        <v>45</v>
      </c>
      <c r="B254" s="44">
        <v>611473110</v>
      </c>
      <c r="C254" s="40">
        <v>500</v>
      </c>
      <c r="D254" s="148">
        <f>'Приложение 3'!E418</f>
        <v>534.9</v>
      </c>
    </row>
    <row r="255" spans="1:4" ht="14.25" customHeight="1">
      <c r="A255" s="311" t="s">
        <v>308</v>
      </c>
      <c r="B255" s="44">
        <v>611700000</v>
      </c>
      <c r="C255" s="40"/>
      <c r="D255" s="148">
        <f>D256</f>
        <v>55</v>
      </c>
    </row>
    <row r="256" spans="1:4" ht="14.25" customHeight="1">
      <c r="A256" s="312" t="s">
        <v>309</v>
      </c>
      <c r="B256" s="44">
        <v>611700000</v>
      </c>
      <c r="C256" s="40">
        <v>700</v>
      </c>
      <c r="D256" s="148">
        <f>'Приложение 3'!E420</f>
        <v>55</v>
      </c>
    </row>
    <row r="257" spans="1:4" s="4" customFormat="1" ht="26.25" customHeight="1">
      <c r="A257" s="85" t="s">
        <v>100</v>
      </c>
      <c r="B257" s="44">
        <v>613100000</v>
      </c>
      <c r="C257" s="40"/>
      <c r="D257" s="148">
        <f>D258</f>
        <v>13470</v>
      </c>
    </row>
    <row r="258" spans="1:4" s="4" customFormat="1" ht="24.75" customHeight="1">
      <c r="A258" s="85" t="s">
        <v>34</v>
      </c>
      <c r="B258" s="44">
        <v>613182040</v>
      </c>
      <c r="C258" s="40"/>
      <c r="D258" s="148">
        <f>D259+D260+D261</f>
        <v>13470</v>
      </c>
    </row>
    <row r="259" spans="1:4" s="4" customFormat="1" ht="50.25" customHeight="1">
      <c r="A259" s="25" t="s">
        <v>13</v>
      </c>
      <c r="B259" s="44">
        <v>613182040</v>
      </c>
      <c r="C259" s="16" t="s">
        <v>14</v>
      </c>
      <c r="D259" s="150">
        <f>'Приложение 3'!E423</f>
        <v>12547.7</v>
      </c>
    </row>
    <row r="260" spans="1:4" s="4" customFormat="1" ht="25.5" customHeight="1">
      <c r="A260" s="25" t="s">
        <v>139</v>
      </c>
      <c r="B260" s="44">
        <v>613182040</v>
      </c>
      <c r="C260" s="20" t="s">
        <v>40</v>
      </c>
      <c r="D260" s="150">
        <f>'Приложение 3'!E424</f>
        <v>918.8</v>
      </c>
    </row>
    <row r="261" spans="1:4" s="4" customFormat="1" ht="12.75" customHeight="1">
      <c r="A261" s="18" t="s">
        <v>1</v>
      </c>
      <c r="B261" s="44">
        <v>613182040</v>
      </c>
      <c r="C261" s="20" t="s">
        <v>0</v>
      </c>
      <c r="D261" s="150">
        <f>'Приложение 3'!E425</f>
        <v>3.5</v>
      </c>
    </row>
    <row r="262" spans="1:4" s="4" customFormat="1" ht="12.75" customHeight="1">
      <c r="A262" s="163" t="s">
        <v>160</v>
      </c>
      <c r="B262" s="101">
        <v>620000000</v>
      </c>
      <c r="C262" s="164"/>
      <c r="D262" s="166">
        <f>D263+D265</f>
        <v>280</v>
      </c>
    </row>
    <row r="263" spans="1:4" s="4" customFormat="1" ht="38.25" customHeight="1">
      <c r="A263" s="165" t="s">
        <v>161</v>
      </c>
      <c r="B263" s="100">
        <v>621100000</v>
      </c>
      <c r="C263" s="20"/>
      <c r="D263" s="150">
        <f>D264</f>
        <v>200</v>
      </c>
    </row>
    <row r="264" spans="1:4" s="4" customFormat="1" ht="23.25" customHeight="1">
      <c r="A264" s="25" t="s">
        <v>139</v>
      </c>
      <c r="B264" s="100">
        <v>621100000</v>
      </c>
      <c r="C264" s="20" t="s">
        <v>40</v>
      </c>
      <c r="D264" s="150">
        <f>'Приложение 3'!E95</f>
        <v>200</v>
      </c>
    </row>
    <row r="265" spans="1:4" s="4" customFormat="1" ht="15.75" customHeight="1">
      <c r="A265" s="165" t="s">
        <v>163</v>
      </c>
      <c r="B265" s="100">
        <v>622100000</v>
      </c>
      <c r="C265" s="20"/>
      <c r="D265" s="150">
        <f>D266</f>
        <v>80</v>
      </c>
    </row>
    <row r="266" spans="1:4" s="4" customFormat="1" ht="24" customHeight="1">
      <c r="A266" s="25" t="s">
        <v>139</v>
      </c>
      <c r="B266" s="100">
        <v>622100000</v>
      </c>
      <c r="C266" s="20" t="s">
        <v>40</v>
      </c>
      <c r="D266" s="150">
        <f>'Приложение 3'!E97</f>
        <v>80</v>
      </c>
    </row>
    <row r="267" spans="1:4" s="4" customFormat="1" ht="17.25" customHeight="1">
      <c r="A267" s="138" t="s">
        <v>128</v>
      </c>
      <c r="B267" s="101">
        <v>630000000</v>
      </c>
      <c r="C267" s="21"/>
      <c r="D267" s="145">
        <f>D268+D270+D272+D274</f>
        <v>346.3</v>
      </c>
    </row>
    <row r="268" spans="1:4" s="4" customFormat="1" ht="26.25" customHeight="1">
      <c r="A268" s="180" t="s">
        <v>129</v>
      </c>
      <c r="B268" s="100">
        <v>631100000</v>
      </c>
      <c r="C268" s="20"/>
      <c r="D268" s="150">
        <f>D269</f>
        <v>114.8</v>
      </c>
    </row>
    <row r="269" spans="1:4" s="4" customFormat="1" ht="26.25" customHeight="1">
      <c r="A269" s="25" t="s">
        <v>139</v>
      </c>
      <c r="B269" s="100">
        <v>631100000</v>
      </c>
      <c r="C269" s="20" t="s">
        <v>40</v>
      </c>
      <c r="D269" s="150">
        <f>'Приложение 3'!E100</f>
        <v>114.8</v>
      </c>
    </row>
    <row r="270" spans="1:4" s="4" customFormat="1" ht="26.25" customHeight="1">
      <c r="A270" s="110" t="s">
        <v>179</v>
      </c>
      <c r="B270" s="100">
        <v>631200000</v>
      </c>
      <c r="C270" s="20"/>
      <c r="D270" s="150">
        <f>D271</f>
        <v>15</v>
      </c>
    </row>
    <row r="271" spans="1:4" s="4" customFormat="1" ht="26.25" customHeight="1">
      <c r="A271" s="25" t="s">
        <v>139</v>
      </c>
      <c r="B271" s="100">
        <v>631200000</v>
      </c>
      <c r="C271" s="20" t="s">
        <v>40</v>
      </c>
      <c r="D271" s="150">
        <f>'Приложение 3'!E102</f>
        <v>15</v>
      </c>
    </row>
    <row r="272" spans="1:4" s="4" customFormat="1" ht="49.5" customHeight="1">
      <c r="A272" s="180" t="s">
        <v>132</v>
      </c>
      <c r="B272" s="100">
        <v>634100000</v>
      </c>
      <c r="C272" s="20"/>
      <c r="D272" s="150">
        <f>D273</f>
        <v>100</v>
      </c>
    </row>
    <row r="273" spans="1:4" s="4" customFormat="1" ht="24.75" customHeight="1">
      <c r="A273" s="25" t="s">
        <v>139</v>
      </c>
      <c r="B273" s="100">
        <v>634100000</v>
      </c>
      <c r="C273" s="20" t="s">
        <v>40</v>
      </c>
      <c r="D273" s="150">
        <f>'Приложение 3'!E104</f>
        <v>100</v>
      </c>
    </row>
    <row r="274" spans="1:4" s="4" customFormat="1" ht="24.75" customHeight="1">
      <c r="A274" s="10" t="s">
        <v>180</v>
      </c>
      <c r="B274" s="100">
        <v>635300000</v>
      </c>
      <c r="C274" s="20"/>
      <c r="D274" s="150">
        <f>D275</f>
        <v>116.5</v>
      </c>
    </row>
    <row r="275" spans="1:4" s="4" customFormat="1" ht="24.75" customHeight="1">
      <c r="A275" s="25" t="s">
        <v>139</v>
      </c>
      <c r="B275" s="100">
        <v>635300000</v>
      </c>
      <c r="C275" s="20" t="s">
        <v>40</v>
      </c>
      <c r="D275" s="150">
        <f>'Приложение 3'!E106</f>
        <v>116.5</v>
      </c>
    </row>
    <row r="276" spans="1:4" s="4" customFormat="1" ht="24.75" customHeight="1">
      <c r="A276" s="212" t="s">
        <v>239</v>
      </c>
      <c r="B276" s="214">
        <v>660000000</v>
      </c>
      <c r="C276" s="213"/>
      <c r="D276" s="215">
        <f>D277</f>
        <v>28.5</v>
      </c>
    </row>
    <row r="277" spans="1:4" s="4" customFormat="1" ht="24.75" customHeight="1">
      <c r="A277" s="216" t="s">
        <v>240</v>
      </c>
      <c r="B277" s="217">
        <v>661100000</v>
      </c>
      <c r="C277" s="218"/>
      <c r="D277" s="219">
        <f>D278</f>
        <v>28.5</v>
      </c>
    </row>
    <row r="278" spans="1:4" s="4" customFormat="1" ht="12.75" customHeight="1">
      <c r="A278" s="216" t="s">
        <v>92</v>
      </c>
      <c r="B278" s="217">
        <v>661111000</v>
      </c>
      <c r="C278" s="218"/>
      <c r="D278" s="219">
        <f>D279</f>
        <v>28.5</v>
      </c>
    </row>
    <row r="279" spans="1:4" s="4" customFormat="1" ht="24.75" customHeight="1">
      <c r="A279" s="25" t="s">
        <v>5</v>
      </c>
      <c r="B279" s="217">
        <v>661111000</v>
      </c>
      <c r="C279" s="218" t="s">
        <v>17</v>
      </c>
      <c r="D279" s="219">
        <f>'Приложение 3'!E110</f>
        <v>28.5</v>
      </c>
    </row>
    <row r="280" spans="1:5" ht="24.75" customHeight="1">
      <c r="A280" s="93" t="s">
        <v>12</v>
      </c>
      <c r="B280" s="46">
        <v>700000000</v>
      </c>
      <c r="C280" s="21"/>
      <c r="D280" s="145">
        <f>D281+D284</f>
        <v>625.3</v>
      </c>
      <c r="E280" s="141"/>
    </row>
    <row r="281" spans="1:4" ht="24">
      <c r="A281" s="93" t="s">
        <v>90</v>
      </c>
      <c r="B281" s="46">
        <v>710000000</v>
      </c>
      <c r="C281" s="21"/>
      <c r="D281" s="145">
        <f>D282</f>
        <v>200</v>
      </c>
    </row>
    <row r="282" spans="1:4" ht="64.5" customHeight="1">
      <c r="A282" s="90" t="s">
        <v>91</v>
      </c>
      <c r="B282" s="44">
        <v>711200000</v>
      </c>
      <c r="C282" s="20"/>
      <c r="D282" s="150">
        <f>D283</f>
        <v>200</v>
      </c>
    </row>
    <row r="283" spans="1:4" ht="24">
      <c r="A283" s="25" t="s">
        <v>5</v>
      </c>
      <c r="B283" s="44">
        <v>711200000</v>
      </c>
      <c r="C283" s="20" t="s">
        <v>17</v>
      </c>
      <c r="D283" s="150">
        <f>'Приложение 3'!E114</f>
        <v>200</v>
      </c>
    </row>
    <row r="284" spans="1:4" ht="24">
      <c r="A284" s="23" t="s">
        <v>233</v>
      </c>
      <c r="B284" s="101">
        <v>720000000</v>
      </c>
      <c r="C284" s="21"/>
      <c r="D284" s="145">
        <f>D285</f>
        <v>425.3</v>
      </c>
    </row>
    <row r="285" spans="1:4" ht="15" customHeight="1">
      <c r="A285" s="10" t="s">
        <v>237</v>
      </c>
      <c r="B285" s="100">
        <v>723200000</v>
      </c>
      <c r="C285" s="20"/>
      <c r="D285" s="150">
        <f>D286</f>
        <v>425.3</v>
      </c>
    </row>
    <row r="286" spans="1:4" ht="24">
      <c r="A286" s="25" t="s">
        <v>5</v>
      </c>
      <c r="B286" s="100">
        <v>723200000</v>
      </c>
      <c r="C286" s="20" t="s">
        <v>17</v>
      </c>
      <c r="D286" s="150">
        <f>'Приложение 3'!E395+'Приложение 3'!E286</f>
        <v>425.3</v>
      </c>
    </row>
    <row r="287" spans="1:5" ht="24.75" customHeight="1">
      <c r="A287" s="59" t="s">
        <v>58</v>
      </c>
      <c r="B287" s="46">
        <v>800000000</v>
      </c>
      <c r="C287" s="21"/>
      <c r="D287" s="145">
        <f>D288+D309+D316</f>
        <v>53506</v>
      </c>
      <c r="E287" s="141"/>
    </row>
    <row r="288" spans="1:5" ht="25.5" customHeight="1">
      <c r="A288" s="59" t="s">
        <v>38</v>
      </c>
      <c r="B288" s="46">
        <v>810000000</v>
      </c>
      <c r="C288" s="21"/>
      <c r="D288" s="145">
        <f>D289+D295+D305+D298+D300+D307+D303</f>
        <v>45376.5</v>
      </c>
      <c r="E288" s="11"/>
    </row>
    <row r="289" spans="1:4" ht="26.25" customHeight="1">
      <c r="A289" s="60" t="s">
        <v>242</v>
      </c>
      <c r="B289" s="44">
        <v>811100000</v>
      </c>
      <c r="C289" s="20"/>
      <c r="D289" s="150">
        <f>D290+D293</f>
        <v>9119.6</v>
      </c>
    </row>
    <row r="290" spans="1:4" s="3" customFormat="1" ht="21" customHeight="1">
      <c r="A290" s="60" t="s">
        <v>92</v>
      </c>
      <c r="B290" s="44">
        <v>811141000</v>
      </c>
      <c r="C290" s="20"/>
      <c r="D290" s="150">
        <f>D291+D292</f>
        <v>6013.5</v>
      </c>
    </row>
    <row r="291" spans="1:6" ht="22.5" customHeight="1">
      <c r="A291" s="25" t="s">
        <v>139</v>
      </c>
      <c r="B291" s="44">
        <v>811141000</v>
      </c>
      <c r="C291" s="20" t="s">
        <v>40</v>
      </c>
      <c r="D291" s="150">
        <f>'Приложение 3'!E119</f>
        <v>5813.5</v>
      </c>
      <c r="E291" s="151"/>
      <c r="F291" s="151"/>
    </row>
    <row r="292" spans="1:6" ht="23.25" customHeight="1">
      <c r="A292" s="25" t="s">
        <v>5</v>
      </c>
      <c r="B292" s="44">
        <v>811141000</v>
      </c>
      <c r="C292" s="20" t="s">
        <v>17</v>
      </c>
      <c r="D292" s="150">
        <f>'Приложение 3'!E120</f>
        <v>200</v>
      </c>
      <c r="E292" s="151"/>
      <c r="F292" s="151"/>
    </row>
    <row r="293" spans="1:4" ht="16.5" customHeight="1">
      <c r="A293" s="153" t="s">
        <v>149</v>
      </c>
      <c r="B293" s="100" t="s">
        <v>150</v>
      </c>
      <c r="C293" s="20"/>
      <c r="D293" s="150">
        <f>D294</f>
        <v>3106.1</v>
      </c>
    </row>
    <row r="294" spans="1:4" ht="22.5" customHeight="1">
      <c r="A294" s="25" t="s">
        <v>139</v>
      </c>
      <c r="B294" s="100" t="s">
        <v>150</v>
      </c>
      <c r="C294" s="20" t="s">
        <v>40</v>
      </c>
      <c r="D294" s="150">
        <f>'Приложение 3'!E122</f>
        <v>3106.1</v>
      </c>
    </row>
    <row r="295" spans="1:4" ht="27" customHeight="1">
      <c r="A295" s="181" t="s">
        <v>93</v>
      </c>
      <c r="B295" s="44">
        <v>811200000</v>
      </c>
      <c r="C295" s="20"/>
      <c r="D295" s="150">
        <f>D296</f>
        <v>9423.4</v>
      </c>
    </row>
    <row r="296" spans="1:4" ht="16.5" customHeight="1">
      <c r="A296" s="60" t="s">
        <v>92</v>
      </c>
      <c r="B296" s="100" t="s">
        <v>151</v>
      </c>
      <c r="C296" s="20"/>
      <c r="D296" s="150">
        <f>D297</f>
        <v>9423.4</v>
      </c>
    </row>
    <row r="297" spans="1:4" ht="24">
      <c r="A297" s="25" t="s">
        <v>139</v>
      </c>
      <c r="B297" s="100" t="s">
        <v>151</v>
      </c>
      <c r="C297" s="20" t="s">
        <v>40</v>
      </c>
      <c r="D297" s="150">
        <f>'Приложение 3'!E125</f>
        <v>9423.4</v>
      </c>
    </row>
    <row r="298" spans="1:4" ht="12.75">
      <c r="A298" s="10" t="s">
        <v>166</v>
      </c>
      <c r="B298" s="100">
        <v>811300000</v>
      </c>
      <c r="C298" s="20"/>
      <c r="D298" s="150">
        <f>D299</f>
        <v>1000</v>
      </c>
    </row>
    <row r="299" spans="1:4" ht="24">
      <c r="A299" s="25" t="s">
        <v>5</v>
      </c>
      <c r="B299" s="100">
        <v>811300000</v>
      </c>
      <c r="C299" s="20" t="s">
        <v>17</v>
      </c>
      <c r="D299" s="150">
        <f>'Приложение 3'!E127</f>
        <v>1000</v>
      </c>
    </row>
    <row r="300" spans="1:4" ht="12.75">
      <c r="A300" s="204" t="s">
        <v>213</v>
      </c>
      <c r="B300" s="100">
        <v>811400000</v>
      </c>
      <c r="C300" s="20"/>
      <c r="D300" s="150">
        <f>D301</f>
        <v>334</v>
      </c>
    </row>
    <row r="301" spans="1:4" ht="24">
      <c r="A301" s="204" t="s">
        <v>214</v>
      </c>
      <c r="B301" s="203" t="s">
        <v>212</v>
      </c>
      <c r="C301" s="20"/>
      <c r="D301" s="150">
        <f>D302</f>
        <v>334</v>
      </c>
    </row>
    <row r="302" spans="1:4" ht="24">
      <c r="A302" s="25" t="s">
        <v>139</v>
      </c>
      <c r="B302" s="203" t="s">
        <v>212</v>
      </c>
      <c r="C302" s="20" t="s">
        <v>40</v>
      </c>
      <c r="D302" s="150">
        <f>'Приложение 3'!E130</f>
        <v>334</v>
      </c>
    </row>
    <row r="303" spans="1:4" ht="12.75">
      <c r="A303" s="10" t="s">
        <v>238</v>
      </c>
      <c r="B303" s="100">
        <v>811500000</v>
      </c>
      <c r="C303" s="20"/>
      <c r="D303" s="150">
        <f>D304</f>
        <v>20000</v>
      </c>
    </row>
    <row r="304" spans="1:4" ht="24">
      <c r="A304" s="25" t="s">
        <v>139</v>
      </c>
      <c r="B304" s="100">
        <v>811500000</v>
      </c>
      <c r="C304" s="20" t="s">
        <v>40</v>
      </c>
      <c r="D304" s="150">
        <f>'Приложение 3'!E132</f>
        <v>20000</v>
      </c>
    </row>
    <row r="305" spans="1:4" ht="42" customHeight="1">
      <c r="A305" s="182" t="s">
        <v>62</v>
      </c>
      <c r="B305" s="44">
        <v>812100000</v>
      </c>
      <c r="C305" s="20"/>
      <c r="D305" s="150">
        <f>D306</f>
        <v>500</v>
      </c>
    </row>
    <row r="306" spans="1:4" ht="24" customHeight="1">
      <c r="A306" s="25" t="s">
        <v>139</v>
      </c>
      <c r="B306" s="44">
        <v>812100000</v>
      </c>
      <c r="C306" s="20" t="s">
        <v>40</v>
      </c>
      <c r="D306" s="150">
        <f>'Приложение 3'!E134</f>
        <v>500</v>
      </c>
    </row>
    <row r="307" spans="1:4" ht="14.25" customHeight="1">
      <c r="A307" s="207" t="s">
        <v>227</v>
      </c>
      <c r="B307" s="100">
        <v>812200000</v>
      </c>
      <c r="C307" s="20"/>
      <c r="D307" s="150">
        <f>D308</f>
        <v>4999.5</v>
      </c>
    </row>
    <row r="308" spans="1:4" ht="24" customHeight="1">
      <c r="A308" s="25" t="s">
        <v>139</v>
      </c>
      <c r="B308" s="100">
        <v>812200000</v>
      </c>
      <c r="C308" s="20" t="s">
        <v>40</v>
      </c>
      <c r="D308" s="150">
        <f>'Приложение 3'!E136</f>
        <v>4999.5</v>
      </c>
    </row>
    <row r="309" spans="1:4" ht="24">
      <c r="A309" s="61" t="s">
        <v>94</v>
      </c>
      <c r="B309" s="46">
        <v>820000000</v>
      </c>
      <c r="C309" s="21"/>
      <c r="D309" s="145">
        <f>D310+D313</f>
        <v>6355.9</v>
      </c>
    </row>
    <row r="310" spans="1:4" ht="27.75" customHeight="1">
      <c r="A310" s="183" t="s">
        <v>36</v>
      </c>
      <c r="B310" s="44">
        <v>821100000</v>
      </c>
      <c r="C310" s="20"/>
      <c r="D310" s="150">
        <f>D311+D312</f>
        <v>2217.1</v>
      </c>
    </row>
    <row r="311" spans="1:4" ht="26.25" customHeight="1">
      <c r="A311" s="25" t="s">
        <v>139</v>
      </c>
      <c r="B311" s="44">
        <v>821100000</v>
      </c>
      <c r="C311" s="20" t="s">
        <v>40</v>
      </c>
      <c r="D311" s="150">
        <f>'Приложение 3'!E139</f>
        <v>2066.4</v>
      </c>
    </row>
    <row r="312" spans="1:4" ht="13.5" customHeight="1">
      <c r="A312" s="25" t="s">
        <v>1</v>
      </c>
      <c r="B312" s="44">
        <v>821100000</v>
      </c>
      <c r="C312" s="20" t="s">
        <v>0</v>
      </c>
      <c r="D312" s="150">
        <f>'Приложение 3'!E140</f>
        <v>150.7</v>
      </c>
    </row>
    <row r="313" spans="1:4" ht="28.5" customHeight="1">
      <c r="A313" s="60" t="s">
        <v>37</v>
      </c>
      <c r="B313" s="44">
        <v>821200000</v>
      </c>
      <c r="C313" s="20"/>
      <c r="D313" s="150">
        <f>D314</f>
        <v>4138.8</v>
      </c>
    </row>
    <row r="314" spans="1:4" ht="14.25" customHeight="1">
      <c r="A314" s="60" t="s">
        <v>92</v>
      </c>
      <c r="B314" s="100" t="s">
        <v>152</v>
      </c>
      <c r="C314" s="20"/>
      <c r="D314" s="150">
        <f>D315</f>
        <v>4138.8</v>
      </c>
    </row>
    <row r="315" spans="1:4" ht="14.25" customHeight="1">
      <c r="A315" s="25" t="s">
        <v>1</v>
      </c>
      <c r="B315" s="100" t="s">
        <v>152</v>
      </c>
      <c r="C315" s="20" t="s">
        <v>0</v>
      </c>
      <c r="D315" s="150">
        <f>'Приложение 3'!E143</f>
        <v>4138.8</v>
      </c>
    </row>
    <row r="316" spans="1:4" ht="24.75" customHeight="1">
      <c r="A316" s="59" t="s">
        <v>124</v>
      </c>
      <c r="B316" s="46">
        <v>830000000</v>
      </c>
      <c r="C316" s="41"/>
      <c r="D316" s="145">
        <f>D317+D319+D321+D323</f>
        <v>1773.6</v>
      </c>
    </row>
    <row r="317" spans="1:4" ht="37.5" customHeight="1">
      <c r="A317" s="58" t="s">
        <v>125</v>
      </c>
      <c r="B317" s="44">
        <v>832100000</v>
      </c>
      <c r="C317" s="36"/>
      <c r="D317" s="150">
        <f>D318</f>
        <v>23.5</v>
      </c>
    </row>
    <row r="318" spans="1:4" ht="25.5" customHeight="1">
      <c r="A318" s="25" t="s">
        <v>5</v>
      </c>
      <c r="B318" s="44">
        <v>832100000</v>
      </c>
      <c r="C318" s="36">
        <v>600</v>
      </c>
      <c r="D318" s="150">
        <f>'Приложение 3'!E399</f>
        <v>23.5</v>
      </c>
    </row>
    <row r="319" spans="1:4" ht="27" customHeight="1">
      <c r="A319" s="58" t="s">
        <v>126</v>
      </c>
      <c r="B319" s="44">
        <v>832700000</v>
      </c>
      <c r="C319" s="36"/>
      <c r="D319" s="150">
        <f>D320</f>
        <v>23.5</v>
      </c>
    </row>
    <row r="320" spans="1:4" ht="27" customHeight="1">
      <c r="A320" s="25" t="s">
        <v>5</v>
      </c>
      <c r="B320" s="44">
        <v>832700000</v>
      </c>
      <c r="C320" s="36">
        <v>600</v>
      </c>
      <c r="D320" s="150">
        <f>'Приложение 3'!E401</f>
        <v>23.5</v>
      </c>
    </row>
    <row r="321" spans="1:4" ht="36" customHeight="1">
      <c r="A321" s="197" t="s">
        <v>245</v>
      </c>
      <c r="B321" s="44">
        <v>833100000</v>
      </c>
      <c r="C321" s="20"/>
      <c r="D321" s="150">
        <f>D322</f>
        <v>1226.6</v>
      </c>
    </row>
    <row r="322" spans="1:4" ht="24" customHeight="1">
      <c r="A322" s="25" t="s">
        <v>139</v>
      </c>
      <c r="B322" s="44">
        <v>833100000</v>
      </c>
      <c r="C322" s="20" t="s">
        <v>40</v>
      </c>
      <c r="D322" s="150">
        <f>'Приложение 3'!E146</f>
        <v>1226.6</v>
      </c>
    </row>
    <row r="323" spans="1:4" ht="24" customHeight="1">
      <c r="A323" s="10" t="s">
        <v>246</v>
      </c>
      <c r="B323" s="100">
        <v>833200000</v>
      </c>
      <c r="C323" s="20"/>
      <c r="D323" s="150">
        <f>D324+D325</f>
        <v>500</v>
      </c>
    </row>
    <row r="324" spans="1:4" ht="24" customHeight="1">
      <c r="A324" s="25" t="s">
        <v>139</v>
      </c>
      <c r="B324" s="100">
        <v>833200000</v>
      </c>
      <c r="C324" s="20" t="s">
        <v>40</v>
      </c>
      <c r="D324" s="150">
        <f>'Приложение 3'!E148</f>
        <v>300</v>
      </c>
    </row>
    <row r="325" spans="1:4" ht="24" customHeight="1">
      <c r="A325" s="25" t="s">
        <v>5</v>
      </c>
      <c r="B325" s="100">
        <v>833200000</v>
      </c>
      <c r="C325" s="20" t="s">
        <v>17</v>
      </c>
      <c r="D325" s="150">
        <f>'Приложение 3'!E149</f>
        <v>200</v>
      </c>
    </row>
    <row r="326" spans="1:5" ht="14.25" customHeight="1">
      <c r="A326" s="72" t="s">
        <v>35</v>
      </c>
      <c r="B326" s="46">
        <v>9900000000</v>
      </c>
      <c r="C326" s="21"/>
      <c r="D326" s="145">
        <f>D327+D339+D345+D347+D349+D351+D353+D355+D358+D360+D363+D366+D368+D370+D373+D377+D379+D382+D386+D388+D390+D393+D330+D332+D337+D334+D341+D343</f>
        <v>97036.9</v>
      </c>
      <c r="E326" s="141"/>
    </row>
    <row r="327" spans="1:4" ht="14.25" customHeight="1">
      <c r="A327" s="62" t="s">
        <v>21</v>
      </c>
      <c r="B327" s="44">
        <v>9900009230</v>
      </c>
      <c r="C327" s="20"/>
      <c r="D327" s="150">
        <f>D328+D329</f>
        <v>3252.1</v>
      </c>
    </row>
    <row r="328" spans="1:4" ht="24">
      <c r="A328" s="25" t="s">
        <v>139</v>
      </c>
      <c r="B328" s="44">
        <v>9900009230</v>
      </c>
      <c r="C328" s="20" t="s">
        <v>40</v>
      </c>
      <c r="D328" s="150">
        <f>'Приложение 3'!E152</f>
        <v>2973.6</v>
      </c>
    </row>
    <row r="329" spans="1:4" ht="12.75" customHeight="1">
      <c r="A329" s="25" t="s">
        <v>1</v>
      </c>
      <c r="B329" s="44">
        <v>9900009230</v>
      </c>
      <c r="C329" s="20" t="s">
        <v>0</v>
      </c>
      <c r="D329" s="150">
        <f>'Приложение 3'!E153</f>
        <v>278.5</v>
      </c>
    </row>
    <row r="330" spans="1:4" ht="12.75" customHeight="1">
      <c r="A330" s="165" t="s">
        <v>206</v>
      </c>
      <c r="B330" s="100">
        <v>9900009300</v>
      </c>
      <c r="C330" s="20"/>
      <c r="D330" s="150">
        <f>D331</f>
        <v>265.9</v>
      </c>
    </row>
    <row r="331" spans="1:4" ht="27" customHeight="1">
      <c r="A331" s="25" t="s">
        <v>139</v>
      </c>
      <c r="B331" s="100">
        <v>9900009300</v>
      </c>
      <c r="C331" s="20" t="s">
        <v>40</v>
      </c>
      <c r="D331" s="150">
        <f>'Приложение 3'!E155</f>
        <v>265.9</v>
      </c>
    </row>
    <row r="332" spans="1:4" ht="37.5" customHeight="1">
      <c r="A332" s="165" t="s">
        <v>207</v>
      </c>
      <c r="B332" s="100">
        <v>9900009400</v>
      </c>
      <c r="C332" s="20"/>
      <c r="D332" s="150">
        <f>D333</f>
        <v>100</v>
      </c>
    </row>
    <row r="333" spans="1:4" ht="27" customHeight="1">
      <c r="A333" s="25" t="s">
        <v>139</v>
      </c>
      <c r="B333" s="100">
        <v>9900009400</v>
      </c>
      <c r="C333" s="20" t="s">
        <v>40</v>
      </c>
      <c r="D333" s="150">
        <f>'Приложение 3'!E157</f>
        <v>100</v>
      </c>
    </row>
    <row r="334" spans="1:4" ht="15" customHeight="1">
      <c r="A334" s="10" t="s">
        <v>234</v>
      </c>
      <c r="B334" s="100">
        <v>9900009500</v>
      </c>
      <c r="C334" s="20"/>
      <c r="D334" s="150">
        <f>D335+D336</f>
        <v>4018.7000000000003</v>
      </c>
    </row>
    <row r="335" spans="1:4" ht="27" customHeight="1">
      <c r="A335" s="25" t="s">
        <v>139</v>
      </c>
      <c r="B335" s="100">
        <v>9900009500</v>
      </c>
      <c r="C335" s="20" t="s">
        <v>40</v>
      </c>
      <c r="D335" s="150">
        <f>'Приложение 3'!E159</f>
        <v>3935.9</v>
      </c>
    </row>
    <row r="336" spans="1:4" ht="27" customHeight="1">
      <c r="A336" s="25" t="s">
        <v>5</v>
      </c>
      <c r="B336" s="100">
        <v>9900009500</v>
      </c>
      <c r="C336" s="20" t="s">
        <v>17</v>
      </c>
      <c r="D336" s="150">
        <f>'Приложение 3'!E160</f>
        <v>82.8</v>
      </c>
    </row>
    <row r="337" spans="1:4" ht="15.75" customHeight="1">
      <c r="A337" s="10" t="s">
        <v>235</v>
      </c>
      <c r="B337" s="100">
        <v>9900009600</v>
      </c>
      <c r="C337" s="20"/>
      <c r="D337" s="150">
        <f>D338</f>
        <v>730</v>
      </c>
    </row>
    <row r="338" spans="1:4" ht="27" customHeight="1">
      <c r="A338" s="25" t="s">
        <v>5</v>
      </c>
      <c r="B338" s="100">
        <v>9900009600</v>
      </c>
      <c r="C338" s="20" t="s">
        <v>17</v>
      </c>
      <c r="D338" s="150">
        <f>'Приложение 3'!E162</f>
        <v>730</v>
      </c>
    </row>
    <row r="339" spans="1:4" ht="24">
      <c r="A339" s="91" t="s">
        <v>32</v>
      </c>
      <c r="B339" s="44">
        <v>9900010490</v>
      </c>
      <c r="C339" s="20"/>
      <c r="D339" s="150">
        <f>D340</f>
        <v>5784.9</v>
      </c>
    </row>
    <row r="340" spans="1:4" ht="15.75" customHeight="1">
      <c r="A340" s="25" t="s">
        <v>70</v>
      </c>
      <c r="B340" s="44">
        <v>9900010490</v>
      </c>
      <c r="C340" s="20" t="s">
        <v>6</v>
      </c>
      <c r="D340" s="150">
        <f>'Приложение 3'!E164</f>
        <v>5784.9</v>
      </c>
    </row>
    <row r="341" spans="1:4" ht="28.5" customHeight="1">
      <c r="A341" s="63" t="s">
        <v>482</v>
      </c>
      <c r="B341" s="100">
        <v>9900051200</v>
      </c>
      <c r="C341" s="20"/>
      <c r="D341" s="150">
        <f>D342</f>
        <v>11.3</v>
      </c>
    </row>
    <row r="342" spans="1:4" ht="24.75" customHeight="1">
      <c r="A342" s="25" t="s">
        <v>139</v>
      </c>
      <c r="B342" s="100">
        <v>9900051200</v>
      </c>
      <c r="C342" s="20" t="s">
        <v>40</v>
      </c>
      <c r="D342" s="150">
        <v>11.3</v>
      </c>
    </row>
    <row r="343" spans="1:4" ht="24.75" customHeight="1">
      <c r="A343" s="368" t="s">
        <v>483</v>
      </c>
      <c r="B343" s="100">
        <v>9900060010</v>
      </c>
      <c r="C343" s="20"/>
      <c r="D343" s="150">
        <f>D344</f>
        <v>5</v>
      </c>
    </row>
    <row r="344" spans="1:4" ht="15.75" customHeight="1">
      <c r="A344" s="25" t="s">
        <v>70</v>
      </c>
      <c r="B344" s="100">
        <v>9900060010</v>
      </c>
      <c r="C344" s="20" t="s">
        <v>6</v>
      </c>
      <c r="D344" s="150">
        <v>5</v>
      </c>
    </row>
    <row r="345" spans="1:4" ht="26.25" customHeight="1">
      <c r="A345" s="77" t="s">
        <v>3</v>
      </c>
      <c r="B345" s="44">
        <v>9900010500</v>
      </c>
      <c r="C345" s="20"/>
      <c r="D345" s="150">
        <f>D346</f>
        <v>741</v>
      </c>
    </row>
    <row r="346" spans="1:4" ht="24.75" customHeight="1">
      <c r="A346" s="18" t="s">
        <v>5</v>
      </c>
      <c r="B346" s="44">
        <v>9900010500</v>
      </c>
      <c r="C346" s="34">
        <v>600</v>
      </c>
      <c r="D346" s="147">
        <f>'Приложение 3'!E289+'Приложение 3'!E404</f>
        <v>741</v>
      </c>
    </row>
    <row r="347" spans="1:4" s="4" customFormat="1" ht="12.75" customHeight="1">
      <c r="A347" s="82" t="s">
        <v>63</v>
      </c>
      <c r="B347" s="44">
        <v>9900010510</v>
      </c>
      <c r="C347" s="36"/>
      <c r="D347" s="147">
        <f>D348</f>
        <v>154</v>
      </c>
    </row>
    <row r="348" spans="1:4" s="4" customFormat="1" ht="13.5" customHeight="1">
      <c r="A348" s="18" t="s">
        <v>70</v>
      </c>
      <c r="B348" s="44">
        <v>9900010510</v>
      </c>
      <c r="C348" s="36">
        <v>300</v>
      </c>
      <c r="D348" s="147">
        <f>'Приложение 3'!E406</f>
        <v>154</v>
      </c>
    </row>
    <row r="349" spans="1:4" s="4" customFormat="1" ht="27" customHeight="1">
      <c r="A349" s="86" t="s">
        <v>65</v>
      </c>
      <c r="B349" s="44">
        <v>9900021020</v>
      </c>
      <c r="C349" s="37"/>
      <c r="D349" s="147">
        <f>D350</f>
        <v>9552.4</v>
      </c>
    </row>
    <row r="350" spans="1:4" s="4" customFormat="1" ht="12.75" customHeight="1">
      <c r="A350" s="18" t="s">
        <v>45</v>
      </c>
      <c r="B350" s="44">
        <v>9900021020</v>
      </c>
      <c r="C350" s="37" t="s">
        <v>2</v>
      </c>
      <c r="D350" s="147">
        <f>'Приложение 3'!E428</f>
        <v>9552.4</v>
      </c>
    </row>
    <row r="351" spans="1:4" ht="24" customHeight="1">
      <c r="A351" s="87" t="s">
        <v>30</v>
      </c>
      <c r="B351" s="44">
        <v>9900051180</v>
      </c>
      <c r="C351" s="37"/>
      <c r="D351" s="147">
        <f>D352</f>
        <v>1668.5</v>
      </c>
    </row>
    <row r="352" spans="1:4" ht="16.5" customHeight="1">
      <c r="A352" s="18" t="s">
        <v>45</v>
      </c>
      <c r="B352" s="44">
        <v>9900051180</v>
      </c>
      <c r="C352" s="37" t="s">
        <v>2</v>
      </c>
      <c r="D352" s="147">
        <f>'Приложение 3'!E430</f>
        <v>1668.5</v>
      </c>
    </row>
    <row r="353" spans="1:4" ht="30" customHeight="1">
      <c r="A353" s="184" t="s">
        <v>116</v>
      </c>
      <c r="B353" s="44">
        <v>9900059300</v>
      </c>
      <c r="C353" s="37"/>
      <c r="D353" s="147">
        <f>D354</f>
        <v>146.7</v>
      </c>
    </row>
    <row r="354" spans="1:4" ht="15" customHeight="1">
      <c r="A354" s="18" t="s">
        <v>45</v>
      </c>
      <c r="B354" s="44">
        <v>9900059300</v>
      </c>
      <c r="C354" s="37" t="s">
        <v>2</v>
      </c>
      <c r="D354" s="147">
        <f>'Приложение 3'!E432</f>
        <v>146.7</v>
      </c>
    </row>
    <row r="355" spans="1:4" ht="50.25" customHeight="1">
      <c r="A355" s="185" t="s">
        <v>203</v>
      </c>
      <c r="B355" s="44">
        <v>9900073040</v>
      </c>
      <c r="C355" s="21"/>
      <c r="D355" s="150">
        <f>D356+D357</f>
        <v>60.4</v>
      </c>
    </row>
    <row r="356" spans="1:5" s="2" customFormat="1" ht="48" customHeight="1">
      <c r="A356" s="25" t="s">
        <v>13</v>
      </c>
      <c r="B356" s="44">
        <v>9900073040</v>
      </c>
      <c r="C356" s="20" t="s">
        <v>14</v>
      </c>
      <c r="D356" s="150">
        <f>'Приложение 3'!E170</f>
        <v>59.1</v>
      </c>
      <c r="E356" s="142"/>
    </row>
    <row r="357" spans="1:4" s="4" customFormat="1" ht="27" customHeight="1">
      <c r="A357" s="25" t="s">
        <v>139</v>
      </c>
      <c r="B357" s="44">
        <v>9900073040</v>
      </c>
      <c r="C357" s="20" t="s">
        <v>40</v>
      </c>
      <c r="D357" s="150">
        <f>'Приложение 3'!E171</f>
        <v>1.3</v>
      </c>
    </row>
    <row r="358" spans="1:4" ht="39.75" customHeight="1">
      <c r="A358" s="92" t="s">
        <v>16</v>
      </c>
      <c r="B358" s="44">
        <v>9900073060</v>
      </c>
      <c r="C358" s="21"/>
      <c r="D358" s="150">
        <f>D359</f>
        <v>980</v>
      </c>
    </row>
    <row r="359" spans="1:4" ht="13.5" customHeight="1">
      <c r="A359" s="25" t="s">
        <v>1</v>
      </c>
      <c r="B359" s="44">
        <v>9900073060</v>
      </c>
      <c r="C359" s="20" t="s">
        <v>0</v>
      </c>
      <c r="D359" s="150">
        <f>'Приложение 3'!E173</f>
        <v>980</v>
      </c>
    </row>
    <row r="360" spans="1:4" ht="49.5" customHeight="1">
      <c r="A360" s="94" t="s">
        <v>167</v>
      </c>
      <c r="B360" s="44">
        <v>9900073070</v>
      </c>
      <c r="C360" s="21"/>
      <c r="D360" s="150">
        <f>D361+D362</f>
        <v>70.7</v>
      </c>
    </row>
    <row r="361" spans="1:4" ht="51.75" customHeight="1">
      <c r="A361" s="25" t="s">
        <v>13</v>
      </c>
      <c r="B361" s="44">
        <v>9900073070</v>
      </c>
      <c r="C361" s="20" t="s">
        <v>14</v>
      </c>
      <c r="D361" s="150">
        <f>'Приложение 3'!E175</f>
        <v>65.7</v>
      </c>
    </row>
    <row r="362" spans="1:4" ht="25.5" customHeight="1">
      <c r="A362" s="25" t="s">
        <v>139</v>
      </c>
      <c r="B362" s="44">
        <v>9900073070</v>
      </c>
      <c r="C362" s="20" t="s">
        <v>40</v>
      </c>
      <c r="D362" s="150">
        <f>'Приложение 3'!E176</f>
        <v>5</v>
      </c>
    </row>
    <row r="363" spans="1:4" ht="78.75" customHeight="1">
      <c r="A363" s="186" t="s">
        <v>164</v>
      </c>
      <c r="B363" s="44">
        <v>9900073080</v>
      </c>
      <c r="C363" s="21"/>
      <c r="D363" s="150">
        <f>D364+D365</f>
        <v>335.8</v>
      </c>
    </row>
    <row r="364" spans="1:4" ht="48" customHeight="1">
      <c r="A364" s="25" t="s">
        <v>13</v>
      </c>
      <c r="B364" s="44">
        <v>9900073080</v>
      </c>
      <c r="C364" s="20" t="s">
        <v>14</v>
      </c>
      <c r="D364" s="150">
        <f>'Приложение 3'!E178</f>
        <v>328.3</v>
      </c>
    </row>
    <row r="365" spans="1:4" ht="26.25" customHeight="1">
      <c r="A365" s="25" t="s">
        <v>139</v>
      </c>
      <c r="B365" s="44">
        <v>9900073080</v>
      </c>
      <c r="C365" s="20" t="s">
        <v>40</v>
      </c>
      <c r="D365" s="150">
        <f>'Приложение 3'!E179</f>
        <v>7.5</v>
      </c>
    </row>
    <row r="366" spans="1:4" ht="60.75" customHeight="1">
      <c r="A366" s="187" t="s">
        <v>176</v>
      </c>
      <c r="B366" s="44">
        <v>9900073090</v>
      </c>
      <c r="C366" s="37"/>
      <c r="D366" s="147">
        <f>D367</f>
        <v>4.5</v>
      </c>
    </row>
    <row r="367" spans="1:4" ht="24.75" customHeight="1">
      <c r="A367" s="25" t="s">
        <v>139</v>
      </c>
      <c r="B367" s="44">
        <v>9900073090</v>
      </c>
      <c r="C367" s="37" t="s">
        <v>40</v>
      </c>
      <c r="D367" s="147">
        <f>'Приложение 3'!E434</f>
        <v>4.5</v>
      </c>
    </row>
    <row r="368" spans="1:4" ht="111" customHeight="1">
      <c r="A368" s="88" t="s">
        <v>20</v>
      </c>
      <c r="B368" s="44">
        <v>9900073100</v>
      </c>
      <c r="C368" s="37"/>
      <c r="D368" s="147">
        <f>D369</f>
        <v>4.5</v>
      </c>
    </row>
    <row r="369" spans="1:5" ht="24.75" customHeight="1">
      <c r="A369" s="25" t="s">
        <v>139</v>
      </c>
      <c r="B369" s="44">
        <v>9900073100</v>
      </c>
      <c r="C369" s="37" t="s">
        <v>40</v>
      </c>
      <c r="D369" s="147">
        <f>'Приложение 3'!E436</f>
        <v>4.5</v>
      </c>
      <c r="E369" s="11"/>
    </row>
    <row r="370" spans="1:4" ht="45" customHeight="1">
      <c r="A370" s="55" t="s">
        <v>189</v>
      </c>
      <c r="B370" s="44">
        <v>9900073120</v>
      </c>
      <c r="C370" s="21"/>
      <c r="D370" s="150">
        <f>D371+D372</f>
        <v>70.7</v>
      </c>
    </row>
    <row r="371" spans="1:4" ht="49.5" customHeight="1">
      <c r="A371" s="25" t="s">
        <v>13</v>
      </c>
      <c r="B371" s="44">
        <v>9900073120</v>
      </c>
      <c r="C371" s="20" t="s">
        <v>14</v>
      </c>
      <c r="D371" s="150">
        <f>'Приложение 3'!E181</f>
        <v>65.7</v>
      </c>
    </row>
    <row r="372" spans="1:4" ht="23.25" customHeight="1">
      <c r="A372" s="25" t="s">
        <v>139</v>
      </c>
      <c r="B372" s="44">
        <v>9900073120</v>
      </c>
      <c r="C372" s="20" t="s">
        <v>40</v>
      </c>
      <c r="D372" s="150">
        <f>'Приложение 3'!E182</f>
        <v>5</v>
      </c>
    </row>
    <row r="373" spans="1:4" ht="72.75" customHeight="1">
      <c r="A373" s="188" t="s">
        <v>141</v>
      </c>
      <c r="B373" s="44">
        <v>9900073150</v>
      </c>
      <c r="C373" s="37"/>
      <c r="D373" s="147">
        <f>D376+D374+D375</f>
        <v>326.59999999999997</v>
      </c>
    </row>
    <row r="374" spans="1:4" ht="49.5" customHeight="1">
      <c r="A374" s="25" t="s">
        <v>13</v>
      </c>
      <c r="B374" s="44">
        <v>9900073150</v>
      </c>
      <c r="C374" s="37" t="s">
        <v>14</v>
      </c>
      <c r="D374" s="147">
        <f>'Приложение 3'!E184</f>
        <v>19.7</v>
      </c>
    </row>
    <row r="375" spans="1:4" ht="24.75" customHeight="1">
      <c r="A375" s="25" t="s">
        <v>139</v>
      </c>
      <c r="B375" s="44">
        <v>9900073150</v>
      </c>
      <c r="C375" s="37" t="s">
        <v>40</v>
      </c>
      <c r="D375" s="147">
        <f>'Приложение 3'!E185</f>
        <v>10</v>
      </c>
    </row>
    <row r="376" spans="1:4" ht="12.75">
      <c r="A376" s="18" t="s">
        <v>45</v>
      </c>
      <c r="B376" s="44">
        <v>9900073150</v>
      </c>
      <c r="C376" s="37" t="s">
        <v>2</v>
      </c>
      <c r="D376" s="147">
        <f>'Приложение 3'!E438+'Приложение 3'!E186</f>
        <v>296.9</v>
      </c>
    </row>
    <row r="377" spans="1:4" ht="89.25" customHeight="1">
      <c r="A377" s="189" t="s">
        <v>142</v>
      </c>
      <c r="B377" s="44">
        <v>9900073160</v>
      </c>
      <c r="C377" s="21"/>
      <c r="D377" s="150">
        <f>D378</f>
        <v>10</v>
      </c>
    </row>
    <row r="378" spans="1:4" ht="23.25" customHeight="1">
      <c r="A378" s="25" t="s">
        <v>139</v>
      </c>
      <c r="B378" s="44">
        <v>9900073160</v>
      </c>
      <c r="C378" s="37" t="s">
        <v>40</v>
      </c>
      <c r="D378" s="147">
        <f>'Приложение 3'!E440+'Приложение 3'!E188</f>
        <v>10</v>
      </c>
    </row>
    <row r="379" spans="1:4" ht="63.75" customHeight="1">
      <c r="A379" s="78" t="s">
        <v>191</v>
      </c>
      <c r="B379" s="44">
        <v>9900073190</v>
      </c>
      <c r="C379" s="34"/>
      <c r="D379" s="147">
        <f>D381+D380</f>
        <v>21537.999999999996</v>
      </c>
    </row>
    <row r="380" spans="1:4" ht="27" customHeight="1">
      <c r="A380" s="25" t="s">
        <v>139</v>
      </c>
      <c r="B380" s="44">
        <v>9900073190</v>
      </c>
      <c r="C380" s="34">
        <v>200</v>
      </c>
      <c r="D380" s="147">
        <f>'Приложение 3'!E408</f>
        <v>15.3</v>
      </c>
    </row>
    <row r="381" spans="1:4" ht="12.75" customHeight="1">
      <c r="A381" s="25" t="s">
        <v>70</v>
      </c>
      <c r="B381" s="44">
        <v>9900073190</v>
      </c>
      <c r="C381" s="20" t="s">
        <v>6</v>
      </c>
      <c r="D381" s="150">
        <f>'Приложение 3'!E409+'Приложение 3'!E291</f>
        <v>21522.699999999997</v>
      </c>
    </row>
    <row r="382" spans="1:4" ht="31.5" customHeight="1">
      <c r="A382" s="73" t="s">
        <v>34</v>
      </c>
      <c r="B382" s="44">
        <v>9900082040</v>
      </c>
      <c r="C382" s="21"/>
      <c r="D382" s="150">
        <f>D383+D384+D385</f>
        <v>42637.1</v>
      </c>
    </row>
    <row r="383" spans="1:4" ht="49.5" customHeight="1">
      <c r="A383" s="25" t="s">
        <v>13</v>
      </c>
      <c r="B383" s="44">
        <v>9900082040</v>
      </c>
      <c r="C383" s="20" t="s">
        <v>14</v>
      </c>
      <c r="D383" s="150">
        <f>'Приложение 3'!E190+'Приложение 3'!E21+'Приложение 3'!E201</f>
        <v>38032.7</v>
      </c>
    </row>
    <row r="384" spans="1:4" ht="25.5" customHeight="1">
      <c r="A384" s="25" t="s">
        <v>139</v>
      </c>
      <c r="B384" s="44">
        <v>9900082040</v>
      </c>
      <c r="C384" s="20" t="s">
        <v>40</v>
      </c>
      <c r="D384" s="150">
        <f>'Приложение 3'!E191+'Приложение 3'!E202+'Приложение 3'!E22</f>
        <v>4583.3</v>
      </c>
    </row>
    <row r="385" spans="1:4" ht="11.25" customHeight="1">
      <c r="A385" s="25" t="s">
        <v>1</v>
      </c>
      <c r="B385" s="44">
        <v>9900082040</v>
      </c>
      <c r="C385" s="20" t="s">
        <v>0</v>
      </c>
      <c r="D385" s="150">
        <f>'Приложение 3'!E192</f>
        <v>21.1</v>
      </c>
    </row>
    <row r="386" spans="1:4" ht="25.5" customHeight="1">
      <c r="A386" s="190" t="s">
        <v>46</v>
      </c>
      <c r="B386" s="44">
        <v>9900082050</v>
      </c>
      <c r="C386" s="20"/>
      <c r="D386" s="150">
        <f>D387</f>
        <v>1049.1</v>
      </c>
    </row>
    <row r="387" spans="1:4" ht="48" customHeight="1">
      <c r="A387" s="25" t="s">
        <v>13</v>
      </c>
      <c r="B387" s="44">
        <v>9900082050</v>
      </c>
      <c r="C387" s="20" t="s">
        <v>14</v>
      </c>
      <c r="D387" s="150">
        <f>'Приложение 3'!E204</f>
        <v>1049.1</v>
      </c>
    </row>
    <row r="388" spans="1:4" ht="25.5" customHeight="1">
      <c r="A388" s="73" t="s">
        <v>22</v>
      </c>
      <c r="B388" s="44">
        <v>9900082080</v>
      </c>
      <c r="C388" s="20"/>
      <c r="D388" s="150">
        <f>D389</f>
        <v>3119</v>
      </c>
    </row>
    <row r="389" spans="1:4" ht="50.25" customHeight="1">
      <c r="A389" s="25" t="s">
        <v>13</v>
      </c>
      <c r="B389" s="44">
        <v>9900082080</v>
      </c>
      <c r="C389" s="20" t="s">
        <v>14</v>
      </c>
      <c r="D389" s="150">
        <f>'Приложение 3'!E194</f>
        <v>3119</v>
      </c>
    </row>
    <row r="390" spans="1:4" ht="16.5" customHeight="1">
      <c r="A390" s="191" t="s">
        <v>18</v>
      </c>
      <c r="B390" s="44">
        <v>9900092730</v>
      </c>
      <c r="C390" s="89"/>
      <c r="D390" s="150">
        <f>D392+D391</f>
        <v>300</v>
      </c>
    </row>
    <row r="391" spans="1:4" ht="13.5" customHeight="1">
      <c r="A391" s="25" t="s">
        <v>70</v>
      </c>
      <c r="B391" s="44">
        <v>9900092730</v>
      </c>
      <c r="C391" s="17">
        <v>300</v>
      </c>
      <c r="D391" s="150">
        <f>'Приложение 3'!E196</f>
        <v>280</v>
      </c>
    </row>
    <row r="392" spans="1:4" ht="15" customHeight="1">
      <c r="A392" s="18" t="s">
        <v>1</v>
      </c>
      <c r="B392" s="44">
        <v>9900092730</v>
      </c>
      <c r="C392" s="17">
        <v>800</v>
      </c>
      <c r="D392" s="147">
        <f>'Приложение 3'!E442</f>
        <v>20</v>
      </c>
    </row>
    <row r="393" spans="1:4" ht="42.75" customHeight="1">
      <c r="A393" s="192" t="s">
        <v>44</v>
      </c>
      <c r="B393" s="44">
        <v>9900092740</v>
      </c>
      <c r="C393" s="16"/>
      <c r="D393" s="150">
        <f>D395+D394</f>
        <v>100</v>
      </c>
    </row>
    <row r="394" spans="1:4" ht="15" customHeight="1">
      <c r="A394" s="25" t="s">
        <v>45</v>
      </c>
      <c r="B394" s="44">
        <v>9900092740</v>
      </c>
      <c r="C394" s="16" t="s">
        <v>2</v>
      </c>
      <c r="D394" s="150">
        <f>'Приложение 3'!E444</f>
        <v>20</v>
      </c>
    </row>
    <row r="395" spans="1:4" ht="12.75" customHeight="1">
      <c r="A395" s="18" t="s">
        <v>1</v>
      </c>
      <c r="B395" s="44">
        <v>9900092740</v>
      </c>
      <c r="C395" s="20" t="s">
        <v>0</v>
      </c>
      <c r="D395" s="147">
        <f>'Приложение 3'!E445</f>
        <v>80</v>
      </c>
    </row>
    <row r="396" spans="1:5" ht="12.75">
      <c r="A396" s="379" t="s">
        <v>33</v>
      </c>
      <c r="B396" s="379"/>
      <c r="C396" s="379"/>
      <c r="D396" s="144">
        <f>D326+D287+D280+D248+D229+D195+D130+D70+D17</f>
        <v>981534.2000000002</v>
      </c>
      <c r="E396" s="141" t="s">
        <v>200</v>
      </c>
    </row>
    <row r="398" ht="12.75">
      <c r="D398" s="11"/>
    </row>
    <row r="399" ht="12.75">
      <c r="D399" s="11"/>
    </row>
  </sheetData>
  <sheetProtection/>
  <autoFilter ref="A15:D396"/>
  <mergeCells count="12">
    <mergeCell ref="A396:C396"/>
    <mergeCell ref="A8:D8"/>
    <mergeCell ref="A9:D9"/>
    <mergeCell ref="A10:D10"/>
    <mergeCell ref="A11:D11"/>
    <mergeCell ref="A13:D13"/>
    <mergeCell ref="A1:D1"/>
    <mergeCell ref="A2:D2"/>
    <mergeCell ref="A3:D3"/>
    <mergeCell ref="A4:D4"/>
    <mergeCell ref="A5:D5"/>
    <mergeCell ref="A6:D6"/>
  </mergeCells>
  <printOptions/>
  <pageMargins left="1.1811023622047245" right="0.3937007874015748" top="0.3937007874015748" bottom="0.3937007874015748" header="0" footer="0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3.25390625" style="0" customWidth="1"/>
    <col min="2" max="2" width="55.375" style="0" customWidth="1"/>
    <col min="3" max="3" width="10.25390625" style="0" customWidth="1"/>
    <col min="4" max="4" width="10.00390625" style="0" customWidth="1"/>
    <col min="5" max="5" width="9.75390625" style="0" customWidth="1"/>
    <col min="6" max="6" width="0.875" style="0" customWidth="1"/>
  </cols>
  <sheetData>
    <row r="1" spans="2:10" ht="12.75">
      <c r="B1" s="378" t="s">
        <v>497</v>
      </c>
      <c r="C1" s="378"/>
      <c r="D1" s="378"/>
      <c r="E1" s="378"/>
      <c r="F1" s="305"/>
      <c r="G1" s="305"/>
      <c r="H1" s="305"/>
      <c r="I1" s="305"/>
      <c r="J1" s="305"/>
    </row>
    <row r="2" spans="2:10" ht="12.75">
      <c r="B2" s="378" t="s">
        <v>196</v>
      </c>
      <c r="C2" s="378"/>
      <c r="D2" s="378"/>
      <c r="E2" s="378"/>
      <c r="F2" s="305"/>
      <c r="G2" s="305"/>
      <c r="H2" s="305"/>
      <c r="I2" s="305"/>
      <c r="J2" s="305"/>
    </row>
    <row r="3" spans="2:10" ht="12.75">
      <c r="B3" s="378" t="s">
        <v>197</v>
      </c>
      <c r="C3" s="378"/>
      <c r="D3" s="378"/>
      <c r="E3" s="378"/>
      <c r="F3" s="305"/>
      <c r="G3" s="305"/>
      <c r="H3" s="305"/>
      <c r="I3" s="305"/>
      <c r="J3" s="305"/>
    </row>
    <row r="4" spans="2:10" ht="12.75">
      <c r="B4" s="378" t="s">
        <v>198</v>
      </c>
      <c r="C4" s="378"/>
      <c r="D4" s="378"/>
      <c r="E4" s="378"/>
      <c r="F4" s="305"/>
      <c r="G4" s="305"/>
      <c r="H4" s="305"/>
      <c r="I4" s="305"/>
      <c r="J4" s="305"/>
    </row>
    <row r="5" spans="2:10" ht="12.75">
      <c r="B5" s="378" t="s">
        <v>199</v>
      </c>
      <c r="C5" s="378"/>
      <c r="D5" s="378"/>
      <c r="E5" s="378"/>
      <c r="F5" s="305"/>
      <c r="G5" s="305"/>
      <c r="H5" s="305"/>
      <c r="I5" s="305"/>
      <c r="J5" s="305"/>
    </row>
    <row r="6" spans="2:10" ht="12.75">
      <c r="B6" s="378" t="s">
        <v>501</v>
      </c>
      <c r="C6" s="378"/>
      <c r="D6" s="378"/>
      <c r="E6" s="378"/>
      <c r="F6" s="305"/>
      <c r="G6" s="305"/>
      <c r="H6" s="305"/>
      <c r="I6" s="305"/>
      <c r="J6" s="305"/>
    </row>
    <row r="7" spans="2:10" ht="12.75">
      <c r="B7" s="305"/>
      <c r="C7" s="305"/>
      <c r="D7" s="305"/>
      <c r="E7" s="305"/>
      <c r="F7" s="305"/>
      <c r="G7" s="305"/>
      <c r="H7" s="305"/>
      <c r="I7" s="305"/>
      <c r="J7" s="305"/>
    </row>
    <row r="8" spans="1:5" s="6" customFormat="1" ht="12.75" customHeight="1">
      <c r="A8" s="428" t="s">
        <v>305</v>
      </c>
      <c r="B8" s="428"/>
      <c r="C8" s="428"/>
      <c r="D8" s="428"/>
      <c r="E8" s="428"/>
    </row>
    <row r="9" spans="1:5" s="6" customFormat="1" ht="12.75" customHeight="1">
      <c r="A9" s="424" t="s">
        <v>294</v>
      </c>
      <c r="B9" s="424"/>
      <c r="C9" s="424"/>
      <c r="D9" s="424"/>
      <c r="E9" s="424"/>
    </row>
    <row r="10" spans="1:5" s="6" customFormat="1" ht="12.75" customHeight="1">
      <c r="A10" s="424" t="s">
        <v>284</v>
      </c>
      <c r="B10" s="424"/>
      <c r="C10" s="424"/>
      <c r="D10" s="424"/>
      <c r="E10" s="424"/>
    </row>
    <row r="11" spans="1:5" s="6" customFormat="1" ht="12.75" customHeight="1">
      <c r="A11" s="210"/>
      <c r="B11" s="424" t="s">
        <v>154</v>
      </c>
      <c r="C11" s="424"/>
      <c r="D11" s="424"/>
      <c r="E11" s="424"/>
    </row>
    <row r="12" s="296" customFormat="1" ht="15">
      <c r="B12" s="297"/>
    </row>
    <row r="13" spans="1:5" s="296" customFormat="1" ht="43.5" customHeight="1">
      <c r="A13" s="425" t="s">
        <v>300</v>
      </c>
      <c r="B13" s="425"/>
      <c r="C13" s="425"/>
      <c r="D13" s="425"/>
      <c r="E13" s="425"/>
    </row>
    <row r="14" s="296" customFormat="1" ht="15.75">
      <c r="B14" s="298"/>
    </row>
    <row r="15" spans="2:3" s="296" customFormat="1" ht="12.75">
      <c r="B15" s="429"/>
      <c r="C15" s="429"/>
    </row>
    <row r="16" spans="1:5" s="211" customFormat="1" ht="15.75" customHeight="1">
      <c r="A16" s="430" t="s">
        <v>301</v>
      </c>
      <c r="B16" s="431"/>
      <c r="C16" s="434" t="s">
        <v>66</v>
      </c>
      <c r="D16" s="434"/>
      <c r="E16" s="434"/>
    </row>
    <row r="17" spans="1:5" s="211" customFormat="1" ht="15.75" customHeight="1">
      <c r="A17" s="432"/>
      <c r="B17" s="433"/>
      <c r="C17" s="299" t="s">
        <v>293</v>
      </c>
      <c r="D17" s="299" t="s">
        <v>251</v>
      </c>
      <c r="E17" s="299" t="s">
        <v>252</v>
      </c>
    </row>
    <row r="18" spans="1:5" s="211" customFormat="1" ht="13.5" customHeight="1">
      <c r="A18" s="306" t="s">
        <v>302</v>
      </c>
      <c r="B18" s="307"/>
      <c r="C18" s="358">
        <f>C19+C22</f>
        <v>5200</v>
      </c>
      <c r="D18" s="358">
        <f>D19</f>
        <v>0</v>
      </c>
      <c r="E18" s="358">
        <f>E19</f>
        <v>-2800</v>
      </c>
    </row>
    <row r="19" spans="1:5" s="211" customFormat="1" ht="30" customHeight="1">
      <c r="A19" s="300" t="s">
        <v>295</v>
      </c>
      <c r="B19" s="301" t="s">
        <v>296</v>
      </c>
      <c r="C19" s="359">
        <f>C20+C21</f>
        <v>5200</v>
      </c>
      <c r="D19" s="359">
        <f>D20+D21</f>
        <v>0</v>
      </c>
      <c r="E19" s="359">
        <f>E20+E21</f>
        <v>-2800</v>
      </c>
    </row>
    <row r="20" spans="1:5" s="211" customFormat="1" ht="14.25" customHeight="1">
      <c r="A20" s="308"/>
      <c r="B20" s="302" t="s">
        <v>297</v>
      </c>
      <c r="C20" s="360">
        <v>5200</v>
      </c>
      <c r="D20" s="361">
        <v>0</v>
      </c>
      <c r="E20" s="361">
        <v>0</v>
      </c>
    </row>
    <row r="21" spans="1:5" s="211" customFormat="1" ht="14.25" customHeight="1">
      <c r="A21" s="308"/>
      <c r="B21" s="302" t="s">
        <v>298</v>
      </c>
      <c r="C21" s="360">
        <v>0</v>
      </c>
      <c r="D21" s="361">
        <v>0</v>
      </c>
      <c r="E21" s="361">
        <v>-2800</v>
      </c>
    </row>
    <row r="22" spans="1:5" s="309" customFormat="1" ht="16.5" customHeight="1">
      <c r="A22" s="304" t="s">
        <v>303</v>
      </c>
      <c r="B22" s="301" t="s">
        <v>304</v>
      </c>
      <c r="C22" s="359">
        <f>C23+C24</f>
        <v>0</v>
      </c>
      <c r="D22" s="359">
        <f>D23+D24</f>
        <v>0</v>
      </c>
      <c r="E22" s="359">
        <f>E23+E24</f>
        <v>0</v>
      </c>
    </row>
    <row r="23" spans="1:5" ht="13.5" customHeight="1">
      <c r="A23" s="310"/>
      <c r="B23" s="302" t="s">
        <v>297</v>
      </c>
      <c r="C23" s="362">
        <f>C24</f>
        <v>0</v>
      </c>
      <c r="D23" s="362">
        <v>0</v>
      </c>
      <c r="E23" s="362">
        <v>0</v>
      </c>
    </row>
    <row r="24" spans="1:6" ht="13.5" customHeight="1">
      <c r="A24" s="310"/>
      <c r="B24" s="302" t="s">
        <v>298</v>
      </c>
      <c r="C24" s="362">
        <f>C25</f>
        <v>0</v>
      </c>
      <c r="D24" s="362">
        <v>0</v>
      </c>
      <c r="E24" s="362">
        <v>0</v>
      </c>
      <c r="F24" t="s">
        <v>200</v>
      </c>
    </row>
    <row r="25" ht="15.75">
      <c r="B25" s="303" t="s">
        <v>299</v>
      </c>
    </row>
    <row r="26" ht="15.75">
      <c r="B26" s="303"/>
    </row>
    <row r="27" ht="15.75">
      <c r="B27" s="303"/>
    </row>
    <row r="28" ht="15.75">
      <c r="B28" s="303"/>
    </row>
    <row r="29" ht="15.75">
      <c r="B29" s="303"/>
    </row>
    <row r="30" ht="15.75">
      <c r="B30" s="303"/>
    </row>
    <row r="31" ht="15.75">
      <c r="B31" s="303"/>
    </row>
    <row r="32" ht="15.75">
      <c r="B32" s="303"/>
    </row>
    <row r="33" ht="15.75">
      <c r="B33" s="303"/>
    </row>
    <row r="34" ht="15.75">
      <c r="B34" s="303"/>
    </row>
    <row r="35" ht="15.75">
      <c r="B35" s="303"/>
    </row>
    <row r="36" ht="15.75">
      <c r="B36" s="303"/>
    </row>
    <row r="37" ht="15.75">
      <c r="B37" s="303"/>
    </row>
    <row r="38" ht="15.75">
      <c r="B38" s="303"/>
    </row>
    <row r="39" ht="15.75">
      <c r="B39" s="303"/>
    </row>
    <row r="40" ht="15.75">
      <c r="B40" s="303"/>
    </row>
    <row r="41" ht="15.75">
      <c r="B41" s="303"/>
    </row>
    <row r="42" ht="15.75">
      <c r="B42" s="303"/>
    </row>
    <row r="43" ht="15.75">
      <c r="B43" s="303"/>
    </row>
    <row r="44" ht="15.75">
      <c r="B44" s="303"/>
    </row>
    <row r="45" ht="15.75">
      <c r="B45" s="303"/>
    </row>
    <row r="46" ht="15.75">
      <c r="B46" s="303"/>
    </row>
    <row r="47" ht="15.75">
      <c r="B47" s="303"/>
    </row>
    <row r="48" ht="15.75">
      <c r="B48" s="303"/>
    </row>
    <row r="49" ht="15.75">
      <c r="B49" s="303"/>
    </row>
    <row r="50" ht="15.75">
      <c r="B50" s="303"/>
    </row>
  </sheetData>
  <sheetProtection/>
  <mergeCells count="14">
    <mergeCell ref="B15:C15"/>
    <mergeCell ref="A16:B17"/>
    <mergeCell ref="C16:E16"/>
    <mergeCell ref="A8:E8"/>
    <mergeCell ref="A9:E9"/>
    <mergeCell ref="A10:E10"/>
    <mergeCell ref="B11:E11"/>
    <mergeCell ref="A13:E13"/>
    <mergeCell ref="B1:E1"/>
    <mergeCell ref="B2:E2"/>
    <mergeCell ref="B3:E3"/>
    <mergeCell ref="B4:E4"/>
    <mergeCell ref="B5:E5"/>
    <mergeCell ref="B6:E6"/>
  </mergeCells>
  <printOptions/>
  <pageMargins left="1.1023622047244095" right="0.31496062992125984" top="0.3937007874015748" bottom="0.3937007874015748" header="0.1968503937007874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view="pageBreakPreview" zoomScaleSheetLayoutView="100" zoomScalePageLayoutView="0" workbookViewId="0" topLeftCell="A199">
      <selection activeCell="B204" sqref="B204"/>
    </sheetView>
  </sheetViews>
  <sheetFormatPr defaultColWidth="9.00390625" defaultRowHeight="12.75"/>
  <cols>
    <col min="1" max="1" width="57.00390625" style="0" customWidth="1"/>
    <col min="2" max="2" width="13.00390625" style="4" customWidth="1"/>
    <col min="3" max="3" width="3.875" style="0" customWidth="1"/>
    <col min="4" max="4" width="9.875" style="0" customWidth="1"/>
    <col min="5" max="5" width="10.125" style="0" customWidth="1"/>
    <col min="6" max="6" width="0.74609375" style="0" customWidth="1"/>
    <col min="7" max="7" width="9.625" style="0" bestFit="1" customWidth="1"/>
  </cols>
  <sheetData>
    <row r="1" spans="1:5" ht="12.75">
      <c r="A1" s="378" t="s">
        <v>78</v>
      </c>
      <c r="B1" s="378"/>
      <c r="C1" s="378"/>
      <c r="D1" s="378"/>
      <c r="E1" s="378"/>
    </row>
    <row r="2" spans="1:5" ht="12.75">
      <c r="A2" s="378" t="s">
        <v>196</v>
      </c>
      <c r="B2" s="378"/>
      <c r="C2" s="378"/>
      <c r="D2" s="378"/>
      <c r="E2" s="378"/>
    </row>
    <row r="3" spans="1:5" ht="12.75">
      <c r="A3" s="378" t="s">
        <v>197</v>
      </c>
      <c r="B3" s="378"/>
      <c r="C3" s="378"/>
      <c r="D3" s="378"/>
      <c r="E3" s="378"/>
    </row>
    <row r="4" spans="1:5" ht="12.75">
      <c r="A4" s="378" t="s">
        <v>198</v>
      </c>
      <c r="B4" s="378"/>
      <c r="C4" s="378"/>
      <c r="D4" s="378"/>
      <c r="E4" s="378"/>
    </row>
    <row r="5" spans="1:5" ht="12.75">
      <c r="A5" s="378" t="s">
        <v>199</v>
      </c>
      <c r="B5" s="378"/>
      <c r="C5" s="378"/>
      <c r="D5" s="378"/>
      <c r="E5" s="378"/>
    </row>
    <row r="6" spans="1:5" ht="12.75">
      <c r="A6" s="378" t="s">
        <v>501</v>
      </c>
      <c r="B6" s="378"/>
      <c r="C6" s="378"/>
      <c r="D6" s="378"/>
      <c r="E6" s="378"/>
    </row>
    <row r="8" spans="1:5" s="1" customFormat="1" ht="11.25">
      <c r="A8" s="378" t="s">
        <v>249</v>
      </c>
      <c r="B8" s="378"/>
      <c r="C8" s="378"/>
      <c r="D8" s="378"/>
      <c r="E8" s="378"/>
    </row>
    <row r="9" spans="1:5" s="1" customFormat="1" ht="11.25">
      <c r="A9" s="378" t="s">
        <v>43</v>
      </c>
      <c r="B9" s="378"/>
      <c r="C9" s="378"/>
      <c r="D9" s="378"/>
      <c r="E9" s="378"/>
    </row>
    <row r="10" spans="1:5" s="1" customFormat="1" ht="11.25">
      <c r="A10" s="378" t="s">
        <v>50</v>
      </c>
      <c r="B10" s="378"/>
      <c r="C10" s="378"/>
      <c r="D10" s="378"/>
      <c r="E10" s="378"/>
    </row>
    <row r="11" spans="1:5" s="1" customFormat="1" ht="12.75" customHeight="1">
      <c r="A11" s="378" t="s">
        <v>154</v>
      </c>
      <c r="B11" s="378"/>
      <c r="C11" s="378"/>
      <c r="D11" s="378"/>
      <c r="E11" s="378"/>
    </row>
    <row r="12" s="1" customFormat="1" ht="11.25"/>
    <row r="13" spans="1:5" s="1" customFormat="1" ht="39.75" customHeight="1">
      <c r="A13" s="380" t="s">
        <v>250</v>
      </c>
      <c r="B13" s="380"/>
      <c r="C13" s="380"/>
      <c r="D13" s="380"/>
      <c r="E13" s="380"/>
    </row>
    <row r="14" spans="1:4" s="1" customFormat="1" ht="12.75">
      <c r="A14" s="5"/>
      <c r="B14" s="9"/>
      <c r="C14" s="5"/>
      <c r="D14" s="5"/>
    </row>
    <row r="15" spans="1:5" ht="12.75" customHeight="1">
      <c r="A15" s="381" t="s">
        <v>27</v>
      </c>
      <c r="B15" s="381" t="s">
        <v>25</v>
      </c>
      <c r="C15" s="381" t="s">
        <v>24</v>
      </c>
      <c r="D15" s="382" t="s">
        <v>66</v>
      </c>
      <c r="E15" s="382"/>
    </row>
    <row r="16" spans="1:5" ht="12.75">
      <c r="A16" s="381"/>
      <c r="B16" s="381"/>
      <c r="C16" s="381"/>
      <c r="D16" s="13" t="s">
        <v>251</v>
      </c>
      <c r="E16" s="221" t="s">
        <v>252</v>
      </c>
    </row>
    <row r="17" spans="1:7" ht="39" customHeight="1">
      <c r="A17" s="49" t="s">
        <v>64</v>
      </c>
      <c r="B17" s="101">
        <v>100000000</v>
      </c>
      <c r="C17" s="50"/>
      <c r="D17" s="146">
        <f>D18+D28+D43</f>
        <v>16871.8</v>
      </c>
      <c r="E17" s="146">
        <f>E18+E28+E43</f>
        <v>14716.5</v>
      </c>
      <c r="F17" s="141"/>
      <c r="G17" s="141"/>
    </row>
    <row r="18" spans="1:5" ht="23.25" customHeight="1">
      <c r="A18" s="24" t="s">
        <v>68</v>
      </c>
      <c r="B18" s="101">
        <v>110000000</v>
      </c>
      <c r="C18" s="50"/>
      <c r="D18" s="146">
        <f>D22+D25+D19</f>
        <v>8163.900000000001</v>
      </c>
      <c r="E18" s="146">
        <f>E22+E25+E19</f>
        <v>8163.900000000001</v>
      </c>
    </row>
    <row r="19" spans="1:5" ht="49.5" customHeight="1">
      <c r="A19" s="10" t="s">
        <v>177</v>
      </c>
      <c r="B19" s="100">
        <v>112400000</v>
      </c>
      <c r="C19" s="37"/>
      <c r="D19" s="147">
        <f>D20</f>
        <v>280</v>
      </c>
      <c r="E19" s="147">
        <f>E20</f>
        <v>280</v>
      </c>
    </row>
    <row r="20" spans="1:5" ht="15.75" customHeight="1">
      <c r="A20" s="10" t="s">
        <v>92</v>
      </c>
      <c r="B20" s="100">
        <v>112410000</v>
      </c>
      <c r="C20" s="37"/>
      <c r="D20" s="147">
        <f>D21</f>
        <v>280</v>
      </c>
      <c r="E20" s="147">
        <f>E21</f>
        <v>280</v>
      </c>
    </row>
    <row r="21" spans="1:5" ht="25.5" customHeight="1">
      <c r="A21" s="25" t="s">
        <v>139</v>
      </c>
      <c r="B21" s="100">
        <v>112410000</v>
      </c>
      <c r="C21" s="37" t="s">
        <v>40</v>
      </c>
      <c r="D21" s="147">
        <f>'Приложение 4'!E30</f>
        <v>280</v>
      </c>
      <c r="E21" s="147">
        <f>'Приложение 4'!F30</f>
        <v>280</v>
      </c>
    </row>
    <row r="22" spans="1:5" ht="39.75" customHeight="1">
      <c r="A22" s="169" t="s">
        <v>79</v>
      </c>
      <c r="B22" s="100">
        <v>114500000</v>
      </c>
      <c r="C22" s="37"/>
      <c r="D22" s="147">
        <f>D23</f>
        <v>744.8</v>
      </c>
      <c r="E22" s="147">
        <f>E23</f>
        <v>744.8</v>
      </c>
    </row>
    <row r="23" spans="1:5" ht="48.75" customHeight="1">
      <c r="A23" s="45" t="s">
        <v>80</v>
      </c>
      <c r="B23" s="100">
        <v>114551350</v>
      </c>
      <c r="C23" s="37"/>
      <c r="D23" s="147">
        <f>D24</f>
        <v>744.8</v>
      </c>
      <c r="E23" s="147">
        <f>E24</f>
        <v>744.8</v>
      </c>
    </row>
    <row r="24" spans="1:5" ht="15.75" customHeight="1">
      <c r="A24" s="25" t="s">
        <v>70</v>
      </c>
      <c r="B24" s="100">
        <v>114551350</v>
      </c>
      <c r="C24" s="40">
        <v>300</v>
      </c>
      <c r="D24" s="148">
        <f>'Приложение 4'!E33</f>
        <v>744.8</v>
      </c>
      <c r="E24" s="148">
        <f>'Приложение 4'!F33</f>
        <v>744.8</v>
      </c>
    </row>
    <row r="25" spans="1:5" ht="63" customHeight="1">
      <c r="A25" s="52" t="s">
        <v>83</v>
      </c>
      <c r="B25" s="100">
        <v>114700000</v>
      </c>
      <c r="C25" s="40"/>
      <c r="D25" s="148">
        <f>D26</f>
        <v>7139.1</v>
      </c>
      <c r="E25" s="148">
        <f>E26</f>
        <v>7139.1</v>
      </c>
    </row>
    <row r="26" spans="1:5" ht="72.75" customHeight="1">
      <c r="A26" s="96" t="s">
        <v>84</v>
      </c>
      <c r="B26" s="20" t="s">
        <v>85</v>
      </c>
      <c r="C26" s="40"/>
      <c r="D26" s="148">
        <f>D27</f>
        <v>7139.1</v>
      </c>
      <c r="E26" s="148">
        <f>E27</f>
        <v>7139.1</v>
      </c>
    </row>
    <row r="27" spans="1:5" ht="25.5" customHeight="1">
      <c r="A27" s="25" t="s">
        <v>53</v>
      </c>
      <c r="B27" s="20" t="s">
        <v>85</v>
      </c>
      <c r="C27" s="40">
        <v>400</v>
      </c>
      <c r="D27" s="148">
        <f>'Приложение 4'!E36</f>
        <v>7139.1</v>
      </c>
      <c r="E27" s="148">
        <f>'Приложение 4'!F36</f>
        <v>7139.1</v>
      </c>
    </row>
    <row r="28" spans="1:5" ht="37.5" customHeight="1">
      <c r="A28" s="103" t="s">
        <v>69</v>
      </c>
      <c r="B28" s="101">
        <v>120000000</v>
      </c>
      <c r="C28" s="50"/>
      <c r="D28" s="146">
        <f>D29+D31+D36+D41+D34</f>
        <v>7680.3</v>
      </c>
      <c r="E28" s="146">
        <f>E29+E31+E36+E41+E34</f>
        <v>4756.8</v>
      </c>
    </row>
    <row r="29" spans="1:5" ht="24">
      <c r="A29" s="54" t="s">
        <v>86</v>
      </c>
      <c r="B29" s="100">
        <v>121200000</v>
      </c>
      <c r="C29" s="40"/>
      <c r="D29" s="148">
        <f>D30</f>
        <v>70</v>
      </c>
      <c r="E29" s="148">
        <f>E30</f>
        <v>70</v>
      </c>
    </row>
    <row r="30" spans="1:5" ht="24">
      <c r="A30" s="25" t="s">
        <v>139</v>
      </c>
      <c r="B30" s="100">
        <v>121200000</v>
      </c>
      <c r="C30" s="40">
        <v>200</v>
      </c>
      <c r="D30" s="148">
        <f>'Приложение 4'!E39</f>
        <v>70</v>
      </c>
      <c r="E30" s="148">
        <f>'Приложение 4'!F39</f>
        <v>70</v>
      </c>
    </row>
    <row r="31" spans="1:5" ht="17.25" customHeight="1">
      <c r="A31" s="54" t="s">
        <v>87</v>
      </c>
      <c r="B31" s="100">
        <v>122200000</v>
      </c>
      <c r="C31" s="40"/>
      <c r="D31" s="148">
        <f>D32</f>
        <v>86.8</v>
      </c>
      <c r="E31" s="148">
        <f>E32</f>
        <v>86.8</v>
      </c>
    </row>
    <row r="32" spans="1:5" ht="52.5" customHeight="1">
      <c r="A32" s="55" t="s">
        <v>189</v>
      </c>
      <c r="B32" s="100">
        <v>122273120</v>
      </c>
      <c r="C32" s="40"/>
      <c r="D32" s="148">
        <f>D33</f>
        <v>86.8</v>
      </c>
      <c r="E32" s="148">
        <f>E33</f>
        <v>86.8</v>
      </c>
    </row>
    <row r="33" spans="1:6" ht="24">
      <c r="A33" s="25" t="s">
        <v>139</v>
      </c>
      <c r="B33" s="100">
        <v>122273120</v>
      </c>
      <c r="C33" s="40">
        <v>200</v>
      </c>
      <c r="D33" s="148">
        <f>'Приложение 4'!E42</f>
        <v>86.8</v>
      </c>
      <c r="E33" s="148">
        <f>'Приложение 4'!F42</f>
        <v>86.8</v>
      </c>
      <c r="F33" s="148">
        <f>'Приложение 4'!G42</f>
        <v>0</v>
      </c>
    </row>
    <row r="34" spans="1:5" ht="24">
      <c r="A34" s="10" t="s">
        <v>158</v>
      </c>
      <c r="B34" s="100">
        <v>122300000</v>
      </c>
      <c r="C34" s="40"/>
      <c r="D34" s="148">
        <f>D35</f>
        <v>1500</v>
      </c>
      <c r="E34" s="148">
        <f>E35</f>
        <v>1500</v>
      </c>
    </row>
    <row r="35" spans="1:5" ht="24">
      <c r="A35" s="25" t="s">
        <v>5</v>
      </c>
      <c r="B35" s="100">
        <v>122300000</v>
      </c>
      <c r="C35" s="40">
        <v>600</v>
      </c>
      <c r="D35" s="148">
        <f>'Приложение 4'!E44</f>
        <v>1500</v>
      </c>
      <c r="E35" s="148">
        <f>'Приложение 4'!F44</f>
        <v>1500</v>
      </c>
    </row>
    <row r="36" spans="1:5" ht="12.75">
      <c r="A36" s="56" t="s">
        <v>88</v>
      </c>
      <c r="B36" s="100">
        <v>123100000</v>
      </c>
      <c r="C36" s="40"/>
      <c r="D36" s="148">
        <f>D37+D39</f>
        <v>3023.5</v>
      </c>
      <c r="E36" s="148">
        <f>E37+E39</f>
        <v>0</v>
      </c>
    </row>
    <row r="37" spans="1:5" ht="12.75" customHeight="1">
      <c r="A37" s="152" t="s">
        <v>145</v>
      </c>
      <c r="B37" s="100" t="s">
        <v>144</v>
      </c>
      <c r="C37" s="40"/>
      <c r="D37" s="148">
        <f>D38</f>
        <v>1223.5</v>
      </c>
      <c r="E37" s="148">
        <f>E38</f>
        <v>0</v>
      </c>
    </row>
    <row r="38" spans="1:5" ht="24">
      <c r="A38" s="25" t="s">
        <v>53</v>
      </c>
      <c r="B38" s="100" t="s">
        <v>144</v>
      </c>
      <c r="C38" s="40">
        <v>400</v>
      </c>
      <c r="D38" s="148">
        <f>'Приложение 4'!E47</f>
        <v>1223.5</v>
      </c>
      <c r="E38" s="148">
        <f>'Приложение 4'!F47</f>
        <v>0</v>
      </c>
    </row>
    <row r="39" spans="1:5" ht="12.75">
      <c r="A39" s="10" t="s">
        <v>181</v>
      </c>
      <c r="B39" s="100">
        <v>123191000</v>
      </c>
      <c r="C39" s="40"/>
      <c r="D39" s="148">
        <f>D40</f>
        <v>1800</v>
      </c>
      <c r="E39" s="148">
        <f>E40</f>
        <v>0</v>
      </c>
    </row>
    <row r="40" spans="1:5" ht="24">
      <c r="A40" s="25" t="s">
        <v>53</v>
      </c>
      <c r="B40" s="100">
        <v>123191000</v>
      </c>
      <c r="C40" s="40">
        <v>400</v>
      </c>
      <c r="D40" s="148">
        <f>'Приложение 4'!E49</f>
        <v>1800</v>
      </c>
      <c r="E40" s="148">
        <f>'Приложение 4'!F49</f>
        <v>0</v>
      </c>
    </row>
    <row r="41" spans="1:5" ht="24">
      <c r="A41" s="104" t="s">
        <v>89</v>
      </c>
      <c r="B41" s="100">
        <v>123200000</v>
      </c>
      <c r="C41" s="40"/>
      <c r="D41" s="148">
        <f>D42</f>
        <v>3000</v>
      </c>
      <c r="E41" s="148">
        <f>E42</f>
        <v>3100</v>
      </c>
    </row>
    <row r="42" spans="1:5" ht="24">
      <c r="A42" s="25" t="s">
        <v>53</v>
      </c>
      <c r="B42" s="100">
        <v>123200000</v>
      </c>
      <c r="C42" s="40">
        <v>400</v>
      </c>
      <c r="D42" s="148">
        <f>'Приложение 4'!E51</f>
        <v>3000</v>
      </c>
      <c r="E42" s="148">
        <f>'Приложение 4'!F51</f>
        <v>3100</v>
      </c>
    </row>
    <row r="43" spans="1:5" ht="12.75">
      <c r="A43" s="23" t="s">
        <v>247</v>
      </c>
      <c r="B43" s="101">
        <v>130000000</v>
      </c>
      <c r="C43" s="50"/>
      <c r="D43" s="146">
        <f aca="true" t="shared" si="0" ref="D43:E45">D44</f>
        <v>1027.6</v>
      </c>
      <c r="E43" s="146">
        <f t="shared" si="0"/>
        <v>1795.8</v>
      </c>
    </row>
    <row r="44" spans="1:5" ht="36">
      <c r="A44" s="10" t="s">
        <v>253</v>
      </c>
      <c r="B44" s="100">
        <v>131100000</v>
      </c>
      <c r="C44" s="40"/>
      <c r="D44" s="148">
        <f t="shared" si="0"/>
        <v>1027.6</v>
      </c>
      <c r="E44" s="148">
        <f t="shared" si="0"/>
        <v>1795.8</v>
      </c>
    </row>
    <row r="45" spans="1:5" ht="12.75">
      <c r="A45" s="169" t="s">
        <v>92</v>
      </c>
      <c r="B45" s="100" t="s">
        <v>254</v>
      </c>
      <c r="C45" s="40"/>
      <c r="D45" s="148">
        <f t="shared" si="0"/>
        <v>1027.6</v>
      </c>
      <c r="E45" s="148">
        <f t="shared" si="0"/>
        <v>1795.8</v>
      </c>
    </row>
    <row r="46" spans="1:5" ht="24">
      <c r="A46" s="25" t="s">
        <v>53</v>
      </c>
      <c r="B46" s="100" t="s">
        <v>254</v>
      </c>
      <c r="C46" s="40">
        <v>400</v>
      </c>
      <c r="D46" s="148">
        <f>'Приложение 4'!E55</f>
        <v>1027.6</v>
      </c>
      <c r="E46" s="148">
        <f>'Приложение 4'!F55</f>
        <v>1795.8</v>
      </c>
    </row>
    <row r="47" spans="1:7" ht="24">
      <c r="A47" s="116" t="s">
        <v>51</v>
      </c>
      <c r="B47" s="101">
        <v>200000000</v>
      </c>
      <c r="C47" s="41"/>
      <c r="D47" s="149">
        <f>D48+D53+D56+D59+D66+D63</f>
        <v>522071.10000000003</v>
      </c>
      <c r="E47" s="149">
        <f>E48+E53+E56+E59+E66+E63</f>
        <v>528409.5</v>
      </c>
      <c r="F47" s="141"/>
      <c r="G47" s="141"/>
    </row>
    <row r="48" spans="1:5" ht="37.5" customHeight="1">
      <c r="A48" s="117" t="s">
        <v>107</v>
      </c>
      <c r="B48" s="100">
        <v>201100000</v>
      </c>
      <c r="C48" s="36"/>
      <c r="D48" s="147">
        <f>D49+D51</f>
        <v>474239.5</v>
      </c>
      <c r="E48" s="147">
        <f>E49+E51</f>
        <v>476181.10000000003</v>
      </c>
    </row>
    <row r="49" spans="1:5" ht="24">
      <c r="A49" s="170" t="s">
        <v>52</v>
      </c>
      <c r="B49" s="100">
        <v>201111000</v>
      </c>
      <c r="C49" s="36"/>
      <c r="D49" s="147">
        <f>D50</f>
        <v>49061.8</v>
      </c>
      <c r="E49" s="147">
        <f>E50</f>
        <v>51003.4</v>
      </c>
    </row>
    <row r="50" spans="1:5" ht="24">
      <c r="A50" s="25" t="s">
        <v>5</v>
      </c>
      <c r="B50" s="100">
        <v>201111000</v>
      </c>
      <c r="C50" s="36">
        <v>600</v>
      </c>
      <c r="D50" s="147">
        <f>'Приложение 4'!E227</f>
        <v>49061.8</v>
      </c>
      <c r="E50" s="147">
        <f>'Приложение 4'!F227</f>
        <v>51003.4</v>
      </c>
    </row>
    <row r="51" spans="1:5" ht="39" customHeight="1">
      <c r="A51" s="75" t="s">
        <v>108</v>
      </c>
      <c r="B51" s="100">
        <v>201173010</v>
      </c>
      <c r="C51" s="36"/>
      <c r="D51" s="147">
        <f>D52</f>
        <v>425177.7</v>
      </c>
      <c r="E51" s="147">
        <f>E52</f>
        <v>425177.7</v>
      </c>
    </row>
    <row r="52" spans="1:5" ht="26.25" customHeight="1">
      <c r="A52" s="25" t="s">
        <v>5</v>
      </c>
      <c r="B52" s="100">
        <v>201173010</v>
      </c>
      <c r="C52" s="36">
        <v>600</v>
      </c>
      <c r="D52" s="147">
        <f>'Приложение 4'!E229</f>
        <v>425177.7</v>
      </c>
      <c r="E52" s="147">
        <f>'Приложение 4'!F229</f>
        <v>425177.7</v>
      </c>
    </row>
    <row r="53" spans="1:5" ht="63" customHeight="1">
      <c r="A53" s="140" t="s">
        <v>109</v>
      </c>
      <c r="B53" s="100">
        <v>201200000</v>
      </c>
      <c r="C53" s="36"/>
      <c r="D53" s="147">
        <f>D54</f>
        <v>9066.5</v>
      </c>
      <c r="E53" s="147">
        <f>E54</f>
        <v>9455.9</v>
      </c>
    </row>
    <row r="54" spans="1:5" ht="63" customHeight="1">
      <c r="A54" s="75" t="s">
        <v>4</v>
      </c>
      <c r="B54" s="100">
        <v>201273020</v>
      </c>
      <c r="C54" s="36"/>
      <c r="D54" s="147">
        <f>D55</f>
        <v>9066.5</v>
      </c>
      <c r="E54" s="147">
        <f>E55</f>
        <v>9455.9</v>
      </c>
    </row>
    <row r="55" spans="1:5" s="3" customFormat="1" ht="24.75" customHeight="1">
      <c r="A55" s="25" t="s">
        <v>5</v>
      </c>
      <c r="B55" s="100">
        <v>201273020</v>
      </c>
      <c r="C55" s="36">
        <v>600</v>
      </c>
      <c r="D55" s="147">
        <f>'Приложение 4'!E232</f>
        <v>9066.5</v>
      </c>
      <c r="E55" s="147">
        <f>'Приложение 4'!F232</f>
        <v>9455.9</v>
      </c>
    </row>
    <row r="56" spans="1:5" s="3" customFormat="1" ht="41.25" customHeight="1">
      <c r="A56" s="165" t="s">
        <v>188</v>
      </c>
      <c r="B56" s="100">
        <v>201800000</v>
      </c>
      <c r="C56" s="42"/>
      <c r="D56" s="147">
        <f>D57</f>
        <v>8539.2</v>
      </c>
      <c r="E56" s="147">
        <f>E57</f>
        <v>8851.6</v>
      </c>
    </row>
    <row r="57" spans="1:5" s="3" customFormat="1" ht="37.5" customHeight="1">
      <c r="A57" s="152" t="s">
        <v>174</v>
      </c>
      <c r="B57" s="100" t="s">
        <v>175</v>
      </c>
      <c r="C57" s="42"/>
      <c r="D57" s="147">
        <f>D58</f>
        <v>8539.2</v>
      </c>
      <c r="E57" s="147">
        <f>E58</f>
        <v>8851.6</v>
      </c>
    </row>
    <row r="58" spans="1:5" s="3" customFormat="1" ht="24.75" customHeight="1">
      <c r="A58" s="25" t="s">
        <v>5</v>
      </c>
      <c r="B58" s="100" t="s">
        <v>175</v>
      </c>
      <c r="C58" s="42" t="s">
        <v>17</v>
      </c>
      <c r="D58" s="147">
        <f>'Приложение 4'!E235</f>
        <v>8539.2</v>
      </c>
      <c r="E58" s="147">
        <f>'Приложение 4'!F235</f>
        <v>8851.6</v>
      </c>
    </row>
    <row r="59" spans="1:6" s="3" customFormat="1" ht="15.75" customHeight="1">
      <c r="A59" s="169" t="s">
        <v>111</v>
      </c>
      <c r="B59" s="100">
        <v>204100000</v>
      </c>
      <c r="C59" s="37"/>
      <c r="D59" s="147">
        <f>D60</f>
        <v>1485.2</v>
      </c>
      <c r="E59" s="147">
        <f>E60</f>
        <v>1485.2</v>
      </c>
      <c r="F59" s="222"/>
    </row>
    <row r="60" spans="1:5" s="3" customFormat="1" ht="25.5" customHeight="1">
      <c r="A60" s="169" t="s">
        <v>112</v>
      </c>
      <c r="B60" s="100" t="s">
        <v>146</v>
      </c>
      <c r="C60" s="37"/>
      <c r="D60" s="147">
        <f>D62+D61</f>
        <v>1485.2</v>
      </c>
      <c r="E60" s="147">
        <f>E62+E61</f>
        <v>1485.2</v>
      </c>
    </row>
    <row r="61" spans="1:6" s="3" customFormat="1" ht="48" customHeight="1">
      <c r="A61" s="25" t="s">
        <v>13</v>
      </c>
      <c r="B61" s="100" t="s">
        <v>146</v>
      </c>
      <c r="C61" s="37" t="s">
        <v>14</v>
      </c>
      <c r="D61" s="147">
        <f>'Приложение 4'!E238</f>
        <v>63.3</v>
      </c>
      <c r="E61" s="147">
        <f>'Приложение 4'!F238</f>
        <v>63.3</v>
      </c>
      <c r="F61" s="147">
        <f>'Приложение 4'!G238</f>
        <v>0</v>
      </c>
    </row>
    <row r="62" spans="1:5" s="3" customFormat="1" ht="25.5" customHeight="1">
      <c r="A62" s="25" t="s">
        <v>5</v>
      </c>
      <c r="B62" s="100" t="s">
        <v>146</v>
      </c>
      <c r="C62" s="37" t="s">
        <v>17</v>
      </c>
      <c r="D62" s="147">
        <f>'Приложение 4'!E239</f>
        <v>1421.9</v>
      </c>
      <c r="E62" s="147">
        <f>'Приложение 4'!F239</f>
        <v>1421.9</v>
      </c>
    </row>
    <row r="63" spans="1:5" s="3" customFormat="1" ht="38.25" customHeight="1">
      <c r="A63" s="52" t="s">
        <v>59</v>
      </c>
      <c r="B63" s="100">
        <v>204200000</v>
      </c>
      <c r="C63" s="37"/>
      <c r="D63" s="147">
        <f>D64</f>
        <v>350</v>
      </c>
      <c r="E63" s="147">
        <f>E64</f>
        <v>350</v>
      </c>
    </row>
    <row r="64" spans="1:5" s="3" customFormat="1" ht="15" customHeight="1">
      <c r="A64" s="52" t="s">
        <v>92</v>
      </c>
      <c r="B64" s="100" t="s">
        <v>147</v>
      </c>
      <c r="C64" s="37"/>
      <c r="D64" s="147">
        <f>D65</f>
        <v>350</v>
      </c>
      <c r="E64" s="147">
        <f>E65</f>
        <v>350</v>
      </c>
    </row>
    <row r="65" spans="1:5" s="3" customFormat="1" ht="25.5" customHeight="1">
      <c r="A65" s="25" t="s">
        <v>5</v>
      </c>
      <c r="B65" s="100" t="s">
        <v>147</v>
      </c>
      <c r="C65" s="20" t="s">
        <v>17</v>
      </c>
      <c r="D65" s="147">
        <f>'Приложение 4'!E242</f>
        <v>350</v>
      </c>
      <c r="E65" s="147">
        <f>'Приложение 4'!F242</f>
        <v>350</v>
      </c>
    </row>
    <row r="66" spans="1:5" s="3" customFormat="1" ht="25.5" customHeight="1">
      <c r="A66" s="52" t="s">
        <v>113</v>
      </c>
      <c r="B66" s="100">
        <v>205100000</v>
      </c>
      <c r="C66" s="41"/>
      <c r="D66" s="147">
        <f>D67+D71</f>
        <v>28390.7</v>
      </c>
      <c r="E66" s="147">
        <f>E67+E71</f>
        <v>32085.7</v>
      </c>
    </row>
    <row r="67" spans="1:5" s="3" customFormat="1" ht="24" customHeight="1">
      <c r="A67" s="52" t="s">
        <v>34</v>
      </c>
      <c r="B67" s="100">
        <v>205182040</v>
      </c>
      <c r="C67" s="36"/>
      <c r="D67" s="147">
        <f>D68+D69+D70</f>
        <v>12810</v>
      </c>
      <c r="E67" s="147">
        <f>E68+E69+E70</f>
        <v>16505</v>
      </c>
    </row>
    <row r="68" spans="1:5" s="3" customFormat="1" ht="47.25" customHeight="1">
      <c r="A68" s="25" t="s">
        <v>13</v>
      </c>
      <c r="B68" s="100">
        <v>205182040</v>
      </c>
      <c r="C68" s="36">
        <v>100</v>
      </c>
      <c r="D68" s="147">
        <f>'Приложение 4'!E245</f>
        <v>11507</v>
      </c>
      <c r="E68" s="147">
        <f>'Приложение 4'!F245</f>
        <v>15207</v>
      </c>
    </row>
    <row r="69" spans="1:5" s="3" customFormat="1" ht="22.5" customHeight="1">
      <c r="A69" s="25" t="s">
        <v>139</v>
      </c>
      <c r="B69" s="100">
        <v>205182040</v>
      </c>
      <c r="C69" s="36">
        <v>200</v>
      </c>
      <c r="D69" s="147">
        <f>'Приложение 4'!E246</f>
        <v>1244</v>
      </c>
      <c r="E69" s="147">
        <f>'Приложение 4'!F246</f>
        <v>1239</v>
      </c>
    </row>
    <row r="70" spans="1:5" s="3" customFormat="1" ht="16.5" customHeight="1">
      <c r="A70" s="25" t="s">
        <v>1</v>
      </c>
      <c r="B70" s="100">
        <v>205182040</v>
      </c>
      <c r="C70" s="36">
        <v>800</v>
      </c>
      <c r="D70" s="147">
        <f>'Приложение 4'!E247</f>
        <v>59</v>
      </c>
      <c r="E70" s="147">
        <f>'Приложение 4'!F247</f>
        <v>59</v>
      </c>
    </row>
    <row r="71" spans="1:5" s="3" customFormat="1" ht="28.5" customHeight="1">
      <c r="A71" s="110" t="s">
        <v>61</v>
      </c>
      <c r="B71" s="100">
        <v>205182060</v>
      </c>
      <c r="C71" s="36"/>
      <c r="D71" s="147">
        <f>D72+D73</f>
        <v>15580.7</v>
      </c>
      <c r="E71" s="147">
        <f>E72+E73</f>
        <v>15580.7</v>
      </c>
    </row>
    <row r="72" spans="1:5" s="3" customFormat="1" ht="34.5" customHeight="1">
      <c r="A72" s="25" t="s">
        <v>13</v>
      </c>
      <c r="B72" s="100">
        <v>205182060</v>
      </c>
      <c r="C72" s="36">
        <v>100</v>
      </c>
      <c r="D72" s="147">
        <f>'Приложение 4'!E249</f>
        <v>14848.2</v>
      </c>
      <c r="E72" s="147">
        <f>'Приложение 4'!F249</f>
        <v>14848.2</v>
      </c>
    </row>
    <row r="73" spans="1:5" s="3" customFormat="1" ht="24.75" customHeight="1">
      <c r="A73" s="25" t="s">
        <v>139</v>
      </c>
      <c r="B73" s="100">
        <v>205182060</v>
      </c>
      <c r="C73" s="36">
        <v>200</v>
      </c>
      <c r="D73" s="147">
        <f>'Приложение 4'!E250</f>
        <v>732.5</v>
      </c>
      <c r="E73" s="147">
        <f>'Приложение 4'!F250</f>
        <v>732.5</v>
      </c>
    </row>
    <row r="74" spans="1:7" s="3" customFormat="1" ht="37.5" customHeight="1">
      <c r="A74" s="138" t="s">
        <v>73</v>
      </c>
      <c r="B74" s="101">
        <v>300000000</v>
      </c>
      <c r="C74" s="21"/>
      <c r="D74" s="145">
        <f>D85+D92+D99+D105+D107+D114+D75+D80+D101+D103+D94</f>
        <v>67230</v>
      </c>
      <c r="E74" s="145">
        <f>E85+E92+E99+E105+E107+E114+E75+E80+E101+E103+E94</f>
        <v>69110</v>
      </c>
      <c r="F74" s="141"/>
      <c r="G74" s="141"/>
    </row>
    <row r="75" spans="1:7" s="3" customFormat="1" ht="25.5" customHeight="1">
      <c r="A75" s="110" t="s">
        <v>95</v>
      </c>
      <c r="B75" s="100">
        <v>301100000</v>
      </c>
      <c r="C75" s="20"/>
      <c r="D75" s="150">
        <f>D76+D78</f>
        <v>201.6</v>
      </c>
      <c r="E75" s="150">
        <f>E76+E78</f>
        <v>201.6</v>
      </c>
      <c r="F75" s="141"/>
      <c r="G75" s="141"/>
    </row>
    <row r="76" spans="1:7" s="3" customFormat="1" ht="25.5" customHeight="1">
      <c r="A76" s="110" t="s">
        <v>133</v>
      </c>
      <c r="B76" s="100">
        <v>301112000</v>
      </c>
      <c r="C76" s="20"/>
      <c r="D76" s="150">
        <f>D77</f>
        <v>100</v>
      </c>
      <c r="E76" s="150">
        <f>E77</f>
        <v>100</v>
      </c>
      <c r="F76" s="141"/>
      <c r="G76" s="141"/>
    </row>
    <row r="77" spans="1:7" s="3" customFormat="1" ht="24" customHeight="1">
      <c r="A77" s="25" t="s">
        <v>5</v>
      </c>
      <c r="B77" s="100">
        <v>301112000</v>
      </c>
      <c r="C77" s="20" t="s">
        <v>17</v>
      </c>
      <c r="D77" s="150">
        <f>'Приложение 4'!E159</f>
        <v>100</v>
      </c>
      <c r="E77" s="150">
        <f>'Приложение 4'!F159</f>
        <v>100</v>
      </c>
      <c r="F77" s="141"/>
      <c r="G77" s="141"/>
    </row>
    <row r="78" spans="1:7" s="3" customFormat="1" ht="37.5" customHeight="1">
      <c r="A78" s="10" t="s">
        <v>255</v>
      </c>
      <c r="B78" s="100" t="s">
        <v>256</v>
      </c>
      <c r="C78" s="20"/>
      <c r="D78" s="150">
        <f>D79</f>
        <v>101.6</v>
      </c>
      <c r="E78" s="150">
        <f>E79</f>
        <v>101.6</v>
      </c>
      <c r="F78" s="141"/>
      <c r="G78" s="141"/>
    </row>
    <row r="79" spans="1:7" s="3" customFormat="1" ht="27" customHeight="1">
      <c r="A79" s="25" t="s">
        <v>5</v>
      </c>
      <c r="B79" s="100" t="s">
        <v>256</v>
      </c>
      <c r="C79" s="20" t="s">
        <v>17</v>
      </c>
      <c r="D79" s="150">
        <f>'Приложение 4'!E161</f>
        <v>101.6</v>
      </c>
      <c r="E79" s="150">
        <f>'Приложение 4'!F161</f>
        <v>101.6</v>
      </c>
      <c r="F79" s="150">
        <f>'Приложение 4'!G161</f>
        <v>0</v>
      </c>
      <c r="G79" s="141"/>
    </row>
    <row r="80" spans="1:7" s="3" customFormat="1" ht="22.5" customHeight="1">
      <c r="A80" s="171" t="s">
        <v>134</v>
      </c>
      <c r="B80" s="100">
        <v>301200000</v>
      </c>
      <c r="C80" s="20"/>
      <c r="D80" s="150">
        <f>D81+D83</f>
        <v>60</v>
      </c>
      <c r="E80" s="150">
        <f>E81+E83</f>
        <v>60</v>
      </c>
      <c r="F80" s="141"/>
      <c r="G80" s="141"/>
    </row>
    <row r="81" spans="1:7" s="3" customFormat="1" ht="15" customHeight="1">
      <c r="A81" s="171" t="s">
        <v>135</v>
      </c>
      <c r="B81" s="100">
        <v>301211000</v>
      </c>
      <c r="C81" s="20"/>
      <c r="D81" s="150">
        <f>D82</f>
        <v>45</v>
      </c>
      <c r="E81" s="150">
        <f>E82</f>
        <v>45</v>
      </c>
      <c r="F81" s="141"/>
      <c r="G81" s="141"/>
    </row>
    <row r="82" spans="1:7" s="3" customFormat="1" ht="24" customHeight="1">
      <c r="A82" s="25" t="s">
        <v>5</v>
      </c>
      <c r="B82" s="100">
        <v>301211000</v>
      </c>
      <c r="C82" s="20" t="s">
        <v>17</v>
      </c>
      <c r="D82" s="150">
        <f>'Приложение 4'!E164</f>
        <v>45</v>
      </c>
      <c r="E82" s="150">
        <f>'Приложение 4'!F164</f>
        <v>45</v>
      </c>
      <c r="F82" s="141"/>
      <c r="G82" s="141"/>
    </row>
    <row r="83" spans="1:7" s="3" customFormat="1" ht="15" customHeight="1">
      <c r="A83" s="171" t="s">
        <v>136</v>
      </c>
      <c r="B83" s="100">
        <v>301212000</v>
      </c>
      <c r="C83" s="20"/>
      <c r="D83" s="150">
        <f>D84</f>
        <v>15</v>
      </c>
      <c r="E83" s="150">
        <f>E84</f>
        <v>15</v>
      </c>
      <c r="F83" s="141"/>
      <c r="G83" s="141"/>
    </row>
    <row r="84" spans="1:7" s="3" customFormat="1" ht="22.5" customHeight="1">
      <c r="A84" s="25" t="s">
        <v>5</v>
      </c>
      <c r="B84" s="100">
        <v>301212000</v>
      </c>
      <c r="C84" s="20" t="s">
        <v>17</v>
      </c>
      <c r="D84" s="150">
        <f>'Приложение 4'!E166</f>
        <v>15</v>
      </c>
      <c r="E84" s="150">
        <f>'Приложение 4'!F166</f>
        <v>15</v>
      </c>
      <c r="F84" s="141"/>
      <c r="G84" s="141"/>
    </row>
    <row r="85" spans="1:5" s="3" customFormat="1" ht="12.75" customHeight="1">
      <c r="A85" s="171" t="s">
        <v>178</v>
      </c>
      <c r="B85" s="100">
        <v>301300000</v>
      </c>
      <c r="C85" s="20"/>
      <c r="D85" s="150">
        <f>D86+D88+D90</f>
        <v>10662.7</v>
      </c>
      <c r="E85" s="150">
        <f>E86+E88+E90</f>
        <v>10662.7</v>
      </c>
    </row>
    <row r="86" spans="1:5" s="3" customFormat="1" ht="12.75" customHeight="1">
      <c r="A86" s="171" t="s">
        <v>49</v>
      </c>
      <c r="B86" s="100">
        <v>301311100</v>
      </c>
      <c r="C86" s="20"/>
      <c r="D86" s="150">
        <f>D87</f>
        <v>10229.5</v>
      </c>
      <c r="E86" s="150">
        <f>E87</f>
        <v>10229.5</v>
      </c>
    </row>
    <row r="87" spans="1:5" s="3" customFormat="1" ht="25.5" customHeight="1">
      <c r="A87" s="25" t="s">
        <v>5</v>
      </c>
      <c r="B87" s="100">
        <v>301311100</v>
      </c>
      <c r="C87" s="20" t="s">
        <v>17</v>
      </c>
      <c r="D87" s="150">
        <f>'Приложение 4'!E169</f>
        <v>10229.5</v>
      </c>
      <c r="E87" s="150">
        <f>'Приложение 4'!F169</f>
        <v>10229.5</v>
      </c>
    </row>
    <row r="88" spans="1:5" s="3" customFormat="1" ht="12.75" customHeight="1">
      <c r="A88" s="110" t="s">
        <v>96</v>
      </c>
      <c r="B88" s="100">
        <v>301311300</v>
      </c>
      <c r="C88" s="20"/>
      <c r="D88" s="150">
        <f>D89</f>
        <v>400</v>
      </c>
      <c r="E88" s="150">
        <f>E89</f>
        <v>400</v>
      </c>
    </row>
    <row r="89" spans="1:5" s="3" customFormat="1" ht="25.5" customHeight="1">
      <c r="A89" s="25" t="s">
        <v>5</v>
      </c>
      <c r="B89" s="100">
        <v>301311300</v>
      </c>
      <c r="C89" s="20" t="s">
        <v>17</v>
      </c>
      <c r="D89" s="150">
        <f>'Приложение 4'!E171</f>
        <v>400</v>
      </c>
      <c r="E89" s="150">
        <f>'Приложение 4'!F171</f>
        <v>400</v>
      </c>
    </row>
    <row r="90" spans="1:5" s="3" customFormat="1" ht="12.75" customHeight="1">
      <c r="A90" s="110" t="s">
        <v>257</v>
      </c>
      <c r="B90" s="100" t="s">
        <v>258</v>
      </c>
      <c r="C90" s="20"/>
      <c r="D90" s="150">
        <f>D91</f>
        <v>33.2</v>
      </c>
      <c r="E90" s="150">
        <f>E91</f>
        <v>33.2</v>
      </c>
    </row>
    <row r="91" spans="1:5" s="3" customFormat="1" ht="24" customHeight="1">
      <c r="A91" s="25" t="s">
        <v>5</v>
      </c>
      <c r="B91" s="100" t="s">
        <v>258</v>
      </c>
      <c r="C91" s="20" t="s">
        <v>17</v>
      </c>
      <c r="D91" s="150">
        <f>'Приложение 4'!E173</f>
        <v>33.2</v>
      </c>
      <c r="E91" s="150">
        <f>'Приложение 4'!F173</f>
        <v>33.2</v>
      </c>
    </row>
    <row r="92" spans="1:5" s="3" customFormat="1" ht="15.75" customHeight="1">
      <c r="A92" s="75" t="s">
        <v>48</v>
      </c>
      <c r="B92" s="100">
        <v>301400000</v>
      </c>
      <c r="C92" s="20"/>
      <c r="D92" s="150">
        <f>D93</f>
        <v>1262.9</v>
      </c>
      <c r="E92" s="150">
        <f>E93</f>
        <v>1262.9</v>
      </c>
    </row>
    <row r="93" spans="1:5" s="3" customFormat="1" ht="25.5" customHeight="1">
      <c r="A93" s="25" t="s">
        <v>5</v>
      </c>
      <c r="B93" s="100">
        <v>301400000</v>
      </c>
      <c r="C93" s="20" t="s">
        <v>17</v>
      </c>
      <c r="D93" s="150">
        <f>'Приложение 4'!E175</f>
        <v>1262.9</v>
      </c>
      <c r="E93" s="150">
        <f>'Приложение 4'!F175</f>
        <v>1262.9</v>
      </c>
    </row>
    <row r="94" spans="1:5" s="3" customFormat="1" ht="25.5" customHeight="1">
      <c r="A94" s="170" t="s">
        <v>97</v>
      </c>
      <c r="B94" s="100">
        <v>301500000</v>
      </c>
      <c r="C94" s="36"/>
      <c r="D94" s="147">
        <f>D95+D97</f>
        <v>305</v>
      </c>
      <c r="E94" s="147">
        <f>E95+E97</f>
        <v>305</v>
      </c>
    </row>
    <row r="95" spans="1:5" s="3" customFormat="1" ht="25.5" customHeight="1">
      <c r="A95" s="75" t="s">
        <v>98</v>
      </c>
      <c r="B95" s="100">
        <v>301511000</v>
      </c>
      <c r="C95" s="36"/>
      <c r="D95" s="147">
        <f>D96</f>
        <v>281</v>
      </c>
      <c r="E95" s="147">
        <f>E96</f>
        <v>281</v>
      </c>
    </row>
    <row r="96" spans="1:5" s="3" customFormat="1" ht="25.5" customHeight="1">
      <c r="A96" s="25" t="s">
        <v>5</v>
      </c>
      <c r="B96" s="100">
        <v>301511000</v>
      </c>
      <c r="C96" s="36">
        <v>600</v>
      </c>
      <c r="D96" s="147">
        <f>'Приложение 4'!E178</f>
        <v>281</v>
      </c>
      <c r="E96" s="147">
        <f>'Приложение 4'!F178</f>
        <v>281</v>
      </c>
    </row>
    <row r="97" spans="1:5" s="3" customFormat="1" ht="25.5" customHeight="1">
      <c r="A97" s="75" t="s">
        <v>99</v>
      </c>
      <c r="B97" s="100">
        <v>301512000</v>
      </c>
      <c r="C97" s="36"/>
      <c r="D97" s="147">
        <f>D98</f>
        <v>24</v>
      </c>
      <c r="E97" s="147">
        <f>E98</f>
        <v>24</v>
      </c>
    </row>
    <row r="98" spans="1:5" s="3" customFormat="1" ht="25.5" customHeight="1">
      <c r="A98" s="25" t="s">
        <v>5</v>
      </c>
      <c r="B98" s="100">
        <v>301512000</v>
      </c>
      <c r="C98" s="36">
        <v>600</v>
      </c>
      <c r="D98" s="147">
        <f>'Приложение 4'!E180</f>
        <v>24</v>
      </c>
      <c r="E98" s="147">
        <f>'Приложение 4'!F180</f>
        <v>24</v>
      </c>
    </row>
    <row r="99" spans="1:5" s="3" customFormat="1" ht="27.75" customHeight="1">
      <c r="A99" s="75" t="s">
        <v>75</v>
      </c>
      <c r="B99" s="100">
        <v>302100000</v>
      </c>
      <c r="C99" s="36"/>
      <c r="D99" s="147">
        <f>D100</f>
        <v>27413.7</v>
      </c>
      <c r="E99" s="147">
        <f>E100</f>
        <v>29293.7</v>
      </c>
    </row>
    <row r="100" spans="1:7" s="3" customFormat="1" ht="24.75" customHeight="1">
      <c r="A100" s="25" t="s">
        <v>5</v>
      </c>
      <c r="B100" s="100">
        <v>302100000</v>
      </c>
      <c r="C100" s="36">
        <v>600</v>
      </c>
      <c r="D100" s="147">
        <f>'Приложение 4'!E182</f>
        <v>27413.7</v>
      </c>
      <c r="E100" s="147">
        <f>'Приложение 4'!F182</f>
        <v>29293.7</v>
      </c>
      <c r="F100" s="102"/>
      <c r="G100" s="102"/>
    </row>
    <row r="101" spans="1:7" s="3" customFormat="1" ht="24.75" customHeight="1">
      <c r="A101" s="110" t="s">
        <v>76</v>
      </c>
      <c r="B101" s="100">
        <v>302200000</v>
      </c>
      <c r="C101" s="36"/>
      <c r="D101" s="147">
        <f>D102</f>
        <v>500</v>
      </c>
      <c r="E101" s="147">
        <f>E102</f>
        <v>500</v>
      </c>
      <c r="F101" s="102"/>
      <c r="G101" s="102"/>
    </row>
    <row r="102" spans="1:7" s="3" customFormat="1" ht="24.75" customHeight="1">
      <c r="A102" s="25" t="s">
        <v>5</v>
      </c>
      <c r="B102" s="100">
        <v>302200000</v>
      </c>
      <c r="C102" s="36">
        <v>600</v>
      </c>
      <c r="D102" s="147">
        <f>'Приложение 4'!E184</f>
        <v>500</v>
      </c>
      <c r="E102" s="147">
        <f>'Приложение 4'!F184</f>
        <v>500</v>
      </c>
      <c r="F102" s="102"/>
      <c r="G102" s="102"/>
    </row>
    <row r="103" spans="1:7" s="3" customFormat="1" ht="24.75" customHeight="1">
      <c r="A103" s="171" t="s">
        <v>137</v>
      </c>
      <c r="B103" s="100">
        <v>302300000</v>
      </c>
      <c r="C103" s="36"/>
      <c r="D103" s="147">
        <f>D104</f>
        <v>50</v>
      </c>
      <c r="E103" s="147">
        <f>E104</f>
        <v>50</v>
      </c>
      <c r="F103" s="102"/>
      <c r="G103" s="102"/>
    </row>
    <row r="104" spans="1:7" s="3" customFormat="1" ht="24.75" customHeight="1">
      <c r="A104" s="25" t="s">
        <v>5</v>
      </c>
      <c r="B104" s="100">
        <v>302300000</v>
      </c>
      <c r="C104" s="36">
        <v>600</v>
      </c>
      <c r="D104" s="147">
        <f>'Приложение 4'!E186</f>
        <v>50</v>
      </c>
      <c r="E104" s="147">
        <f>'Приложение 4'!F186</f>
        <v>50</v>
      </c>
      <c r="F104" s="147">
        <f>'Приложение 4'!G186</f>
        <v>0</v>
      </c>
      <c r="G104" s="102"/>
    </row>
    <row r="105" spans="1:5" s="3" customFormat="1" ht="25.5" customHeight="1">
      <c r="A105" s="75" t="s">
        <v>74</v>
      </c>
      <c r="B105" s="100">
        <v>302400000</v>
      </c>
      <c r="C105" s="36"/>
      <c r="D105" s="147">
        <f>D106</f>
        <v>6619.1</v>
      </c>
      <c r="E105" s="147">
        <f>E106</f>
        <v>6619.1</v>
      </c>
    </row>
    <row r="106" spans="1:5" s="3" customFormat="1" ht="23.25" customHeight="1">
      <c r="A106" s="25" t="s">
        <v>5</v>
      </c>
      <c r="B106" s="100">
        <v>302400000</v>
      </c>
      <c r="C106" s="36">
        <v>600</v>
      </c>
      <c r="D106" s="147">
        <f>'Приложение 4'!E188</f>
        <v>6619.1</v>
      </c>
      <c r="E106" s="147">
        <f>'Приложение 4'!F188</f>
        <v>6619.1</v>
      </c>
    </row>
    <row r="107" spans="1:5" s="3" customFormat="1" ht="30" customHeight="1">
      <c r="A107" s="75" t="s">
        <v>100</v>
      </c>
      <c r="B107" s="100">
        <v>303100000</v>
      </c>
      <c r="C107" s="36"/>
      <c r="D107" s="147">
        <f>D108+D111</f>
        <v>7694.6</v>
      </c>
      <c r="E107" s="147">
        <f>E108+E111</f>
        <v>7694.6</v>
      </c>
    </row>
    <row r="108" spans="1:5" s="3" customFormat="1" ht="25.5" customHeight="1">
      <c r="A108" s="75" t="s">
        <v>34</v>
      </c>
      <c r="B108" s="100">
        <v>303182040</v>
      </c>
      <c r="C108" s="36"/>
      <c r="D108" s="147">
        <f>D109+D110</f>
        <v>2451.1</v>
      </c>
      <c r="E108" s="147">
        <f>E109+E110</f>
        <v>2451.1</v>
      </c>
    </row>
    <row r="109" spans="1:5" s="3" customFormat="1" ht="47.25" customHeight="1">
      <c r="A109" s="25" t="s">
        <v>13</v>
      </c>
      <c r="B109" s="100">
        <v>303182040</v>
      </c>
      <c r="C109" s="36">
        <v>100</v>
      </c>
      <c r="D109" s="147">
        <f>'Приложение 4'!E191</f>
        <v>2173.1</v>
      </c>
      <c r="E109" s="147">
        <f>'Приложение 4'!F191</f>
        <v>2173.1</v>
      </c>
    </row>
    <row r="110" spans="1:5" s="3" customFormat="1" ht="26.25" customHeight="1">
      <c r="A110" s="25" t="s">
        <v>139</v>
      </c>
      <c r="B110" s="100">
        <v>303182040</v>
      </c>
      <c r="C110" s="36">
        <v>200</v>
      </c>
      <c r="D110" s="147">
        <f>'Приложение 4'!E192</f>
        <v>278</v>
      </c>
      <c r="E110" s="147">
        <f>'Приложение 4'!F192</f>
        <v>278</v>
      </c>
    </row>
    <row r="111" spans="1:5" s="3" customFormat="1" ht="24" customHeight="1">
      <c r="A111" s="75" t="s">
        <v>61</v>
      </c>
      <c r="B111" s="100">
        <v>303182060</v>
      </c>
      <c r="C111" s="36"/>
      <c r="D111" s="147">
        <f>D112+D113</f>
        <v>5243.5</v>
      </c>
      <c r="E111" s="147">
        <f>E112+E113</f>
        <v>5243.5</v>
      </c>
    </row>
    <row r="112" spans="1:5" s="3" customFormat="1" ht="47.25" customHeight="1">
      <c r="A112" s="25" t="s">
        <v>13</v>
      </c>
      <c r="B112" s="100">
        <v>303182060</v>
      </c>
      <c r="C112" s="36">
        <v>100</v>
      </c>
      <c r="D112" s="147">
        <f>'Приложение 4'!E194</f>
        <v>4982.3</v>
      </c>
      <c r="E112" s="147">
        <f>'Приложение 4'!F194</f>
        <v>4982.3</v>
      </c>
    </row>
    <row r="113" spans="1:5" s="3" customFormat="1" ht="26.25" customHeight="1">
      <c r="A113" s="25" t="s">
        <v>139</v>
      </c>
      <c r="B113" s="100">
        <v>303182060</v>
      </c>
      <c r="C113" s="36">
        <v>200</v>
      </c>
      <c r="D113" s="147">
        <f>'Приложение 4'!E195</f>
        <v>261.2</v>
      </c>
      <c r="E113" s="147">
        <f>'Приложение 4'!F195</f>
        <v>261.2</v>
      </c>
    </row>
    <row r="114" spans="1:5" s="3" customFormat="1" ht="16.5" customHeight="1">
      <c r="A114" s="64" t="s">
        <v>190</v>
      </c>
      <c r="B114" s="100">
        <v>303300000</v>
      </c>
      <c r="C114" s="36"/>
      <c r="D114" s="150">
        <f>D115+D116+D117</f>
        <v>12460.4</v>
      </c>
      <c r="E114" s="150">
        <f>E115+E116+E117</f>
        <v>12460.4</v>
      </c>
    </row>
    <row r="115" spans="1:5" s="3" customFormat="1" ht="50.25" customHeight="1">
      <c r="A115" s="25" t="s">
        <v>13</v>
      </c>
      <c r="B115" s="100">
        <v>303300000</v>
      </c>
      <c r="C115" s="20" t="s">
        <v>14</v>
      </c>
      <c r="D115" s="150">
        <f>'Приложение 4'!E197</f>
        <v>11829.8</v>
      </c>
      <c r="E115" s="150">
        <f>'Приложение 4'!F197</f>
        <v>11829.8</v>
      </c>
    </row>
    <row r="116" spans="1:5" s="3" customFormat="1" ht="23.25" customHeight="1">
      <c r="A116" s="25" t="s">
        <v>139</v>
      </c>
      <c r="B116" s="100">
        <v>303300000</v>
      </c>
      <c r="C116" s="20" t="s">
        <v>40</v>
      </c>
      <c r="D116" s="150">
        <f>'Приложение 4'!E198</f>
        <v>625.6</v>
      </c>
      <c r="E116" s="150">
        <f>'Приложение 4'!F198</f>
        <v>625.6</v>
      </c>
    </row>
    <row r="117" spans="1:5" s="3" customFormat="1" ht="13.5" customHeight="1">
      <c r="A117" s="25" t="s">
        <v>1</v>
      </c>
      <c r="B117" s="100">
        <v>303300000</v>
      </c>
      <c r="C117" s="20" t="s">
        <v>0</v>
      </c>
      <c r="D117" s="150">
        <f>'Приложение 4'!E199</f>
        <v>5</v>
      </c>
      <c r="E117" s="150">
        <f>'Приложение 4'!F199</f>
        <v>5</v>
      </c>
    </row>
    <row r="118" spans="1:7" s="3" customFormat="1" ht="39.75" customHeight="1">
      <c r="A118" s="111" t="s">
        <v>55</v>
      </c>
      <c r="B118" s="101">
        <v>400000000</v>
      </c>
      <c r="C118" s="21"/>
      <c r="D118" s="146">
        <f>D119+D121+D123+D127+D130+D125</f>
        <v>14998.2</v>
      </c>
      <c r="E118" s="146">
        <f>E119+E121+E123+E127+E130+E125</f>
        <v>15786.599999999999</v>
      </c>
      <c r="F118" s="141"/>
      <c r="G118" s="141"/>
    </row>
    <row r="119" spans="1:5" s="3" customFormat="1" ht="26.25" customHeight="1">
      <c r="A119" s="139" t="s">
        <v>102</v>
      </c>
      <c r="B119" s="100">
        <v>402100000</v>
      </c>
      <c r="C119" s="20"/>
      <c r="D119" s="147">
        <f>D120</f>
        <v>2332.2</v>
      </c>
      <c r="E119" s="147">
        <f>E120</f>
        <v>2332.2</v>
      </c>
    </row>
    <row r="120" spans="1:5" s="3" customFormat="1" ht="26.25" customHeight="1">
      <c r="A120" s="25" t="s">
        <v>5</v>
      </c>
      <c r="B120" s="100">
        <v>402100000</v>
      </c>
      <c r="C120" s="36">
        <v>600</v>
      </c>
      <c r="D120" s="147">
        <f>'Приложение 4'!E211</f>
        <v>2332.2</v>
      </c>
      <c r="E120" s="147">
        <f>'Приложение 4'!F211</f>
        <v>2332.2</v>
      </c>
    </row>
    <row r="121" spans="1:5" s="3" customFormat="1" ht="40.5" customHeight="1">
      <c r="A121" s="193" t="s">
        <v>56</v>
      </c>
      <c r="B121" s="100">
        <v>402300000</v>
      </c>
      <c r="C121" s="36"/>
      <c r="D121" s="147">
        <f>D122</f>
        <v>10068.2</v>
      </c>
      <c r="E121" s="147">
        <f>E122</f>
        <v>10716.6</v>
      </c>
    </row>
    <row r="122" spans="1:5" s="3" customFormat="1" ht="24.75" customHeight="1">
      <c r="A122" s="25" t="s">
        <v>5</v>
      </c>
      <c r="B122" s="100">
        <v>402300000</v>
      </c>
      <c r="C122" s="20" t="s">
        <v>17</v>
      </c>
      <c r="D122" s="147">
        <f>'Приложение 4'!E253</f>
        <v>10068.2</v>
      </c>
      <c r="E122" s="147">
        <f>'Приложение 4'!F253</f>
        <v>10716.6</v>
      </c>
    </row>
    <row r="123" spans="1:5" s="3" customFormat="1" ht="42" customHeight="1">
      <c r="A123" s="112" t="s">
        <v>103</v>
      </c>
      <c r="B123" s="100">
        <v>405100000</v>
      </c>
      <c r="C123" s="36"/>
      <c r="D123" s="147">
        <f>D124</f>
        <v>30</v>
      </c>
      <c r="E123" s="147">
        <f>E124</f>
        <v>30</v>
      </c>
    </row>
    <row r="124" spans="1:5" s="3" customFormat="1" ht="52.5" customHeight="1">
      <c r="A124" s="25" t="s">
        <v>13</v>
      </c>
      <c r="B124" s="100">
        <v>405100000</v>
      </c>
      <c r="C124" s="36">
        <v>100</v>
      </c>
      <c r="D124" s="147">
        <f>'Приложение 4'!E213</f>
        <v>30</v>
      </c>
      <c r="E124" s="147">
        <f>'Приложение 4'!F213</f>
        <v>30</v>
      </c>
    </row>
    <row r="125" spans="1:5" s="3" customFormat="1" ht="74.25" customHeight="1">
      <c r="A125" s="113" t="s">
        <v>104</v>
      </c>
      <c r="B125" s="100">
        <v>405200000</v>
      </c>
      <c r="C125" s="36"/>
      <c r="D125" s="147">
        <f>D126</f>
        <v>331.4</v>
      </c>
      <c r="E125" s="147">
        <f>E126</f>
        <v>471.4</v>
      </c>
    </row>
    <row r="126" spans="1:5" s="3" customFormat="1" ht="49.5" customHeight="1">
      <c r="A126" s="25" t="s">
        <v>13</v>
      </c>
      <c r="B126" s="100">
        <v>405200000</v>
      </c>
      <c r="C126" s="36">
        <v>100</v>
      </c>
      <c r="D126" s="147">
        <f>'Приложение 4'!E215</f>
        <v>331.4</v>
      </c>
      <c r="E126" s="147">
        <f>'Приложение 4'!F215</f>
        <v>471.4</v>
      </c>
    </row>
    <row r="127" spans="1:5" s="3" customFormat="1" ht="26.25" customHeight="1">
      <c r="A127" s="114" t="s">
        <v>100</v>
      </c>
      <c r="B127" s="100">
        <v>406100000</v>
      </c>
      <c r="C127" s="20"/>
      <c r="D127" s="147">
        <f>D128</f>
        <v>2116.4</v>
      </c>
      <c r="E127" s="147">
        <f>E128</f>
        <v>2116.4</v>
      </c>
    </row>
    <row r="128" spans="1:5" s="3" customFormat="1" ht="26.25" customHeight="1">
      <c r="A128" s="114" t="s">
        <v>34</v>
      </c>
      <c r="B128" s="100">
        <v>406182040</v>
      </c>
      <c r="C128" s="21"/>
      <c r="D128" s="147">
        <f>D129</f>
        <v>2116.4</v>
      </c>
      <c r="E128" s="147">
        <f>E129</f>
        <v>2116.4</v>
      </c>
    </row>
    <row r="129" spans="1:5" s="3" customFormat="1" ht="48.75" customHeight="1">
      <c r="A129" s="25" t="s">
        <v>13</v>
      </c>
      <c r="B129" s="100">
        <v>406182040</v>
      </c>
      <c r="C129" s="36">
        <v>100</v>
      </c>
      <c r="D129" s="147">
        <f>'Приложение 4'!E218</f>
        <v>2116.4</v>
      </c>
      <c r="E129" s="147">
        <f>'Приложение 4'!F218</f>
        <v>2116.4</v>
      </c>
    </row>
    <row r="130" spans="1:5" s="3" customFormat="1" ht="15.75" customHeight="1">
      <c r="A130" s="114" t="s">
        <v>105</v>
      </c>
      <c r="B130" s="100">
        <v>406200000</v>
      </c>
      <c r="C130" s="36"/>
      <c r="D130" s="147">
        <f>D131</f>
        <v>120</v>
      </c>
      <c r="E130" s="147">
        <f>E131</f>
        <v>120</v>
      </c>
    </row>
    <row r="131" spans="1:5" s="3" customFormat="1" ht="59.25" customHeight="1">
      <c r="A131" s="115" t="s">
        <v>106</v>
      </c>
      <c r="B131" s="100">
        <v>406260000</v>
      </c>
      <c r="C131" s="36"/>
      <c r="D131" s="147">
        <f>D132</f>
        <v>120</v>
      </c>
      <c r="E131" s="147">
        <f>E132</f>
        <v>120</v>
      </c>
    </row>
    <row r="132" spans="1:5" s="3" customFormat="1" ht="13.5" customHeight="1">
      <c r="A132" s="25" t="s">
        <v>70</v>
      </c>
      <c r="B132" s="100">
        <v>406260000</v>
      </c>
      <c r="C132" s="36">
        <v>300</v>
      </c>
      <c r="D132" s="147">
        <f>'Приложение 4'!E221</f>
        <v>120</v>
      </c>
      <c r="E132" s="147">
        <f>'Приложение 4'!F221</f>
        <v>120</v>
      </c>
    </row>
    <row r="133" spans="1:7" s="3" customFormat="1" ht="30.75" customHeight="1">
      <c r="A133" s="120" t="s">
        <v>72</v>
      </c>
      <c r="B133" s="101">
        <v>500000000</v>
      </c>
      <c r="C133" s="106"/>
      <c r="D133" s="149">
        <f>D134+D138+D141</f>
        <v>540</v>
      </c>
      <c r="E133" s="149">
        <f>E134+E138+E141</f>
        <v>540</v>
      </c>
      <c r="F133" s="141"/>
      <c r="G133" s="141"/>
    </row>
    <row r="134" spans="1:5" s="3" customFormat="1" ht="26.25" customHeight="1">
      <c r="A134" s="121" t="s">
        <v>11</v>
      </c>
      <c r="B134" s="101">
        <v>510000000</v>
      </c>
      <c r="C134" s="36"/>
      <c r="D134" s="149">
        <f>D135</f>
        <v>250</v>
      </c>
      <c r="E134" s="149">
        <f>E135</f>
        <v>250</v>
      </c>
    </row>
    <row r="135" spans="1:5" s="3" customFormat="1" ht="22.5" customHeight="1">
      <c r="A135" s="194" t="s">
        <v>29</v>
      </c>
      <c r="B135" s="100">
        <v>512100000</v>
      </c>
      <c r="C135" s="21"/>
      <c r="D135" s="150">
        <f>D137</f>
        <v>250</v>
      </c>
      <c r="E135" s="150">
        <f>E137</f>
        <v>250</v>
      </c>
    </row>
    <row r="136" spans="1:5" s="3" customFormat="1" ht="14.25" customHeight="1">
      <c r="A136" s="10" t="s">
        <v>195</v>
      </c>
      <c r="B136" s="100">
        <v>512110000</v>
      </c>
      <c r="C136" s="20"/>
      <c r="D136" s="150">
        <f>D137</f>
        <v>250</v>
      </c>
      <c r="E136" s="150">
        <f>E137</f>
        <v>250</v>
      </c>
    </row>
    <row r="137" spans="1:5" s="3" customFormat="1" ht="13.5" customHeight="1">
      <c r="A137" s="25" t="s">
        <v>1</v>
      </c>
      <c r="B137" s="100">
        <v>512110000</v>
      </c>
      <c r="C137" s="20" t="s">
        <v>0</v>
      </c>
      <c r="D137" s="150">
        <f>'Приложение 4'!E60</f>
        <v>250</v>
      </c>
      <c r="E137" s="150">
        <f>'Приложение 4'!F60</f>
        <v>250</v>
      </c>
    </row>
    <row r="138" spans="1:5" s="3" customFormat="1" ht="24.75" customHeight="1">
      <c r="A138" s="195" t="s">
        <v>130</v>
      </c>
      <c r="B138" s="101">
        <v>520000000</v>
      </c>
      <c r="C138" s="21"/>
      <c r="D138" s="145">
        <f>D139</f>
        <v>250</v>
      </c>
      <c r="E138" s="145">
        <f>E139</f>
        <v>250</v>
      </c>
    </row>
    <row r="139" spans="1:5" s="3" customFormat="1" ht="27" customHeight="1">
      <c r="A139" s="196" t="s">
        <v>131</v>
      </c>
      <c r="B139" s="100">
        <v>521100000</v>
      </c>
      <c r="C139" s="20"/>
      <c r="D139" s="150">
        <f>D140</f>
        <v>250</v>
      </c>
      <c r="E139" s="150">
        <f>E140</f>
        <v>250</v>
      </c>
    </row>
    <row r="140" spans="1:5" s="3" customFormat="1" ht="12.75" customHeight="1">
      <c r="A140" s="25" t="s">
        <v>1</v>
      </c>
      <c r="B140" s="100">
        <v>521100000</v>
      </c>
      <c r="C140" s="20" t="s">
        <v>0</v>
      </c>
      <c r="D140" s="150">
        <f>'Приложение 4'!E63</f>
        <v>250</v>
      </c>
      <c r="E140" s="150">
        <f>'Приложение 4'!F63</f>
        <v>250</v>
      </c>
    </row>
    <row r="141" spans="1:5" s="3" customFormat="1" ht="22.5" customHeight="1">
      <c r="A141" s="23" t="s">
        <v>184</v>
      </c>
      <c r="B141" s="101">
        <v>530000000</v>
      </c>
      <c r="C141" s="41"/>
      <c r="D141" s="149">
        <f>D142</f>
        <v>40</v>
      </c>
      <c r="E141" s="149">
        <f>E142</f>
        <v>40</v>
      </c>
    </row>
    <row r="142" spans="1:5" s="3" customFormat="1" ht="24.75" customHeight="1">
      <c r="A142" s="152" t="s">
        <v>185</v>
      </c>
      <c r="B142" s="100">
        <v>532200000</v>
      </c>
      <c r="C142" s="36"/>
      <c r="D142" s="147">
        <f>D143</f>
        <v>40</v>
      </c>
      <c r="E142" s="147">
        <f>E143</f>
        <v>40</v>
      </c>
    </row>
    <row r="143" spans="1:5" s="3" customFormat="1" ht="25.5" customHeight="1">
      <c r="A143" s="25" t="s">
        <v>5</v>
      </c>
      <c r="B143" s="100">
        <v>532200000</v>
      </c>
      <c r="C143" s="36">
        <v>600</v>
      </c>
      <c r="D143" s="147">
        <f>'Приложение 4'!E203</f>
        <v>40</v>
      </c>
      <c r="E143" s="147">
        <f>'Приложение 4'!F203</f>
        <v>40</v>
      </c>
    </row>
    <row r="144" spans="1:7" s="3" customFormat="1" ht="34.5" customHeight="1">
      <c r="A144" s="122" t="s">
        <v>31</v>
      </c>
      <c r="B144" s="101">
        <v>600000000</v>
      </c>
      <c r="C144" s="40"/>
      <c r="D144" s="146">
        <f>D145+D161+D158+D168+D171</f>
        <v>35902</v>
      </c>
      <c r="E144" s="146">
        <f>E145+E161+E158+E168+E171</f>
        <v>35557</v>
      </c>
      <c r="F144" s="141"/>
      <c r="G144" s="141"/>
    </row>
    <row r="145" spans="1:5" s="3" customFormat="1" ht="25.5" customHeight="1">
      <c r="A145" s="123" t="s">
        <v>9</v>
      </c>
      <c r="B145" s="101">
        <v>610000000</v>
      </c>
      <c r="C145" s="40"/>
      <c r="D145" s="146">
        <f>D146+D153+D151</f>
        <v>35502</v>
      </c>
      <c r="E145" s="146">
        <f>E146+E153+E151</f>
        <v>35257</v>
      </c>
    </row>
    <row r="146" spans="1:5" s="3" customFormat="1" ht="12.75" customHeight="1">
      <c r="A146" s="171" t="s">
        <v>114</v>
      </c>
      <c r="B146" s="100">
        <v>611400000</v>
      </c>
      <c r="C146" s="40"/>
      <c r="D146" s="148">
        <f>D147+D149</f>
        <v>25372</v>
      </c>
      <c r="E146" s="148">
        <f>E147+E149</f>
        <v>25152</v>
      </c>
    </row>
    <row r="147" spans="1:5" s="3" customFormat="1" ht="24" customHeight="1">
      <c r="A147" s="124" t="s">
        <v>10</v>
      </c>
      <c r="B147" s="100">
        <v>611421010</v>
      </c>
      <c r="C147" s="40"/>
      <c r="D147" s="148">
        <f>D148</f>
        <v>24841</v>
      </c>
      <c r="E147" s="148">
        <f>E148</f>
        <v>24626.4</v>
      </c>
    </row>
    <row r="148" spans="1:5" ht="15.75" customHeight="1">
      <c r="A148" s="25" t="s">
        <v>45</v>
      </c>
      <c r="B148" s="100">
        <v>611421010</v>
      </c>
      <c r="C148" s="40">
        <v>500</v>
      </c>
      <c r="D148" s="148">
        <f>'Приложение 4'!E271</f>
        <v>24841</v>
      </c>
      <c r="E148" s="148">
        <f>'Приложение 4'!F271</f>
        <v>24626.4</v>
      </c>
    </row>
    <row r="149" spans="1:5" ht="33.75" customHeight="1">
      <c r="A149" s="171" t="s">
        <v>115</v>
      </c>
      <c r="B149" s="100">
        <v>611473110</v>
      </c>
      <c r="C149" s="40"/>
      <c r="D149" s="148">
        <f>D150</f>
        <v>531</v>
      </c>
      <c r="E149" s="148">
        <f>E150</f>
        <v>525.6</v>
      </c>
    </row>
    <row r="150" spans="1:5" ht="14.25" customHeight="1">
      <c r="A150" s="25" t="s">
        <v>45</v>
      </c>
      <c r="B150" s="100">
        <v>611473110</v>
      </c>
      <c r="C150" s="40">
        <v>500</v>
      </c>
      <c r="D150" s="148">
        <f>'Приложение 4'!E273</f>
        <v>531</v>
      </c>
      <c r="E150" s="148">
        <f>'Приложение 4'!F273</f>
        <v>525.6</v>
      </c>
    </row>
    <row r="151" spans="1:5" ht="14.25" customHeight="1">
      <c r="A151" s="313" t="s">
        <v>308</v>
      </c>
      <c r="B151" s="100">
        <v>611700000</v>
      </c>
      <c r="C151" s="40"/>
      <c r="D151" s="148">
        <f>D152</f>
        <v>221</v>
      </c>
      <c r="E151" s="148">
        <f>E152</f>
        <v>166</v>
      </c>
    </row>
    <row r="152" spans="1:5" ht="14.25" customHeight="1">
      <c r="A152" s="25" t="s">
        <v>309</v>
      </c>
      <c r="B152" s="100">
        <v>611700000</v>
      </c>
      <c r="C152" s="40">
        <v>700</v>
      </c>
      <c r="D152" s="148">
        <f>'Приложение 4'!E275</f>
        <v>221</v>
      </c>
      <c r="E152" s="148">
        <f>'Приложение 4'!F275</f>
        <v>166</v>
      </c>
    </row>
    <row r="153" spans="1:5" s="4" customFormat="1" ht="24.75" customHeight="1">
      <c r="A153" s="125" t="s">
        <v>100</v>
      </c>
      <c r="B153" s="100">
        <v>613100000</v>
      </c>
      <c r="C153" s="40"/>
      <c r="D153" s="148">
        <f>D154</f>
        <v>9909</v>
      </c>
      <c r="E153" s="148">
        <f>E154</f>
        <v>9939</v>
      </c>
    </row>
    <row r="154" spans="1:5" s="4" customFormat="1" ht="26.25" customHeight="1">
      <c r="A154" s="125" t="s">
        <v>34</v>
      </c>
      <c r="B154" s="100">
        <v>613182040</v>
      </c>
      <c r="C154" s="40"/>
      <c r="D154" s="148">
        <f>D155+D156+D157</f>
        <v>9909</v>
      </c>
      <c r="E154" s="148">
        <f>E155+E156+E157</f>
        <v>9939</v>
      </c>
    </row>
    <row r="155" spans="1:5" s="4" customFormat="1" ht="48" customHeight="1">
      <c r="A155" s="25" t="s">
        <v>13</v>
      </c>
      <c r="B155" s="100">
        <v>613182040</v>
      </c>
      <c r="C155" s="20" t="s">
        <v>14</v>
      </c>
      <c r="D155" s="150">
        <f>'Приложение 4'!E278</f>
        <v>9179.3</v>
      </c>
      <c r="E155" s="150">
        <f>'Приложение 4'!F278</f>
        <v>9199.6</v>
      </c>
    </row>
    <row r="156" spans="1:5" s="4" customFormat="1" ht="25.5" customHeight="1">
      <c r="A156" s="25" t="s">
        <v>139</v>
      </c>
      <c r="B156" s="100">
        <v>613182040</v>
      </c>
      <c r="C156" s="20" t="s">
        <v>40</v>
      </c>
      <c r="D156" s="150">
        <f>'Приложение 4'!E279</f>
        <v>728.7</v>
      </c>
      <c r="E156" s="150">
        <f>'Приложение 4'!F279</f>
        <v>738.4</v>
      </c>
    </row>
    <row r="157" spans="1:5" s="4" customFormat="1" ht="13.5" customHeight="1">
      <c r="A157" s="25" t="s">
        <v>1</v>
      </c>
      <c r="B157" s="100">
        <v>613182040</v>
      </c>
      <c r="C157" s="20" t="s">
        <v>0</v>
      </c>
      <c r="D157" s="150">
        <f>'Приложение 4'!E280</f>
        <v>1</v>
      </c>
      <c r="E157" s="150">
        <f>'Приложение 4'!F280</f>
        <v>1</v>
      </c>
    </row>
    <row r="158" spans="1:5" s="4" customFormat="1" ht="13.5" customHeight="1">
      <c r="A158" s="163" t="s">
        <v>160</v>
      </c>
      <c r="B158" s="101">
        <v>620000000</v>
      </c>
      <c r="C158" s="20"/>
      <c r="D158" s="145">
        <f>D159</f>
        <v>100</v>
      </c>
      <c r="E158" s="145">
        <f>E159</f>
        <v>50</v>
      </c>
    </row>
    <row r="159" spans="1:5" s="4" customFormat="1" ht="37.5" customHeight="1">
      <c r="A159" s="165" t="s">
        <v>161</v>
      </c>
      <c r="B159" s="100">
        <v>621100000</v>
      </c>
      <c r="C159" s="20"/>
      <c r="D159" s="150">
        <f>D160</f>
        <v>100</v>
      </c>
      <c r="E159" s="150">
        <f>E160</f>
        <v>50</v>
      </c>
    </row>
    <row r="160" spans="1:5" s="4" customFormat="1" ht="23.25" customHeight="1">
      <c r="A160" s="25" t="s">
        <v>139</v>
      </c>
      <c r="B160" s="100">
        <v>621100000</v>
      </c>
      <c r="C160" s="20" t="s">
        <v>40</v>
      </c>
      <c r="D160" s="150">
        <f>'Приложение 4'!E67</f>
        <v>100</v>
      </c>
      <c r="E160" s="150">
        <f>'Приложение 4'!F67</f>
        <v>50</v>
      </c>
    </row>
    <row r="161" spans="1:6" s="4" customFormat="1" ht="15" customHeight="1">
      <c r="A161" s="138" t="s">
        <v>128</v>
      </c>
      <c r="B161" s="101">
        <v>630000000</v>
      </c>
      <c r="C161" s="21"/>
      <c r="D161" s="145">
        <f>D162+D164+D166</f>
        <v>210</v>
      </c>
      <c r="E161" s="145">
        <f>E162+E164+E166</f>
        <v>160</v>
      </c>
      <c r="F161" s="223"/>
    </row>
    <row r="162" spans="1:5" s="4" customFormat="1" ht="25.5" customHeight="1">
      <c r="A162" s="180" t="s">
        <v>129</v>
      </c>
      <c r="B162" s="100">
        <v>631100000</v>
      </c>
      <c r="C162" s="20"/>
      <c r="D162" s="150">
        <f>D163</f>
        <v>145</v>
      </c>
      <c r="E162" s="150">
        <f>E163</f>
        <v>145</v>
      </c>
    </row>
    <row r="163" spans="1:5" s="4" customFormat="1" ht="25.5" customHeight="1">
      <c r="A163" s="25" t="s">
        <v>139</v>
      </c>
      <c r="B163" s="100">
        <v>631100000</v>
      </c>
      <c r="C163" s="20" t="s">
        <v>40</v>
      </c>
      <c r="D163" s="150">
        <f>'Приложение 4'!E70</f>
        <v>145</v>
      </c>
      <c r="E163" s="150">
        <f>'Приложение 4'!F70</f>
        <v>145</v>
      </c>
    </row>
    <row r="164" spans="1:5" s="4" customFormat="1" ht="25.5" customHeight="1">
      <c r="A164" s="110" t="s">
        <v>179</v>
      </c>
      <c r="B164" s="100">
        <v>631200000</v>
      </c>
      <c r="C164" s="20"/>
      <c r="D164" s="150">
        <f>D165</f>
        <v>15</v>
      </c>
      <c r="E164" s="150">
        <f>E165</f>
        <v>15</v>
      </c>
    </row>
    <row r="165" spans="1:5" s="4" customFormat="1" ht="25.5" customHeight="1">
      <c r="A165" s="25" t="s">
        <v>139</v>
      </c>
      <c r="B165" s="100">
        <v>631200000</v>
      </c>
      <c r="C165" s="20" t="s">
        <v>40</v>
      </c>
      <c r="D165" s="150">
        <f>'Приложение 4'!E72</f>
        <v>15</v>
      </c>
      <c r="E165" s="150">
        <f>'Приложение 4'!F72</f>
        <v>15</v>
      </c>
    </row>
    <row r="166" spans="1:5" s="4" customFormat="1" ht="62.25" customHeight="1">
      <c r="A166" s="110" t="s">
        <v>132</v>
      </c>
      <c r="B166" s="100">
        <v>634100000</v>
      </c>
      <c r="C166" s="20"/>
      <c r="D166" s="150">
        <f>D167</f>
        <v>50</v>
      </c>
      <c r="E166" s="150">
        <f>E167</f>
        <v>0</v>
      </c>
    </row>
    <row r="167" spans="1:5" s="4" customFormat="1" ht="25.5" customHeight="1">
      <c r="A167" s="25" t="s">
        <v>139</v>
      </c>
      <c r="B167" s="100">
        <v>634100000</v>
      </c>
      <c r="C167" s="20" t="s">
        <v>40</v>
      </c>
      <c r="D167" s="150">
        <f>'Приложение 4'!E74</f>
        <v>50</v>
      </c>
      <c r="E167" s="150">
        <f>'Приложение 4'!F74</f>
        <v>0</v>
      </c>
    </row>
    <row r="168" spans="1:5" s="4" customFormat="1" ht="25.5" customHeight="1">
      <c r="A168" s="23" t="s">
        <v>259</v>
      </c>
      <c r="B168" s="101">
        <v>640000000</v>
      </c>
      <c r="C168" s="21"/>
      <c r="D168" s="145">
        <f>D169</f>
        <v>50</v>
      </c>
      <c r="E168" s="145">
        <f>E169</f>
        <v>50</v>
      </c>
    </row>
    <row r="169" spans="1:5" s="4" customFormat="1" ht="39" customHeight="1">
      <c r="A169" s="10" t="s">
        <v>260</v>
      </c>
      <c r="B169" s="100">
        <v>642100000</v>
      </c>
      <c r="C169" s="20"/>
      <c r="D169" s="150">
        <f>D170</f>
        <v>50</v>
      </c>
      <c r="E169" s="150">
        <f>E170</f>
        <v>50</v>
      </c>
    </row>
    <row r="170" spans="1:5" s="4" customFormat="1" ht="25.5" customHeight="1">
      <c r="A170" s="25" t="s">
        <v>139</v>
      </c>
      <c r="B170" s="100">
        <v>642100000</v>
      </c>
      <c r="C170" s="20" t="s">
        <v>40</v>
      </c>
      <c r="D170" s="150">
        <f>'Приложение 4'!E77</f>
        <v>50</v>
      </c>
      <c r="E170" s="150">
        <f>'Приложение 4'!F77</f>
        <v>50</v>
      </c>
    </row>
    <row r="171" spans="1:5" s="4" customFormat="1" ht="25.5" customHeight="1">
      <c r="A171" s="23" t="s">
        <v>261</v>
      </c>
      <c r="B171" s="101">
        <v>650000000</v>
      </c>
      <c r="C171" s="21"/>
      <c r="D171" s="145">
        <f>D172</f>
        <v>40</v>
      </c>
      <c r="E171" s="145">
        <f>E172</f>
        <v>40</v>
      </c>
    </row>
    <row r="172" spans="1:5" s="4" customFormat="1" ht="26.25" customHeight="1">
      <c r="A172" s="10" t="s">
        <v>262</v>
      </c>
      <c r="B172" s="100">
        <v>651100000</v>
      </c>
      <c r="C172" s="20"/>
      <c r="D172" s="150">
        <f>D173</f>
        <v>40</v>
      </c>
      <c r="E172" s="150">
        <f>E173</f>
        <v>40</v>
      </c>
    </row>
    <row r="173" spans="1:5" s="4" customFormat="1" ht="25.5" customHeight="1">
      <c r="A173" s="25" t="s">
        <v>139</v>
      </c>
      <c r="B173" s="100">
        <v>651100000</v>
      </c>
      <c r="C173" s="20" t="s">
        <v>40</v>
      </c>
      <c r="D173" s="150">
        <f>'Приложение 4'!E80</f>
        <v>40</v>
      </c>
      <c r="E173" s="150">
        <f>'Приложение 4'!F80</f>
        <v>40</v>
      </c>
    </row>
    <row r="174" spans="1:7" s="4" customFormat="1" ht="37.5" customHeight="1">
      <c r="A174" s="126" t="s">
        <v>12</v>
      </c>
      <c r="B174" s="101">
        <v>700000000</v>
      </c>
      <c r="C174" s="21"/>
      <c r="D174" s="145">
        <f>D175</f>
        <v>200</v>
      </c>
      <c r="E174" s="145">
        <f>E175</f>
        <v>200</v>
      </c>
      <c r="F174" s="141"/>
      <c r="G174" s="141"/>
    </row>
    <row r="175" spans="1:5" ht="24.75" customHeight="1">
      <c r="A175" s="126" t="s">
        <v>90</v>
      </c>
      <c r="B175" s="101">
        <v>710000000</v>
      </c>
      <c r="C175" s="21"/>
      <c r="D175" s="145">
        <f>D178+D176</f>
        <v>200</v>
      </c>
      <c r="E175" s="145">
        <f>E178+E176</f>
        <v>200</v>
      </c>
    </row>
    <row r="176" spans="1:5" ht="39.75" customHeight="1">
      <c r="A176" s="224" t="s">
        <v>263</v>
      </c>
      <c r="B176" s="100">
        <v>711100000</v>
      </c>
      <c r="C176" s="20"/>
      <c r="D176" s="150">
        <f>D177</f>
        <v>100</v>
      </c>
      <c r="E176" s="150">
        <f>E177</f>
        <v>100</v>
      </c>
    </row>
    <row r="177" spans="1:5" ht="24.75" customHeight="1">
      <c r="A177" s="25" t="s">
        <v>139</v>
      </c>
      <c r="B177" s="100">
        <v>711100000</v>
      </c>
      <c r="C177" s="20" t="s">
        <v>40</v>
      </c>
      <c r="D177" s="150">
        <f>'Приложение 4'!E84</f>
        <v>100</v>
      </c>
      <c r="E177" s="150">
        <f>'Приложение 4'!F84</f>
        <v>100</v>
      </c>
    </row>
    <row r="178" spans="1:5" ht="72">
      <c r="A178" s="127" t="s">
        <v>91</v>
      </c>
      <c r="B178" s="100">
        <v>711200000</v>
      </c>
      <c r="C178" s="20"/>
      <c r="D178" s="150">
        <f>D179</f>
        <v>100</v>
      </c>
      <c r="E178" s="150">
        <f>E179</f>
        <v>100</v>
      </c>
    </row>
    <row r="179" spans="1:5" ht="24">
      <c r="A179" s="25" t="s">
        <v>139</v>
      </c>
      <c r="B179" s="100">
        <v>711200000</v>
      </c>
      <c r="C179" s="20" t="s">
        <v>40</v>
      </c>
      <c r="D179" s="150">
        <f>'Приложение 4'!E86</f>
        <v>100</v>
      </c>
      <c r="E179" s="150">
        <f>'Приложение 4'!F86</f>
        <v>100</v>
      </c>
    </row>
    <row r="180" spans="1:7" ht="39" customHeight="1">
      <c r="A180" s="107" t="s">
        <v>58</v>
      </c>
      <c r="B180" s="101">
        <v>800000000</v>
      </c>
      <c r="C180" s="21"/>
      <c r="D180" s="145">
        <f>D181+D196+D202</f>
        <v>47166</v>
      </c>
      <c r="E180" s="145">
        <f>E181+E196+E202</f>
        <v>7746</v>
      </c>
      <c r="F180" s="141"/>
      <c r="G180" s="141"/>
    </row>
    <row r="181" spans="1:7" ht="24.75" customHeight="1">
      <c r="A181" s="107" t="s">
        <v>38</v>
      </c>
      <c r="B181" s="101">
        <v>810000000</v>
      </c>
      <c r="C181" s="21"/>
      <c r="D181" s="145">
        <f>D182+D187+D194+D190+D192</f>
        <v>45081</v>
      </c>
      <c r="E181" s="145">
        <f>E182+E187+E194+E190+E192</f>
        <v>5656</v>
      </c>
      <c r="F181" s="11"/>
      <c r="G181" s="11"/>
    </row>
    <row r="182" spans="1:5" ht="25.5" customHeight="1">
      <c r="A182" s="169" t="s">
        <v>264</v>
      </c>
      <c r="B182" s="100">
        <v>811100000</v>
      </c>
      <c r="C182" s="20"/>
      <c r="D182" s="150">
        <f>D183+D185</f>
        <v>3261.1</v>
      </c>
      <c r="E182" s="150">
        <f>E183+E185</f>
        <v>3836.1</v>
      </c>
    </row>
    <row r="183" spans="1:5" ht="12.75">
      <c r="A183" s="169" t="s">
        <v>92</v>
      </c>
      <c r="B183" s="100">
        <v>811141000</v>
      </c>
      <c r="C183" s="20"/>
      <c r="D183" s="150">
        <f>D184</f>
        <v>3235.7</v>
      </c>
      <c r="E183" s="150">
        <f>E184</f>
        <v>3810.7</v>
      </c>
    </row>
    <row r="184" spans="1:5" s="3" customFormat="1" ht="27" customHeight="1">
      <c r="A184" s="25" t="s">
        <v>139</v>
      </c>
      <c r="B184" s="100">
        <v>811141000</v>
      </c>
      <c r="C184" s="20" t="s">
        <v>40</v>
      </c>
      <c r="D184" s="150">
        <f>'Приложение 4'!E91</f>
        <v>3235.7</v>
      </c>
      <c r="E184" s="150">
        <f>'Приложение 4'!F91</f>
        <v>3810.7</v>
      </c>
    </row>
    <row r="185" spans="1:5" s="3" customFormat="1" ht="27" customHeight="1">
      <c r="A185" s="153" t="s">
        <v>149</v>
      </c>
      <c r="B185" s="100" t="s">
        <v>150</v>
      </c>
      <c r="C185" s="20"/>
      <c r="D185" s="150">
        <f>D186</f>
        <v>25.4</v>
      </c>
      <c r="E185" s="150">
        <f>E186</f>
        <v>25.4</v>
      </c>
    </row>
    <row r="186" spans="1:5" s="3" customFormat="1" ht="27" customHeight="1">
      <c r="A186" s="25" t="s">
        <v>139</v>
      </c>
      <c r="B186" s="100" t="s">
        <v>150</v>
      </c>
      <c r="C186" s="20" t="s">
        <v>40</v>
      </c>
      <c r="D186" s="150">
        <f>'Приложение 4'!E93</f>
        <v>25.4</v>
      </c>
      <c r="E186" s="150">
        <f>'Приложение 4'!F93</f>
        <v>25.4</v>
      </c>
    </row>
    <row r="187" spans="1:5" ht="22.5" customHeight="1">
      <c r="A187" s="128" t="s">
        <v>93</v>
      </c>
      <c r="B187" s="100">
        <v>811200000</v>
      </c>
      <c r="C187" s="20"/>
      <c r="D187" s="150">
        <f>D188</f>
        <v>419.9</v>
      </c>
      <c r="E187" s="150">
        <f>E188</f>
        <v>419.9</v>
      </c>
    </row>
    <row r="188" spans="1:5" ht="15.75" customHeight="1">
      <c r="A188" s="169" t="s">
        <v>92</v>
      </c>
      <c r="B188" s="100" t="s">
        <v>151</v>
      </c>
      <c r="C188" s="20"/>
      <c r="D188" s="150">
        <f>D189</f>
        <v>419.9</v>
      </c>
      <c r="E188" s="150">
        <f>E189</f>
        <v>419.9</v>
      </c>
    </row>
    <row r="189" spans="1:5" ht="23.25" customHeight="1">
      <c r="A189" s="25" t="s">
        <v>139</v>
      </c>
      <c r="B189" s="100" t="s">
        <v>151</v>
      </c>
      <c r="C189" s="20" t="s">
        <v>40</v>
      </c>
      <c r="D189" s="150">
        <f>'Приложение 4'!E96</f>
        <v>419.9</v>
      </c>
      <c r="E189" s="150">
        <f>'Приложение 4'!F96</f>
        <v>419.9</v>
      </c>
    </row>
    <row r="190" spans="1:5" ht="13.5" customHeight="1">
      <c r="A190" s="10" t="s">
        <v>166</v>
      </c>
      <c r="B190" s="100">
        <v>811300000</v>
      </c>
      <c r="C190" s="20"/>
      <c r="D190" s="150">
        <f>D191</f>
        <v>1000</v>
      </c>
      <c r="E190" s="150">
        <f>E191</f>
        <v>1000</v>
      </c>
    </row>
    <row r="191" spans="1:5" ht="23.25" customHeight="1">
      <c r="A191" s="25" t="s">
        <v>5</v>
      </c>
      <c r="B191" s="100">
        <v>811300000</v>
      </c>
      <c r="C191" s="20" t="s">
        <v>17</v>
      </c>
      <c r="D191" s="150">
        <f>'Приложение 4'!E98</f>
        <v>1000</v>
      </c>
      <c r="E191" s="150">
        <f>'Приложение 4'!F98</f>
        <v>1000</v>
      </c>
    </row>
    <row r="192" spans="1:5" ht="13.5" customHeight="1">
      <c r="A192" s="10" t="s">
        <v>238</v>
      </c>
      <c r="B192" s="100">
        <v>811500000</v>
      </c>
      <c r="C192" s="20"/>
      <c r="D192" s="150">
        <f>D193</f>
        <v>40000</v>
      </c>
      <c r="E192" s="150">
        <f>E193</f>
        <v>0</v>
      </c>
    </row>
    <row r="193" spans="1:5" ht="23.25" customHeight="1">
      <c r="A193" s="25" t="s">
        <v>139</v>
      </c>
      <c r="B193" s="100">
        <v>811500000</v>
      </c>
      <c r="C193" s="20" t="s">
        <v>40</v>
      </c>
      <c r="D193" s="150">
        <f>'Приложение 4'!E100</f>
        <v>40000</v>
      </c>
      <c r="E193" s="150">
        <f>'Приложение 4'!F100</f>
        <v>0</v>
      </c>
    </row>
    <row r="194" spans="1:5" ht="48">
      <c r="A194" s="129" t="s">
        <v>62</v>
      </c>
      <c r="B194" s="100">
        <v>812100000</v>
      </c>
      <c r="C194" s="20"/>
      <c r="D194" s="150">
        <f>D195</f>
        <v>400</v>
      </c>
      <c r="E194" s="150">
        <f>E195</f>
        <v>400</v>
      </c>
    </row>
    <row r="195" spans="1:5" ht="24">
      <c r="A195" s="25" t="s">
        <v>139</v>
      </c>
      <c r="B195" s="100">
        <v>812100000</v>
      </c>
      <c r="C195" s="20" t="s">
        <v>40</v>
      </c>
      <c r="D195" s="150">
        <f>'Приложение 4'!E102</f>
        <v>400</v>
      </c>
      <c r="E195" s="150">
        <f>'Приложение 4'!F102</f>
        <v>400</v>
      </c>
    </row>
    <row r="196" spans="1:5" ht="25.5" customHeight="1">
      <c r="A196" s="108" t="s">
        <v>94</v>
      </c>
      <c r="B196" s="101">
        <v>820000000</v>
      </c>
      <c r="C196" s="21"/>
      <c r="D196" s="145">
        <f>D197+D199</f>
        <v>1500</v>
      </c>
      <c r="E196" s="145">
        <f>E197+E199</f>
        <v>1500</v>
      </c>
    </row>
    <row r="197" spans="1:5" ht="24">
      <c r="A197" s="130" t="s">
        <v>36</v>
      </c>
      <c r="B197" s="100">
        <v>821100000</v>
      </c>
      <c r="C197" s="20"/>
      <c r="D197" s="150">
        <f>D198</f>
        <v>1300</v>
      </c>
      <c r="E197" s="150">
        <f>E198</f>
        <v>1300</v>
      </c>
    </row>
    <row r="198" spans="1:5" ht="13.5" customHeight="1">
      <c r="A198" s="25" t="s">
        <v>1</v>
      </c>
      <c r="B198" s="100">
        <v>821100000</v>
      </c>
      <c r="C198" s="20" t="s">
        <v>0</v>
      </c>
      <c r="D198" s="150">
        <f>'Приложение 4'!E105</f>
        <v>1300</v>
      </c>
      <c r="E198" s="150">
        <f>'Приложение 4'!F105</f>
        <v>1300</v>
      </c>
    </row>
    <row r="199" spans="1:5" ht="25.5" customHeight="1">
      <c r="A199" s="169" t="s">
        <v>37</v>
      </c>
      <c r="B199" s="100">
        <v>821200000</v>
      </c>
      <c r="C199" s="20"/>
      <c r="D199" s="150">
        <f>D200</f>
        <v>200</v>
      </c>
      <c r="E199" s="150">
        <f>E200</f>
        <v>200</v>
      </c>
    </row>
    <row r="200" spans="1:5" ht="12.75">
      <c r="A200" s="169" t="s">
        <v>92</v>
      </c>
      <c r="B200" s="100" t="s">
        <v>152</v>
      </c>
      <c r="C200" s="20"/>
      <c r="D200" s="150">
        <f>D201</f>
        <v>200</v>
      </c>
      <c r="E200" s="150">
        <f>E201</f>
        <v>200</v>
      </c>
    </row>
    <row r="201" spans="1:5" ht="11.25" customHeight="1">
      <c r="A201" s="25" t="s">
        <v>1</v>
      </c>
      <c r="B201" s="100" t="s">
        <v>152</v>
      </c>
      <c r="C201" s="20" t="s">
        <v>0</v>
      </c>
      <c r="D201" s="150">
        <f>'Приложение 4'!E108</f>
        <v>200</v>
      </c>
      <c r="E201" s="150">
        <f>'Приложение 4'!F108</f>
        <v>200</v>
      </c>
    </row>
    <row r="202" spans="1:5" ht="24">
      <c r="A202" s="107" t="s">
        <v>124</v>
      </c>
      <c r="B202" s="101">
        <v>830000000</v>
      </c>
      <c r="C202" s="41"/>
      <c r="D202" s="145">
        <f>D205+D203+D207</f>
        <v>585</v>
      </c>
      <c r="E202" s="145">
        <f>E205+E203+E207</f>
        <v>590</v>
      </c>
    </row>
    <row r="203" spans="1:5" ht="36">
      <c r="A203" s="52" t="s">
        <v>125</v>
      </c>
      <c r="B203" s="100">
        <v>832100000</v>
      </c>
      <c r="C203" s="36"/>
      <c r="D203" s="147">
        <f>D204</f>
        <v>45</v>
      </c>
      <c r="E203" s="147">
        <f>E204</f>
        <v>50</v>
      </c>
    </row>
    <row r="204" spans="1:5" ht="24">
      <c r="A204" s="25" t="s">
        <v>139</v>
      </c>
      <c r="B204" s="100">
        <v>832100000</v>
      </c>
      <c r="C204" s="36">
        <v>200</v>
      </c>
      <c r="D204" s="147">
        <f>'Приложение 4'!E257</f>
        <v>45</v>
      </c>
      <c r="E204" s="147">
        <f>'Приложение 4'!F257</f>
        <v>50</v>
      </c>
    </row>
    <row r="205" spans="1:5" ht="36">
      <c r="A205" s="197" t="s">
        <v>265</v>
      </c>
      <c r="B205" s="100">
        <v>833100000</v>
      </c>
      <c r="C205" s="20"/>
      <c r="D205" s="150">
        <f>D206</f>
        <v>500</v>
      </c>
      <c r="E205" s="150">
        <f>E206</f>
        <v>500</v>
      </c>
    </row>
    <row r="206" spans="1:5" ht="24">
      <c r="A206" s="25" t="s">
        <v>139</v>
      </c>
      <c r="B206" s="100">
        <v>833100000</v>
      </c>
      <c r="C206" s="20" t="s">
        <v>40</v>
      </c>
      <c r="D206" s="150">
        <f>'Приложение 4'!E111</f>
        <v>500</v>
      </c>
      <c r="E206" s="150">
        <f>'Приложение 4'!F111</f>
        <v>500</v>
      </c>
    </row>
    <row r="207" spans="1:5" ht="36">
      <c r="A207" s="52" t="s">
        <v>126</v>
      </c>
      <c r="B207" s="100">
        <v>832700000</v>
      </c>
      <c r="C207" s="36"/>
      <c r="D207" s="147">
        <f>D208</f>
        <v>40</v>
      </c>
      <c r="E207" s="147">
        <f>E208</f>
        <v>40</v>
      </c>
    </row>
    <row r="208" spans="1:5" ht="24">
      <c r="A208" s="25" t="s">
        <v>5</v>
      </c>
      <c r="B208" s="100">
        <v>832700000</v>
      </c>
      <c r="C208" s="36">
        <v>600</v>
      </c>
      <c r="D208" s="147">
        <f>'Приложение 4'!E259</f>
        <v>40</v>
      </c>
      <c r="E208" s="147">
        <f>'Приложение 4'!F259</f>
        <v>40</v>
      </c>
    </row>
    <row r="209" spans="1:7" ht="12.75">
      <c r="A209" s="131" t="s">
        <v>35</v>
      </c>
      <c r="B209" s="101">
        <v>9900000000</v>
      </c>
      <c r="C209" s="40"/>
      <c r="D209" s="146">
        <f>D210+D215+D221+D223+D225+D228+D230+D233+D236+D238+D240+D243+D247+D249+D251+D255+D257+D259+D261+D263+D219+D217+D213</f>
        <v>81887.2</v>
      </c>
      <c r="E209" s="146">
        <f>E210+E215+E221+E223+E225+E228+E230+E233+E236+E238+E240+E243+E247+E249+E251+E255+E257+E259+E261+E263+E219+E217+E213</f>
        <v>85266.2</v>
      </c>
      <c r="F209" s="141"/>
      <c r="G209" s="141"/>
    </row>
    <row r="210" spans="1:5" ht="12.75">
      <c r="A210" s="109" t="s">
        <v>21</v>
      </c>
      <c r="B210" s="100">
        <v>9900009230</v>
      </c>
      <c r="C210" s="20"/>
      <c r="D210" s="150">
        <f>D211+D212</f>
        <v>1970</v>
      </c>
      <c r="E210" s="150">
        <f>E211+E212</f>
        <v>1969.8</v>
      </c>
    </row>
    <row r="211" spans="1:5" ht="24">
      <c r="A211" s="25" t="s">
        <v>139</v>
      </c>
      <c r="B211" s="100">
        <v>9900009230</v>
      </c>
      <c r="C211" s="20" t="s">
        <v>40</v>
      </c>
      <c r="D211" s="150">
        <f>'Приложение 4'!E114</f>
        <v>1820</v>
      </c>
      <c r="E211" s="150">
        <f>'Приложение 4'!F114</f>
        <v>1819.8</v>
      </c>
    </row>
    <row r="212" spans="1:5" ht="14.25" customHeight="1">
      <c r="A212" s="25" t="s">
        <v>1</v>
      </c>
      <c r="B212" s="100">
        <v>9900009230</v>
      </c>
      <c r="C212" s="20" t="s">
        <v>0</v>
      </c>
      <c r="D212" s="150">
        <f>'Приложение 4'!E115</f>
        <v>150</v>
      </c>
      <c r="E212" s="150">
        <f>'Приложение 4'!F115</f>
        <v>150</v>
      </c>
    </row>
    <row r="213" spans="1:5" ht="25.5" customHeight="1">
      <c r="A213" s="10" t="s">
        <v>234</v>
      </c>
      <c r="B213" s="100">
        <v>9900009500</v>
      </c>
      <c r="C213" s="20"/>
      <c r="D213" s="150">
        <f>D214</f>
        <v>4213.3</v>
      </c>
      <c r="E213" s="150">
        <f>E214</f>
        <v>0</v>
      </c>
    </row>
    <row r="214" spans="1:5" ht="26.25" customHeight="1">
      <c r="A214" s="25" t="s">
        <v>139</v>
      </c>
      <c r="B214" s="100">
        <v>9900009500</v>
      </c>
      <c r="C214" s="20" t="s">
        <v>40</v>
      </c>
      <c r="D214" s="150">
        <f>'Приложение 4'!E117</f>
        <v>4213.3</v>
      </c>
      <c r="E214" s="150">
        <f>'Приложение 4'!F117</f>
        <v>0</v>
      </c>
    </row>
    <row r="215" spans="1:5" ht="36">
      <c r="A215" s="132" t="s">
        <v>32</v>
      </c>
      <c r="B215" s="100">
        <v>9900010490</v>
      </c>
      <c r="C215" s="20"/>
      <c r="D215" s="150">
        <f>D216</f>
        <v>4800</v>
      </c>
      <c r="E215" s="150">
        <f>E216</f>
        <v>4800</v>
      </c>
    </row>
    <row r="216" spans="1:5" ht="12" customHeight="1">
      <c r="A216" s="25" t="s">
        <v>70</v>
      </c>
      <c r="B216" s="100">
        <v>9900010490</v>
      </c>
      <c r="C216" s="20" t="s">
        <v>6</v>
      </c>
      <c r="D216" s="150">
        <f>'Приложение 4'!E119</f>
        <v>4800</v>
      </c>
      <c r="E216" s="150">
        <f>'Приложение 4'!F119</f>
        <v>4800</v>
      </c>
    </row>
    <row r="217" spans="1:5" ht="12" customHeight="1">
      <c r="A217" s="118" t="s">
        <v>63</v>
      </c>
      <c r="B217" s="100">
        <v>9900010510</v>
      </c>
      <c r="C217" s="36"/>
      <c r="D217" s="147">
        <f>D218</f>
        <v>36</v>
      </c>
      <c r="E217" s="147">
        <f>E218</f>
        <v>36</v>
      </c>
    </row>
    <row r="218" spans="1:5" ht="12" customHeight="1">
      <c r="A218" s="25" t="s">
        <v>70</v>
      </c>
      <c r="B218" s="100">
        <v>9900010510</v>
      </c>
      <c r="C218" s="36">
        <v>300</v>
      </c>
      <c r="D218" s="147">
        <f>'Приложение 4'!E262</f>
        <v>36</v>
      </c>
      <c r="E218" s="147">
        <f>'Приложение 4'!F262</f>
        <v>36</v>
      </c>
    </row>
    <row r="219" spans="1:5" s="4" customFormat="1" ht="26.25" customHeight="1">
      <c r="A219" s="198" t="s">
        <v>65</v>
      </c>
      <c r="B219" s="100">
        <v>9900021020</v>
      </c>
      <c r="C219" s="37"/>
      <c r="D219" s="147">
        <f>D220</f>
        <v>620</v>
      </c>
      <c r="E219" s="147">
        <f>E220</f>
        <v>810</v>
      </c>
    </row>
    <row r="220" spans="1:5" s="4" customFormat="1" ht="12.75" customHeight="1">
      <c r="A220" s="25" t="s">
        <v>45</v>
      </c>
      <c r="B220" s="100">
        <v>9900021020</v>
      </c>
      <c r="C220" s="37" t="s">
        <v>2</v>
      </c>
      <c r="D220" s="147">
        <f>'Приложение 4'!E283</f>
        <v>620</v>
      </c>
      <c r="E220" s="147">
        <f>'Приложение 4'!F283</f>
        <v>810</v>
      </c>
    </row>
    <row r="221" spans="1:5" s="4" customFormat="1" ht="30" customHeight="1">
      <c r="A221" s="63" t="s">
        <v>30</v>
      </c>
      <c r="B221" s="100">
        <v>9900051180</v>
      </c>
      <c r="C221" s="37"/>
      <c r="D221" s="147">
        <f>D222</f>
        <v>1668.5</v>
      </c>
      <c r="E221" s="147">
        <f>E222</f>
        <v>1668.5</v>
      </c>
    </row>
    <row r="222" spans="1:5" ht="13.5" customHeight="1">
      <c r="A222" s="25" t="s">
        <v>45</v>
      </c>
      <c r="B222" s="100">
        <v>9900051180</v>
      </c>
      <c r="C222" s="37" t="s">
        <v>2</v>
      </c>
      <c r="D222" s="147">
        <f>'Приложение 4'!E285</f>
        <v>1668.5</v>
      </c>
      <c r="E222" s="147">
        <f>'Приложение 4'!F285</f>
        <v>1668.5</v>
      </c>
    </row>
    <row r="223" spans="1:5" ht="32.25" customHeight="1">
      <c r="A223" s="133" t="s">
        <v>116</v>
      </c>
      <c r="B223" s="100">
        <v>9900059300</v>
      </c>
      <c r="C223" s="37"/>
      <c r="D223" s="147">
        <f>D224</f>
        <v>146.7</v>
      </c>
      <c r="E223" s="147">
        <f>E224</f>
        <v>146.7</v>
      </c>
    </row>
    <row r="224" spans="1:5" ht="14.25" customHeight="1">
      <c r="A224" s="25" t="s">
        <v>45</v>
      </c>
      <c r="B224" s="100">
        <v>9900059300</v>
      </c>
      <c r="C224" s="37" t="s">
        <v>2</v>
      </c>
      <c r="D224" s="147">
        <f>'Приложение 4'!E287</f>
        <v>146.7</v>
      </c>
      <c r="E224" s="147">
        <f>'Приложение 4'!F287</f>
        <v>146.7</v>
      </c>
    </row>
    <row r="225" spans="1:7" ht="54.75" customHeight="1">
      <c r="A225" s="185" t="s">
        <v>203</v>
      </c>
      <c r="B225" s="100">
        <v>9900073040</v>
      </c>
      <c r="C225" s="21"/>
      <c r="D225" s="150">
        <f>D226+D227</f>
        <v>60.4</v>
      </c>
      <c r="E225" s="150">
        <f>E226+E227</f>
        <v>60.4</v>
      </c>
      <c r="F225" s="11"/>
      <c r="G225" s="11"/>
    </row>
    <row r="226" spans="1:5" ht="48" customHeight="1">
      <c r="A226" s="25" t="s">
        <v>13</v>
      </c>
      <c r="B226" s="100">
        <v>9900073040</v>
      </c>
      <c r="C226" s="20" t="s">
        <v>14</v>
      </c>
      <c r="D226" s="150">
        <f>'Приложение 4'!E121</f>
        <v>59.1</v>
      </c>
      <c r="E226" s="150">
        <f>'Приложение 4'!F121</f>
        <v>59.1</v>
      </c>
    </row>
    <row r="227" spans="1:5" s="2" customFormat="1" ht="25.5" customHeight="1">
      <c r="A227" s="25" t="s">
        <v>139</v>
      </c>
      <c r="B227" s="100">
        <v>9900073040</v>
      </c>
      <c r="C227" s="20" t="s">
        <v>40</v>
      </c>
      <c r="D227" s="150">
        <f>'Приложение 4'!E122</f>
        <v>1.3</v>
      </c>
      <c r="E227" s="150">
        <f>'Приложение 4'!F122</f>
        <v>1.3</v>
      </c>
    </row>
    <row r="228" spans="1:5" s="4" customFormat="1" ht="35.25" customHeight="1">
      <c r="A228" s="92" t="s">
        <v>16</v>
      </c>
      <c r="B228" s="100">
        <v>9900073060</v>
      </c>
      <c r="C228" s="21"/>
      <c r="D228" s="150">
        <f>D229</f>
        <v>980</v>
      </c>
      <c r="E228" s="150">
        <f>E229</f>
        <v>980</v>
      </c>
    </row>
    <row r="229" spans="1:5" ht="12.75" customHeight="1">
      <c r="A229" s="25" t="s">
        <v>1</v>
      </c>
      <c r="B229" s="100">
        <v>9900073060</v>
      </c>
      <c r="C229" s="20" t="s">
        <v>0</v>
      </c>
      <c r="D229" s="150">
        <f>'Приложение 4'!E124</f>
        <v>980</v>
      </c>
      <c r="E229" s="150">
        <f>'Приложение 4'!F124</f>
        <v>980</v>
      </c>
    </row>
    <row r="230" spans="1:5" ht="61.5" customHeight="1">
      <c r="A230" s="94" t="s">
        <v>167</v>
      </c>
      <c r="B230" s="100">
        <v>9900073070</v>
      </c>
      <c r="C230" s="21"/>
      <c r="D230" s="150">
        <f>D231+D232</f>
        <v>70.7</v>
      </c>
      <c r="E230" s="150">
        <f>E231+E232</f>
        <v>70.7</v>
      </c>
    </row>
    <row r="231" spans="1:5" ht="48" customHeight="1">
      <c r="A231" s="25" t="s">
        <v>13</v>
      </c>
      <c r="B231" s="100">
        <v>9900073070</v>
      </c>
      <c r="C231" s="20" t="s">
        <v>14</v>
      </c>
      <c r="D231" s="150">
        <f>'Приложение 4'!E126</f>
        <v>65.7</v>
      </c>
      <c r="E231" s="150">
        <f>'Приложение 4'!F126</f>
        <v>65.7</v>
      </c>
    </row>
    <row r="232" spans="1:5" ht="27" customHeight="1">
      <c r="A232" s="25" t="s">
        <v>139</v>
      </c>
      <c r="B232" s="100">
        <v>9900073070</v>
      </c>
      <c r="C232" s="20" t="s">
        <v>40</v>
      </c>
      <c r="D232" s="150">
        <f>'Приложение 4'!E127</f>
        <v>5</v>
      </c>
      <c r="E232" s="150">
        <f>'Приложение 4'!F127</f>
        <v>5</v>
      </c>
    </row>
    <row r="233" spans="1:5" ht="87" customHeight="1">
      <c r="A233" s="186" t="s">
        <v>164</v>
      </c>
      <c r="B233" s="100">
        <v>9900073080</v>
      </c>
      <c r="C233" s="21"/>
      <c r="D233" s="150">
        <f>D234+D235</f>
        <v>335.8</v>
      </c>
      <c r="E233" s="150">
        <f>E234+E235</f>
        <v>335.8</v>
      </c>
    </row>
    <row r="234" spans="1:5" ht="48" customHeight="1">
      <c r="A234" s="25" t="s">
        <v>13</v>
      </c>
      <c r="B234" s="100">
        <v>9900073080</v>
      </c>
      <c r="C234" s="20" t="s">
        <v>14</v>
      </c>
      <c r="D234" s="150">
        <f>'Приложение 4'!E129</f>
        <v>328.3</v>
      </c>
      <c r="E234" s="150">
        <f>'Приложение 4'!F129</f>
        <v>328.3</v>
      </c>
    </row>
    <row r="235" spans="1:5" ht="24.75" customHeight="1">
      <c r="A235" s="25" t="s">
        <v>139</v>
      </c>
      <c r="B235" s="100">
        <v>9900073080</v>
      </c>
      <c r="C235" s="20" t="s">
        <v>40</v>
      </c>
      <c r="D235" s="150">
        <f>'Приложение 4'!E130</f>
        <v>7.5</v>
      </c>
      <c r="E235" s="150">
        <f>'Приложение 4'!F130</f>
        <v>7.5</v>
      </c>
    </row>
    <row r="236" spans="1:5" ht="62.25" customHeight="1">
      <c r="A236" s="187" t="s">
        <v>176</v>
      </c>
      <c r="B236" s="100">
        <v>9900073090</v>
      </c>
      <c r="C236" s="37"/>
      <c r="D236" s="147">
        <f>D237</f>
        <v>4.5</v>
      </c>
      <c r="E236" s="147">
        <f>E237</f>
        <v>4.5</v>
      </c>
    </row>
    <row r="237" spans="1:5" ht="24.75" customHeight="1">
      <c r="A237" s="25" t="s">
        <v>139</v>
      </c>
      <c r="B237" s="100">
        <v>9900073090</v>
      </c>
      <c r="C237" s="37" t="s">
        <v>40</v>
      </c>
      <c r="D237" s="147">
        <f>'Приложение 4'!E289</f>
        <v>4.5</v>
      </c>
      <c r="E237" s="147">
        <f>'Приложение 4'!F289</f>
        <v>4.5</v>
      </c>
    </row>
    <row r="238" spans="1:5" ht="120" customHeight="1">
      <c r="A238" s="134" t="s">
        <v>20</v>
      </c>
      <c r="B238" s="100">
        <v>9900073100</v>
      </c>
      <c r="C238" s="37"/>
      <c r="D238" s="147">
        <f>D239</f>
        <v>4.5</v>
      </c>
      <c r="E238" s="147">
        <f>E239</f>
        <v>4.5</v>
      </c>
    </row>
    <row r="239" spans="1:5" ht="24.75" customHeight="1">
      <c r="A239" s="25" t="s">
        <v>139</v>
      </c>
      <c r="B239" s="100">
        <v>9900073100</v>
      </c>
      <c r="C239" s="37" t="s">
        <v>40</v>
      </c>
      <c r="D239" s="147">
        <f>'Приложение 4'!E291</f>
        <v>4.5</v>
      </c>
      <c r="E239" s="147">
        <f>'Приложение 4'!F291</f>
        <v>4.5</v>
      </c>
    </row>
    <row r="240" spans="1:5" ht="51" customHeight="1">
      <c r="A240" s="55" t="s">
        <v>189</v>
      </c>
      <c r="B240" s="100">
        <v>9900073120</v>
      </c>
      <c r="C240" s="21"/>
      <c r="D240" s="150">
        <f>D241+D242</f>
        <v>70.7</v>
      </c>
      <c r="E240" s="150">
        <f>E241+E242</f>
        <v>70.7</v>
      </c>
    </row>
    <row r="241" spans="1:5" ht="49.5" customHeight="1">
      <c r="A241" s="25" t="s">
        <v>13</v>
      </c>
      <c r="B241" s="100">
        <v>9900073120</v>
      </c>
      <c r="C241" s="20" t="s">
        <v>14</v>
      </c>
      <c r="D241" s="150">
        <f>'Приложение 4'!E132</f>
        <v>65.7</v>
      </c>
      <c r="E241" s="150">
        <f>'Приложение 4'!F132</f>
        <v>65.7</v>
      </c>
    </row>
    <row r="242" spans="1:5" ht="27.75" customHeight="1">
      <c r="A242" s="25" t="s">
        <v>139</v>
      </c>
      <c r="B242" s="100">
        <v>9900073120</v>
      </c>
      <c r="C242" s="20" t="s">
        <v>40</v>
      </c>
      <c r="D242" s="150">
        <f>'Приложение 4'!E133</f>
        <v>5</v>
      </c>
      <c r="E242" s="150">
        <f>'Приложение 4'!F133</f>
        <v>5</v>
      </c>
    </row>
    <row r="243" spans="1:5" ht="84">
      <c r="A243" s="188" t="s">
        <v>141</v>
      </c>
      <c r="B243" s="100">
        <v>9900073150</v>
      </c>
      <c r="C243" s="37"/>
      <c r="D243" s="147">
        <f>D246+D244+D245</f>
        <v>326.59999999999997</v>
      </c>
      <c r="E243" s="147">
        <f>E246+E244+E245</f>
        <v>326.59999999999997</v>
      </c>
    </row>
    <row r="244" spans="1:5" ht="48">
      <c r="A244" s="25" t="s">
        <v>13</v>
      </c>
      <c r="B244" s="100">
        <v>9900073150</v>
      </c>
      <c r="C244" s="20" t="s">
        <v>14</v>
      </c>
      <c r="D244" s="147">
        <f>'Приложение 4'!E135</f>
        <v>19.7</v>
      </c>
      <c r="E244" s="147">
        <f>'Приложение 4'!F135</f>
        <v>19.7</v>
      </c>
    </row>
    <row r="245" spans="1:5" ht="24">
      <c r="A245" s="25" t="s">
        <v>139</v>
      </c>
      <c r="B245" s="100">
        <v>9900073150</v>
      </c>
      <c r="C245" s="20" t="s">
        <v>40</v>
      </c>
      <c r="D245" s="147">
        <f>'Приложение 4'!E136</f>
        <v>10</v>
      </c>
      <c r="E245" s="147">
        <f>'Приложение 4'!F136</f>
        <v>10</v>
      </c>
    </row>
    <row r="246" spans="1:5" ht="12.75">
      <c r="A246" s="25" t="s">
        <v>45</v>
      </c>
      <c r="B246" s="100">
        <v>9900073150</v>
      </c>
      <c r="C246" s="37" t="s">
        <v>2</v>
      </c>
      <c r="D246" s="147">
        <f>'Приложение 4'!E137+'Приложение 4'!E293</f>
        <v>296.9</v>
      </c>
      <c r="E246" s="147">
        <f>'Приложение 4'!F137+'Приложение 4'!F293</f>
        <v>296.9</v>
      </c>
    </row>
    <row r="247" spans="1:5" ht="97.5" customHeight="1">
      <c r="A247" s="189" t="s">
        <v>142</v>
      </c>
      <c r="B247" s="100">
        <v>9900073160</v>
      </c>
      <c r="C247" s="21"/>
      <c r="D247" s="150">
        <f>D248</f>
        <v>10</v>
      </c>
      <c r="E247" s="150">
        <f>E248</f>
        <v>10</v>
      </c>
    </row>
    <row r="248" spans="1:5" ht="24">
      <c r="A248" s="25" t="s">
        <v>139</v>
      </c>
      <c r="B248" s="100">
        <v>9900073160</v>
      </c>
      <c r="C248" s="37" t="s">
        <v>40</v>
      </c>
      <c r="D248" s="147">
        <f>'Приложение 4'!E295+'Приложение 4'!E139</f>
        <v>10</v>
      </c>
      <c r="E248" s="147">
        <f>'Приложение 4'!F295+'Приложение 4'!F139</f>
        <v>10</v>
      </c>
    </row>
    <row r="249" spans="1:5" ht="72">
      <c r="A249" s="78" t="s">
        <v>191</v>
      </c>
      <c r="B249" s="100">
        <v>9900073190</v>
      </c>
      <c r="C249" s="36"/>
      <c r="D249" s="147">
        <f>D250</f>
        <v>22433</v>
      </c>
      <c r="E249" s="147">
        <f>E250</f>
        <v>22433</v>
      </c>
    </row>
    <row r="250" spans="1:5" ht="15" customHeight="1">
      <c r="A250" s="25" t="s">
        <v>70</v>
      </c>
      <c r="B250" s="100">
        <v>9900073190</v>
      </c>
      <c r="C250" s="20" t="s">
        <v>6</v>
      </c>
      <c r="D250" s="150">
        <f>'Приложение 4'!E206+'Приложение 4'!E264</f>
        <v>22433</v>
      </c>
      <c r="E250" s="150">
        <f>'Приложение 4'!F206+'Приложение 4'!F264</f>
        <v>22433</v>
      </c>
    </row>
    <row r="251" spans="1:5" ht="27" customHeight="1">
      <c r="A251" s="135" t="s">
        <v>34</v>
      </c>
      <c r="B251" s="100">
        <v>9900082040</v>
      </c>
      <c r="C251" s="21"/>
      <c r="D251" s="150">
        <f>D252+D253+D254</f>
        <v>33905.5</v>
      </c>
      <c r="E251" s="150">
        <f>E252+E253+E254</f>
        <v>33246.799999999996</v>
      </c>
    </row>
    <row r="252" spans="1:5" ht="49.5" customHeight="1">
      <c r="A252" s="25" t="s">
        <v>13</v>
      </c>
      <c r="B252" s="100">
        <v>9900082040</v>
      </c>
      <c r="C252" s="20" t="s">
        <v>14</v>
      </c>
      <c r="D252" s="150">
        <f>'Приложение 4'!E22+'Приложение 4'!E141+'Приложение 4'!E150</f>
        <v>30628.399999999998</v>
      </c>
      <c r="E252" s="150">
        <f>'Приложение 4'!F22+'Приложение 4'!F141+'Приложение 4'!F150</f>
        <v>29990.6</v>
      </c>
    </row>
    <row r="253" spans="1:5" ht="24">
      <c r="A253" s="25" t="s">
        <v>139</v>
      </c>
      <c r="B253" s="100">
        <v>9900082040</v>
      </c>
      <c r="C253" s="20" t="s">
        <v>40</v>
      </c>
      <c r="D253" s="150">
        <f>'Приложение 4'!E23+'Приложение 4'!E142+'Приложение 4'!E151</f>
        <v>3275.1</v>
      </c>
      <c r="E253" s="150">
        <f>'Приложение 4'!F23+'Приложение 4'!F142+'Приложение 4'!F151</f>
        <v>3254.2</v>
      </c>
    </row>
    <row r="254" spans="1:5" ht="12.75" customHeight="1">
      <c r="A254" s="25" t="s">
        <v>1</v>
      </c>
      <c r="B254" s="100">
        <v>9900082040</v>
      </c>
      <c r="C254" s="20" t="s">
        <v>0</v>
      </c>
      <c r="D254" s="150">
        <f>'Приложение 4'!E143</f>
        <v>2</v>
      </c>
      <c r="E254" s="150">
        <f>'Приложение 4'!F143</f>
        <v>2</v>
      </c>
    </row>
    <row r="255" spans="1:5" ht="24">
      <c r="A255" s="17" t="s">
        <v>46</v>
      </c>
      <c r="B255" s="100">
        <v>9900082050</v>
      </c>
      <c r="C255" s="20"/>
      <c r="D255" s="150">
        <f>D256</f>
        <v>775.6</v>
      </c>
      <c r="E255" s="150">
        <f>E256</f>
        <v>816.5</v>
      </c>
    </row>
    <row r="256" spans="1:5" ht="48">
      <c r="A256" s="25" t="s">
        <v>13</v>
      </c>
      <c r="B256" s="100">
        <v>9900082050</v>
      </c>
      <c r="C256" s="20" t="s">
        <v>14</v>
      </c>
      <c r="D256" s="150">
        <f>'Приложение 4'!E153</f>
        <v>775.6</v>
      </c>
      <c r="E256" s="150">
        <f>'Приложение 4'!F153</f>
        <v>816.5</v>
      </c>
    </row>
    <row r="257" spans="1:5" ht="24">
      <c r="A257" s="135" t="s">
        <v>22</v>
      </c>
      <c r="B257" s="100">
        <v>9900082080</v>
      </c>
      <c r="C257" s="20"/>
      <c r="D257" s="150">
        <f>D258</f>
        <v>2345.4</v>
      </c>
      <c r="E257" s="150">
        <f>E258</f>
        <v>2475.7</v>
      </c>
    </row>
    <row r="258" spans="1:5" ht="48">
      <c r="A258" s="25" t="s">
        <v>13</v>
      </c>
      <c r="B258" s="100">
        <v>9900082080</v>
      </c>
      <c r="C258" s="20" t="s">
        <v>14</v>
      </c>
      <c r="D258" s="150">
        <f>'Приложение 4'!E145</f>
        <v>2345.4</v>
      </c>
      <c r="E258" s="150">
        <f>'Приложение 4'!F145</f>
        <v>2475.7</v>
      </c>
    </row>
    <row r="259" spans="1:5" ht="24">
      <c r="A259" s="136" t="s">
        <v>18</v>
      </c>
      <c r="B259" s="100">
        <v>9900092730</v>
      </c>
      <c r="C259" s="89"/>
      <c r="D259" s="150">
        <f>D260</f>
        <v>100</v>
      </c>
      <c r="E259" s="150">
        <f>E260</f>
        <v>100</v>
      </c>
    </row>
    <row r="260" spans="1:5" ht="12.75">
      <c r="A260" s="25" t="s">
        <v>1</v>
      </c>
      <c r="B260" s="100">
        <v>9900092730</v>
      </c>
      <c r="C260" s="17">
        <v>800</v>
      </c>
      <c r="D260" s="147">
        <f>'Приложение 4'!E297</f>
        <v>100</v>
      </c>
      <c r="E260" s="147">
        <f>'Приложение 4'!F297</f>
        <v>100</v>
      </c>
    </row>
    <row r="261" spans="1:5" ht="40.5" customHeight="1">
      <c r="A261" s="137" t="s">
        <v>44</v>
      </c>
      <c r="B261" s="100">
        <v>9900092740</v>
      </c>
      <c r="C261" s="20"/>
      <c r="D261" s="150">
        <f>D262</f>
        <v>100</v>
      </c>
      <c r="E261" s="150">
        <f>E262</f>
        <v>100</v>
      </c>
    </row>
    <row r="262" spans="1:5" ht="14.25" customHeight="1">
      <c r="A262" s="25" t="s">
        <v>1</v>
      </c>
      <c r="B262" s="100">
        <v>9900092740</v>
      </c>
      <c r="C262" s="20" t="s">
        <v>0</v>
      </c>
      <c r="D262" s="147">
        <f>'Приложение 4'!E299</f>
        <v>100</v>
      </c>
      <c r="E262" s="147">
        <f>'Приложение 4'!F299</f>
        <v>100</v>
      </c>
    </row>
    <row r="263" spans="1:5" ht="13.5" customHeight="1">
      <c r="A263" s="225" t="s">
        <v>266</v>
      </c>
      <c r="B263" s="44">
        <v>9900099990</v>
      </c>
      <c r="C263" s="20"/>
      <c r="D263" s="150">
        <f>D264</f>
        <v>6910</v>
      </c>
      <c r="E263" s="150">
        <f>E264</f>
        <v>14800</v>
      </c>
    </row>
    <row r="264" spans="1:5" ht="13.5" customHeight="1">
      <c r="A264" s="18" t="s">
        <v>1</v>
      </c>
      <c r="B264" s="44">
        <v>9900099990</v>
      </c>
      <c r="C264" s="20" t="s">
        <v>0</v>
      </c>
      <c r="D264" s="150">
        <f>'Приложение 4'!E301</f>
        <v>6910</v>
      </c>
      <c r="E264" s="150">
        <f>'Приложение 4'!F301</f>
        <v>14800</v>
      </c>
    </row>
    <row r="265" spans="1:7" ht="12.75">
      <c r="A265" s="379" t="s">
        <v>33</v>
      </c>
      <c r="B265" s="379"/>
      <c r="C265" s="379"/>
      <c r="D265" s="144">
        <f>D209+D180+D174+D144+D133+D118+D74+D47+D17</f>
        <v>786866.3</v>
      </c>
      <c r="E265" s="144">
        <f>E209+E180+E174+E144+E133+E118+E74+E47+E17</f>
        <v>757331.8</v>
      </c>
      <c r="F265" s="141" t="s">
        <v>200</v>
      </c>
      <c r="G265" s="141"/>
    </row>
    <row r="267" spans="4:5" ht="12.75">
      <c r="D267" s="11"/>
      <c r="E267" s="11"/>
    </row>
    <row r="268" ht="12.75">
      <c r="D268" s="11"/>
    </row>
  </sheetData>
  <sheetProtection/>
  <autoFilter ref="A15:D265"/>
  <mergeCells count="16">
    <mergeCell ref="A1:E1"/>
    <mergeCell ref="A2:E2"/>
    <mergeCell ref="A3:E3"/>
    <mergeCell ref="A4:E4"/>
    <mergeCell ref="A5:E5"/>
    <mergeCell ref="A6:E6"/>
    <mergeCell ref="A265:C265"/>
    <mergeCell ref="A8:E8"/>
    <mergeCell ref="A9:E9"/>
    <mergeCell ref="A10:E10"/>
    <mergeCell ref="A11:E11"/>
    <mergeCell ref="A13:E13"/>
    <mergeCell ref="A15:A16"/>
    <mergeCell ref="B15:B16"/>
    <mergeCell ref="C15:C16"/>
    <mergeCell ref="D15:E15"/>
  </mergeCells>
  <printOptions/>
  <pageMargins left="0.7086614173228347" right="0.7086614173228347" top="0.1968503937007874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2"/>
  <sheetViews>
    <sheetView view="pageBreakPreview" zoomScaleSheetLayoutView="100" zoomScalePageLayoutView="0" workbookViewId="0" topLeftCell="A148">
      <selection activeCell="E159" sqref="E159"/>
    </sheetView>
  </sheetViews>
  <sheetFormatPr defaultColWidth="9.00390625" defaultRowHeight="12.75"/>
  <cols>
    <col min="1" max="1" width="62.00390625" style="0" customWidth="1"/>
    <col min="2" max="2" width="3.75390625" style="0" customWidth="1"/>
    <col min="3" max="3" width="12.625" style="4" customWidth="1"/>
    <col min="4" max="4" width="4.125" style="0" customWidth="1"/>
    <col min="5" max="5" width="9.875" style="0" customWidth="1"/>
    <col min="6" max="6" width="0.74609375" style="151" customWidth="1"/>
    <col min="7" max="7" width="9.125" style="151" customWidth="1"/>
  </cols>
  <sheetData>
    <row r="1" spans="1:5" ht="12.75">
      <c r="A1" s="378" t="s">
        <v>307</v>
      </c>
      <c r="B1" s="378"/>
      <c r="C1" s="378"/>
      <c r="D1" s="378"/>
      <c r="E1" s="378"/>
    </row>
    <row r="2" spans="1:5" ht="12.75">
      <c r="A2" s="378" t="s">
        <v>196</v>
      </c>
      <c r="B2" s="378"/>
      <c r="C2" s="378"/>
      <c r="D2" s="378"/>
      <c r="E2" s="378"/>
    </row>
    <row r="3" spans="1:5" ht="12.75">
      <c r="A3" s="378" t="s">
        <v>197</v>
      </c>
      <c r="B3" s="378"/>
      <c r="C3" s="378"/>
      <c r="D3" s="378"/>
      <c r="E3" s="378"/>
    </row>
    <row r="4" spans="1:5" ht="12.75">
      <c r="A4" s="378" t="s">
        <v>198</v>
      </c>
      <c r="B4" s="378"/>
      <c r="C4" s="378"/>
      <c r="D4" s="378"/>
      <c r="E4" s="378"/>
    </row>
    <row r="5" spans="1:5" ht="12.75">
      <c r="A5" s="378" t="s">
        <v>199</v>
      </c>
      <c r="B5" s="378"/>
      <c r="C5" s="378"/>
      <c r="D5" s="378"/>
      <c r="E5" s="378"/>
    </row>
    <row r="6" spans="1:5" ht="12.75">
      <c r="A6" s="378" t="s">
        <v>501</v>
      </c>
      <c r="B6" s="378"/>
      <c r="C6" s="378"/>
      <c r="D6" s="378"/>
      <c r="E6" s="378"/>
    </row>
    <row r="8" spans="1:7" s="1" customFormat="1" ht="11.25">
      <c r="A8" s="378" t="s">
        <v>202</v>
      </c>
      <c r="B8" s="378"/>
      <c r="C8" s="378"/>
      <c r="D8" s="378"/>
      <c r="E8" s="378"/>
      <c r="F8" s="154"/>
      <c r="G8" s="154"/>
    </row>
    <row r="9" spans="1:7" s="1" customFormat="1" ht="11.25">
      <c r="A9" s="378" t="s">
        <v>43</v>
      </c>
      <c r="B9" s="378"/>
      <c r="C9" s="378"/>
      <c r="D9" s="378"/>
      <c r="E9" s="378"/>
      <c r="F9" s="154"/>
      <c r="G9" s="154"/>
    </row>
    <row r="10" spans="1:7" s="1" customFormat="1" ht="11.25">
      <c r="A10" s="378" t="s">
        <v>50</v>
      </c>
      <c r="B10" s="378"/>
      <c r="C10" s="378"/>
      <c r="D10" s="378"/>
      <c r="E10" s="378"/>
      <c r="F10" s="154"/>
      <c r="G10" s="154"/>
    </row>
    <row r="11" spans="1:7" s="1" customFormat="1" ht="12.75" customHeight="1">
      <c r="A11" s="378" t="s">
        <v>154</v>
      </c>
      <c r="B11" s="378"/>
      <c r="C11" s="378"/>
      <c r="D11" s="378"/>
      <c r="E11" s="378"/>
      <c r="F11" s="154"/>
      <c r="G11" s="154"/>
    </row>
    <row r="12" spans="6:7" s="1" customFormat="1" ht="11.25">
      <c r="F12" s="154"/>
      <c r="G12" s="154"/>
    </row>
    <row r="13" spans="1:7" s="1" customFormat="1" ht="12.75">
      <c r="A13" s="387" t="s">
        <v>155</v>
      </c>
      <c r="B13" s="387"/>
      <c r="C13" s="387"/>
      <c r="D13" s="387"/>
      <c r="E13" s="387"/>
      <c r="F13" s="154"/>
      <c r="G13" s="154"/>
    </row>
    <row r="14" spans="1:7" s="1" customFormat="1" ht="12.75">
      <c r="A14" s="387" t="s">
        <v>156</v>
      </c>
      <c r="B14" s="387"/>
      <c r="C14" s="387"/>
      <c r="D14" s="387"/>
      <c r="E14" s="387"/>
      <c r="F14" s="154"/>
      <c r="G14" s="154"/>
    </row>
    <row r="15" spans="1:7" s="1" customFormat="1" ht="12.75">
      <c r="A15" s="5"/>
      <c r="B15" s="5"/>
      <c r="C15" s="9"/>
      <c r="D15" s="5"/>
      <c r="E15" s="5"/>
      <c r="F15" s="154"/>
      <c r="G15" s="154"/>
    </row>
    <row r="16" spans="1:5" ht="36">
      <c r="A16" s="7" t="s">
        <v>27</v>
      </c>
      <c r="B16" s="7" t="s">
        <v>26</v>
      </c>
      <c r="C16" s="7" t="s">
        <v>25</v>
      </c>
      <c r="D16" s="7" t="s">
        <v>24</v>
      </c>
      <c r="E16" s="13" t="s">
        <v>66</v>
      </c>
    </row>
    <row r="17" spans="1:5" ht="12.75">
      <c r="A17" s="14">
        <v>1</v>
      </c>
      <c r="B17" s="8">
        <v>2</v>
      </c>
      <c r="C17" s="8">
        <v>3</v>
      </c>
      <c r="D17" s="8">
        <v>4</v>
      </c>
      <c r="E17" s="15" t="s">
        <v>117</v>
      </c>
    </row>
    <row r="18" spans="1:5" ht="12.75">
      <c r="A18" s="30" t="s">
        <v>7</v>
      </c>
      <c r="B18" s="8">
        <v>901</v>
      </c>
      <c r="C18" s="8"/>
      <c r="D18" s="8"/>
      <c r="E18" s="144">
        <f>E19</f>
        <v>230</v>
      </c>
    </row>
    <row r="19" spans="1:5" ht="12.75" customHeight="1">
      <c r="A19" s="17" t="s">
        <v>35</v>
      </c>
      <c r="B19" s="16"/>
      <c r="C19" s="44">
        <v>9900000000</v>
      </c>
      <c r="D19" s="16"/>
      <c r="E19" s="143">
        <f>E20</f>
        <v>230</v>
      </c>
    </row>
    <row r="20" spans="1:5" ht="24">
      <c r="A20" s="17" t="s">
        <v>34</v>
      </c>
      <c r="B20" s="16"/>
      <c r="C20" s="44">
        <v>9900082040</v>
      </c>
      <c r="D20" s="16"/>
      <c r="E20" s="143">
        <f>E22+E21</f>
        <v>230</v>
      </c>
    </row>
    <row r="21" spans="1:5" ht="50.25" customHeight="1">
      <c r="A21" s="25" t="s">
        <v>13</v>
      </c>
      <c r="B21" s="16"/>
      <c r="C21" s="44">
        <v>9900082040</v>
      </c>
      <c r="D21" s="16" t="s">
        <v>14</v>
      </c>
      <c r="E21" s="143">
        <v>50</v>
      </c>
    </row>
    <row r="22" spans="1:5" ht="25.5" customHeight="1">
      <c r="A22" s="25" t="s">
        <v>139</v>
      </c>
      <c r="B22" s="16"/>
      <c r="C22" s="44">
        <v>9900082040</v>
      </c>
      <c r="D22" s="16" t="s">
        <v>40</v>
      </c>
      <c r="E22" s="143">
        <v>180</v>
      </c>
    </row>
    <row r="23" spans="1:5" ht="15.75" customHeight="1">
      <c r="A23" s="31"/>
      <c r="B23" s="26"/>
      <c r="C23" s="32"/>
      <c r="D23" s="26"/>
      <c r="E23" s="27"/>
    </row>
    <row r="24" spans="1:7" s="3" customFormat="1" ht="12.75" customHeight="1">
      <c r="A24" s="24" t="s">
        <v>23</v>
      </c>
      <c r="B24" s="21" t="s">
        <v>28</v>
      </c>
      <c r="C24" s="20"/>
      <c r="D24" s="21"/>
      <c r="E24" s="145">
        <f>E25+E82+E111+E115+E150+E92+E78</f>
        <v>164872.69999999998</v>
      </c>
      <c r="F24" s="155"/>
      <c r="G24" s="151"/>
    </row>
    <row r="25" spans="1:5" ht="26.25" customHeight="1">
      <c r="A25" s="49" t="s">
        <v>64</v>
      </c>
      <c r="B25" s="35"/>
      <c r="C25" s="101">
        <v>100000000</v>
      </c>
      <c r="D25" s="50"/>
      <c r="E25" s="146">
        <f>E26+E53+E75</f>
        <v>40397.299999999996</v>
      </c>
    </row>
    <row r="26" spans="1:5" ht="24.75" customHeight="1">
      <c r="A26" s="24" t="s">
        <v>68</v>
      </c>
      <c r="B26" s="17"/>
      <c r="C26" s="101">
        <v>110000000</v>
      </c>
      <c r="D26" s="50"/>
      <c r="E26" s="146">
        <f>E42+E45+E48+E33+E40+E29+E31+E27</f>
        <v>17180.3</v>
      </c>
    </row>
    <row r="27" spans="1:5" ht="48.75" customHeight="1">
      <c r="A27" s="17" t="s">
        <v>204</v>
      </c>
      <c r="B27" s="17"/>
      <c r="C27" s="100" t="s">
        <v>205</v>
      </c>
      <c r="D27" s="40"/>
      <c r="E27" s="148">
        <f>E28</f>
        <v>69</v>
      </c>
    </row>
    <row r="28" spans="1:5" ht="24.75" customHeight="1">
      <c r="A28" s="25" t="s">
        <v>139</v>
      </c>
      <c r="B28" s="17"/>
      <c r="C28" s="100" t="s">
        <v>205</v>
      </c>
      <c r="D28" s="40">
        <v>200</v>
      </c>
      <c r="E28" s="148">
        <v>69</v>
      </c>
    </row>
    <row r="29" spans="1:7" s="161" customFormat="1" ht="23.25" customHeight="1">
      <c r="A29" s="17" t="s">
        <v>157</v>
      </c>
      <c r="B29" s="17"/>
      <c r="C29" s="100">
        <v>111200000</v>
      </c>
      <c r="D29" s="40"/>
      <c r="E29" s="148">
        <f>E30</f>
        <v>500</v>
      </c>
      <c r="F29" s="160"/>
      <c r="G29" s="160"/>
    </row>
    <row r="30" spans="1:7" s="161" customFormat="1" ht="24.75" customHeight="1">
      <c r="A30" s="25" t="s">
        <v>139</v>
      </c>
      <c r="B30" s="17"/>
      <c r="C30" s="100">
        <v>111200000</v>
      </c>
      <c r="D30" s="40">
        <v>200</v>
      </c>
      <c r="E30" s="148">
        <v>500</v>
      </c>
      <c r="F30" s="160"/>
      <c r="G30" s="160"/>
    </row>
    <row r="31" spans="1:7" s="161" customFormat="1" ht="16.5" customHeight="1">
      <c r="A31" s="10" t="s">
        <v>165</v>
      </c>
      <c r="B31" s="17"/>
      <c r="C31" s="100">
        <v>112300000</v>
      </c>
      <c r="D31" s="40"/>
      <c r="E31" s="148">
        <f>E32</f>
        <v>9.8</v>
      </c>
      <c r="F31" s="160"/>
      <c r="G31" s="160"/>
    </row>
    <row r="32" spans="1:7" s="161" customFormat="1" ht="24.75" customHeight="1">
      <c r="A32" s="25" t="s">
        <v>139</v>
      </c>
      <c r="B32" s="17"/>
      <c r="C32" s="100">
        <v>112300000</v>
      </c>
      <c r="D32" s="40">
        <v>200</v>
      </c>
      <c r="E32" s="148">
        <v>9.8</v>
      </c>
      <c r="F32" s="160"/>
      <c r="G32" s="160"/>
    </row>
    <row r="33" spans="1:5" ht="37.5" customHeight="1">
      <c r="A33" s="10" t="s">
        <v>177</v>
      </c>
      <c r="B33" s="21"/>
      <c r="C33" s="100">
        <v>112400000</v>
      </c>
      <c r="D33" s="37"/>
      <c r="E33" s="147">
        <f>E34+E36+E38</f>
        <v>5484.2</v>
      </c>
    </row>
    <row r="34" spans="1:5" ht="13.5" customHeight="1">
      <c r="A34" s="10" t="s">
        <v>193</v>
      </c>
      <c r="B34" s="21"/>
      <c r="C34" s="100" t="s">
        <v>192</v>
      </c>
      <c r="D34" s="37"/>
      <c r="E34" s="147">
        <f>E35</f>
        <v>4098</v>
      </c>
    </row>
    <row r="35" spans="1:5" ht="28.5" customHeight="1">
      <c r="A35" s="25" t="s">
        <v>139</v>
      </c>
      <c r="B35" s="21"/>
      <c r="C35" s="100" t="s">
        <v>192</v>
      </c>
      <c r="D35" s="37" t="s">
        <v>40</v>
      </c>
      <c r="E35" s="147">
        <v>4098</v>
      </c>
    </row>
    <row r="36" spans="1:5" ht="15" customHeight="1">
      <c r="A36" s="10" t="s">
        <v>92</v>
      </c>
      <c r="B36" s="21"/>
      <c r="C36" s="100">
        <v>112410000</v>
      </c>
      <c r="D36" s="37"/>
      <c r="E36" s="147">
        <f>E37</f>
        <v>786.2</v>
      </c>
    </row>
    <row r="37" spans="1:5" ht="23.25" customHeight="1">
      <c r="A37" s="25" t="s">
        <v>139</v>
      </c>
      <c r="B37" s="21"/>
      <c r="C37" s="100">
        <v>112410000</v>
      </c>
      <c r="D37" s="37" t="s">
        <v>40</v>
      </c>
      <c r="E37" s="147">
        <v>786.2</v>
      </c>
    </row>
    <row r="38" spans="1:5" ht="51" customHeight="1">
      <c r="A38" s="10" t="s">
        <v>236</v>
      </c>
      <c r="B38" s="21"/>
      <c r="C38" s="100">
        <v>112422010</v>
      </c>
      <c r="D38" s="37"/>
      <c r="E38" s="147">
        <f>E39</f>
        <v>600</v>
      </c>
    </row>
    <row r="39" spans="1:5" ht="14.25" customHeight="1">
      <c r="A39" s="25" t="s">
        <v>45</v>
      </c>
      <c r="B39" s="21"/>
      <c r="C39" s="100">
        <v>112422010</v>
      </c>
      <c r="D39" s="37" t="s">
        <v>2</v>
      </c>
      <c r="E39" s="147">
        <v>600</v>
      </c>
    </row>
    <row r="40" spans="1:5" ht="48" customHeight="1">
      <c r="A40" s="10" t="s">
        <v>140</v>
      </c>
      <c r="B40" s="21"/>
      <c r="C40" s="100">
        <v>114200000</v>
      </c>
      <c r="D40" s="37"/>
      <c r="E40" s="147">
        <f>E41</f>
        <v>355.3</v>
      </c>
    </row>
    <row r="41" spans="1:5" ht="23.25" customHeight="1">
      <c r="A41" s="25" t="s">
        <v>139</v>
      </c>
      <c r="B41" s="21"/>
      <c r="C41" s="100">
        <v>114200000</v>
      </c>
      <c r="D41" s="37" t="s">
        <v>40</v>
      </c>
      <c r="E41" s="147">
        <v>355.3</v>
      </c>
    </row>
    <row r="42" spans="1:5" ht="38.25" customHeight="1">
      <c r="A42" s="169" t="s">
        <v>79</v>
      </c>
      <c r="B42" s="17"/>
      <c r="C42" s="100">
        <v>114500000</v>
      </c>
      <c r="D42" s="37"/>
      <c r="E42" s="147">
        <f>E43</f>
        <v>744.8</v>
      </c>
    </row>
    <row r="43" spans="1:5" ht="49.5" customHeight="1">
      <c r="A43" s="45" t="s">
        <v>80</v>
      </c>
      <c r="B43" s="17"/>
      <c r="C43" s="100">
        <v>114551350</v>
      </c>
      <c r="D43" s="37"/>
      <c r="E43" s="147">
        <f>E44</f>
        <v>744.8</v>
      </c>
    </row>
    <row r="44" spans="1:5" ht="12.75">
      <c r="A44" s="25" t="s">
        <v>70</v>
      </c>
      <c r="B44" s="40"/>
      <c r="C44" s="100">
        <v>114551350</v>
      </c>
      <c r="D44" s="40">
        <v>300</v>
      </c>
      <c r="E44" s="148">
        <v>744.8</v>
      </c>
    </row>
    <row r="45" spans="1:5" ht="24">
      <c r="A45" s="51" t="s">
        <v>81</v>
      </c>
      <c r="B45" s="40"/>
      <c r="C45" s="100">
        <v>114600000</v>
      </c>
      <c r="D45" s="40"/>
      <c r="E45" s="148">
        <f>E46</f>
        <v>449.8</v>
      </c>
    </row>
    <row r="46" spans="1:5" ht="36.75" customHeight="1">
      <c r="A46" s="169" t="s">
        <v>82</v>
      </c>
      <c r="B46" s="40"/>
      <c r="C46" s="100" t="s">
        <v>143</v>
      </c>
      <c r="D46" s="40"/>
      <c r="E46" s="148">
        <f>E47</f>
        <v>449.8</v>
      </c>
    </row>
    <row r="47" spans="1:5" ht="12.75">
      <c r="A47" s="25" t="s">
        <v>70</v>
      </c>
      <c r="B47" s="40"/>
      <c r="C47" s="100" t="s">
        <v>143</v>
      </c>
      <c r="D47" s="40">
        <v>300</v>
      </c>
      <c r="E47" s="148">
        <v>449.8</v>
      </c>
    </row>
    <row r="48" spans="1:5" ht="48">
      <c r="A48" s="52" t="s">
        <v>83</v>
      </c>
      <c r="B48" s="40"/>
      <c r="C48" s="100">
        <v>114700000</v>
      </c>
      <c r="D48" s="40"/>
      <c r="E48" s="148">
        <f>E51+E50</f>
        <v>9567.4</v>
      </c>
    </row>
    <row r="49" spans="1:5" ht="74.25" customHeight="1">
      <c r="A49" s="205" t="s">
        <v>84</v>
      </c>
      <c r="B49" s="40"/>
      <c r="C49" s="100">
        <v>114773030</v>
      </c>
      <c r="D49" s="40"/>
      <c r="E49" s="148">
        <f>E50</f>
        <v>4250.4</v>
      </c>
    </row>
    <row r="50" spans="1:5" ht="24">
      <c r="A50" s="25" t="s">
        <v>53</v>
      </c>
      <c r="B50" s="40"/>
      <c r="C50" s="100">
        <v>114773030</v>
      </c>
      <c r="D50" s="40">
        <v>400</v>
      </c>
      <c r="E50" s="148">
        <v>4250.4</v>
      </c>
    </row>
    <row r="51" spans="1:5" ht="72">
      <c r="A51" s="96" t="s">
        <v>84</v>
      </c>
      <c r="B51" s="40"/>
      <c r="C51" s="20" t="s">
        <v>85</v>
      </c>
      <c r="D51" s="40"/>
      <c r="E51" s="148">
        <f>E52</f>
        <v>5317</v>
      </c>
    </row>
    <row r="52" spans="1:5" ht="24">
      <c r="A52" s="25" t="s">
        <v>53</v>
      </c>
      <c r="B52" s="40"/>
      <c r="C52" s="20" t="s">
        <v>85</v>
      </c>
      <c r="D52" s="40">
        <v>400</v>
      </c>
      <c r="E52" s="148">
        <v>5317</v>
      </c>
    </row>
    <row r="53" spans="1:5" ht="36">
      <c r="A53" s="103" t="s">
        <v>69</v>
      </c>
      <c r="B53" s="40"/>
      <c r="C53" s="101">
        <v>120000000</v>
      </c>
      <c r="D53" s="50"/>
      <c r="E53" s="146">
        <f>E54+E59+E64+E71+E62+E69+E73+E56</f>
        <v>23165.8</v>
      </c>
    </row>
    <row r="54" spans="1:5" ht="27" customHeight="1">
      <c r="A54" s="54" t="s">
        <v>86</v>
      </c>
      <c r="B54" s="40"/>
      <c r="C54" s="100">
        <v>121200000</v>
      </c>
      <c r="D54" s="40"/>
      <c r="E54" s="148">
        <f>E55</f>
        <v>70</v>
      </c>
    </row>
    <row r="55" spans="1:5" ht="24">
      <c r="A55" s="25" t="s">
        <v>139</v>
      </c>
      <c r="B55" s="40"/>
      <c r="C55" s="100">
        <v>121200000</v>
      </c>
      <c r="D55" s="40">
        <v>200</v>
      </c>
      <c r="E55" s="148">
        <v>70</v>
      </c>
    </row>
    <row r="56" spans="1:5" ht="15.75" customHeight="1">
      <c r="A56" s="208" t="s">
        <v>232</v>
      </c>
      <c r="B56" s="40"/>
      <c r="C56" s="100">
        <v>122100000</v>
      </c>
      <c r="D56" s="40"/>
      <c r="E56" s="148">
        <f>E57</f>
        <v>300</v>
      </c>
    </row>
    <row r="57" spans="1:5" ht="27" customHeight="1">
      <c r="A57" s="208" t="s">
        <v>230</v>
      </c>
      <c r="B57" s="40"/>
      <c r="C57" s="209" t="s">
        <v>231</v>
      </c>
      <c r="D57" s="40"/>
      <c r="E57" s="148">
        <f>E58</f>
        <v>300</v>
      </c>
    </row>
    <row r="58" spans="1:5" ht="15.75" customHeight="1">
      <c r="A58" s="25" t="s">
        <v>45</v>
      </c>
      <c r="B58" s="40"/>
      <c r="C58" s="209" t="s">
        <v>231</v>
      </c>
      <c r="D58" s="40">
        <v>500</v>
      </c>
      <c r="E58" s="148">
        <v>300</v>
      </c>
    </row>
    <row r="59" spans="1:5" ht="12.75">
      <c r="A59" s="54" t="s">
        <v>87</v>
      </c>
      <c r="B59" s="40"/>
      <c r="C59" s="100">
        <v>122200000</v>
      </c>
      <c r="D59" s="40"/>
      <c r="E59" s="148">
        <f>E60</f>
        <v>86.8</v>
      </c>
    </row>
    <row r="60" spans="1:5" ht="48">
      <c r="A60" s="55" t="s">
        <v>189</v>
      </c>
      <c r="B60" s="40"/>
      <c r="C60" s="100">
        <v>122273120</v>
      </c>
      <c r="D60" s="40"/>
      <c r="E60" s="148">
        <f>E61</f>
        <v>86.8</v>
      </c>
    </row>
    <row r="61" spans="1:5" ht="24">
      <c r="A61" s="25" t="s">
        <v>139</v>
      </c>
      <c r="B61" s="40"/>
      <c r="C61" s="100">
        <v>122273120</v>
      </c>
      <c r="D61" s="40">
        <v>200</v>
      </c>
      <c r="E61" s="148">
        <v>86.8</v>
      </c>
    </row>
    <row r="62" spans="1:5" ht="24">
      <c r="A62" s="10" t="s">
        <v>158</v>
      </c>
      <c r="B62" s="40"/>
      <c r="C62" s="100">
        <v>122300000</v>
      </c>
      <c r="D62" s="40"/>
      <c r="E62" s="148">
        <f>E63</f>
        <v>3621.7</v>
      </c>
    </row>
    <row r="63" spans="1:5" ht="24">
      <c r="A63" s="25" t="s">
        <v>5</v>
      </c>
      <c r="B63" s="40"/>
      <c r="C63" s="100">
        <v>122300000</v>
      </c>
      <c r="D63" s="40">
        <v>600</v>
      </c>
      <c r="E63" s="148">
        <v>3621.7</v>
      </c>
    </row>
    <row r="64" spans="1:5" ht="12.75">
      <c r="A64" s="56" t="s">
        <v>88</v>
      </c>
      <c r="B64" s="40"/>
      <c r="C64" s="100">
        <v>123100000</v>
      </c>
      <c r="D64" s="40"/>
      <c r="E64" s="148">
        <f>E67+E65</f>
        <v>15901.3</v>
      </c>
    </row>
    <row r="65" spans="1:5" ht="12.75">
      <c r="A65" s="56" t="s">
        <v>181</v>
      </c>
      <c r="B65" s="40"/>
      <c r="C65" s="100">
        <v>123191000</v>
      </c>
      <c r="D65" s="40"/>
      <c r="E65" s="148">
        <f>E66</f>
        <v>1433.3</v>
      </c>
    </row>
    <row r="66" spans="1:5" ht="24">
      <c r="A66" s="25" t="s">
        <v>53</v>
      </c>
      <c r="B66" s="40"/>
      <c r="C66" s="100">
        <v>123191000</v>
      </c>
      <c r="D66" s="40">
        <v>400</v>
      </c>
      <c r="E66" s="148">
        <v>1433.3</v>
      </c>
    </row>
    <row r="67" spans="1:5" ht="12.75">
      <c r="A67" s="152" t="s">
        <v>145</v>
      </c>
      <c r="B67" s="40"/>
      <c r="C67" s="100" t="s">
        <v>144</v>
      </c>
      <c r="D67" s="40"/>
      <c r="E67" s="148">
        <f>E68</f>
        <v>14468</v>
      </c>
    </row>
    <row r="68" spans="1:5" ht="24">
      <c r="A68" s="25" t="s">
        <v>53</v>
      </c>
      <c r="B68" s="40"/>
      <c r="C68" s="100" t="s">
        <v>144</v>
      </c>
      <c r="D68" s="40">
        <v>400</v>
      </c>
      <c r="E68" s="148">
        <v>14468</v>
      </c>
    </row>
    <row r="69" spans="1:5" ht="24">
      <c r="A69" s="104" t="s">
        <v>89</v>
      </c>
      <c r="B69" s="40"/>
      <c r="C69" s="100">
        <v>123200000</v>
      </c>
      <c r="D69" s="40"/>
      <c r="E69" s="148">
        <f>E70</f>
        <v>2816.6</v>
      </c>
    </row>
    <row r="70" spans="1:5" ht="24">
      <c r="A70" s="25" t="s">
        <v>53</v>
      </c>
      <c r="B70" s="40"/>
      <c r="C70" s="100">
        <v>123200000</v>
      </c>
      <c r="D70" s="40">
        <v>400</v>
      </c>
      <c r="E70" s="148">
        <v>2816.6</v>
      </c>
    </row>
    <row r="71" spans="1:5" ht="76.5" customHeight="1">
      <c r="A71" s="162" t="s">
        <v>159</v>
      </c>
      <c r="B71" s="40"/>
      <c r="C71" s="100">
        <v>123300000</v>
      </c>
      <c r="D71" s="40"/>
      <c r="E71" s="148">
        <f>E72</f>
        <v>300</v>
      </c>
    </row>
    <row r="72" spans="1:5" ht="24">
      <c r="A72" s="25" t="s">
        <v>139</v>
      </c>
      <c r="B72" s="40"/>
      <c r="C72" s="100">
        <v>123300000</v>
      </c>
      <c r="D72" s="40">
        <v>200</v>
      </c>
      <c r="E72" s="148">
        <v>300</v>
      </c>
    </row>
    <row r="73" spans="1:5" ht="12.75">
      <c r="A73" s="10" t="s">
        <v>210</v>
      </c>
      <c r="B73" s="40"/>
      <c r="C73" s="100">
        <v>123500000</v>
      </c>
      <c r="D73" s="40"/>
      <c r="E73" s="148">
        <f>E74</f>
        <v>69.4</v>
      </c>
    </row>
    <row r="74" spans="1:5" ht="24">
      <c r="A74" s="25" t="s">
        <v>139</v>
      </c>
      <c r="B74" s="40"/>
      <c r="C74" s="100">
        <v>123500000</v>
      </c>
      <c r="D74" s="40">
        <v>200</v>
      </c>
      <c r="E74" s="148">
        <v>69.4</v>
      </c>
    </row>
    <row r="75" spans="1:5" ht="12.75">
      <c r="A75" s="220" t="s">
        <v>247</v>
      </c>
      <c r="B75" s="40"/>
      <c r="C75" s="101">
        <v>130000000</v>
      </c>
      <c r="D75" s="40"/>
      <c r="E75" s="146">
        <f>E76</f>
        <v>51.2</v>
      </c>
    </row>
    <row r="76" spans="1:5" ht="12.75">
      <c r="A76" s="171" t="s">
        <v>248</v>
      </c>
      <c r="B76" s="40"/>
      <c r="C76" s="100">
        <v>131200000</v>
      </c>
      <c r="D76" s="40"/>
      <c r="E76" s="148">
        <f>E77</f>
        <v>51.2</v>
      </c>
    </row>
    <row r="77" spans="1:5" ht="24">
      <c r="A77" s="25" t="s">
        <v>5</v>
      </c>
      <c r="B77" s="17"/>
      <c r="C77" s="100">
        <v>131200000</v>
      </c>
      <c r="D77" s="40">
        <v>600</v>
      </c>
      <c r="E77" s="148">
        <v>51.2</v>
      </c>
    </row>
    <row r="78" spans="1:5" ht="24">
      <c r="A78" s="116" t="s">
        <v>51</v>
      </c>
      <c r="B78" s="50"/>
      <c r="C78" s="101">
        <v>200000000</v>
      </c>
      <c r="D78" s="50"/>
      <c r="E78" s="146">
        <f>E79</f>
        <v>7468</v>
      </c>
    </row>
    <row r="79" spans="1:5" ht="24">
      <c r="A79" s="75" t="s">
        <v>110</v>
      </c>
      <c r="B79" s="40"/>
      <c r="C79" s="100">
        <v>201700000</v>
      </c>
      <c r="D79" s="40"/>
      <c r="E79" s="148">
        <f>E80</f>
        <v>7468</v>
      </c>
    </row>
    <row r="80" spans="1:5" ht="12.75">
      <c r="A80" s="169" t="s">
        <v>92</v>
      </c>
      <c r="B80" s="40"/>
      <c r="C80" s="100">
        <v>201711000</v>
      </c>
      <c r="D80" s="40"/>
      <c r="E80" s="148">
        <f>E81</f>
        <v>7468</v>
      </c>
    </row>
    <row r="81" spans="1:5" ht="24">
      <c r="A81" s="25" t="s">
        <v>139</v>
      </c>
      <c r="B81" s="40"/>
      <c r="C81" s="100">
        <v>201711000</v>
      </c>
      <c r="D81" s="40">
        <v>200</v>
      </c>
      <c r="E81" s="148">
        <v>7468</v>
      </c>
    </row>
    <row r="82" spans="1:5" ht="28.5" customHeight="1">
      <c r="A82" s="120" t="s">
        <v>72</v>
      </c>
      <c r="B82" s="105"/>
      <c r="C82" s="101">
        <v>500000000</v>
      </c>
      <c r="D82" s="106"/>
      <c r="E82" s="149">
        <f>E83+E89</f>
        <v>2162.2</v>
      </c>
    </row>
    <row r="83" spans="1:5" ht="24.75" customHeight="1">
      <c r="A83" s="121" t="s">
        <v>11</v>
      </c>
      <c r="B83" s="21"/>
      <c r="C83" s="101">
        <v>510000000</v>
      </c>
      <c r="D83" s="106"/>
      <c r="E83" s="149">
        <f>E84</f>
        <v>1432.2</v>
      </c>
    </row>
    <row r="84" spans="1:7" s="3" customFormat="1" ht="22.5" customHeight="1">
      <c r="A84" s="194" t="s">
        <v>29</v>
      </c>
      <c r="B84" s="21"/>
      <c r="C84" s="100">
        <v>512100000</v>
      </c>
      <c r="D84" s="21"/>
      <c r="E84" s="150">
        <f>E85+E87</f>
        <v>1432.2</v>
      </c>
      <c r="F84" s="155"/>
      <c r="G84" s="155"/>
    </row>
    <row r="85" spans="1:7" s="3" customFormat="1" ht="13.5" customHeight="1">
      <c r="A85" s="10" t="s">
        <v>194</v>
      </c>
      <c r="B85" s="21"/>
      <c r="C85" s="100" t="s">
        <v>241</v>
      </c>
      <c r="D85" s="20"/>
      <c r="E85" s="150">
        <f>E86</f>
        <v>1378</v>
      </c>
      <c r="F85" s="155"/>
      <c r="G85" s="155"/>
    </row>
    <row r="86" spans="1:7" s="3" customFormat="1" ht="15" customHeight="1">
      <c r="A86" s="25" t="s">
        <v>1</v>
      </c>
      <c r="B86" s="21"/>
      <c r="C86" s="100" t="s">
        <v>241</v>
      </c>
      <c r="D86" s="20" t="s">
        <v>0</v>
      </c>
      <c r="E86" s="150">
        <v>1378</v>
      </c>
      <c r="F86" s="155"/>
      <c r="G86" s="155"/>
    </row>
    <row r="87" spans="1:7" s="3" customFormat="1" ht="12.75" customHeight="1">
      <c r="A87" s="10" t="s">
        <v>195</v>
      </c>
      <c r="B87" s="21"/>
      <c r="C87" s="100">
        <v>512110000</v>
      </c>
      <c r="D87" s="20"/>
      <c r="E87" s="150">
        <f>E88</f>
        <v>54.2</v>
      </c>
      <c r="F87" s="155"/>
      <c r="G87" s="155"/>
    </row>
    <row r="88" spans="1:7" s="3" customFormat="1" ht="12.75" customHeight="1">
      <c r="A88" s="25" t="s">
        <v>1</v>
      </c>
      <c r="B88" s="21"/>
      <c r="C88" s="100">
        <v>512110000</v>
      </c>
      <c r="D88" s="20" t="s">
        <v>0</v>
      </c>
      <c r="E88" s="150">
        <v>54.2</v>
      </c>
      <c r="F88" s="155"/>
      <c r="G88" s="155"/>
    </row>
    <row r="89" spans="1:7" s="99" customFormat="1" ht="23.25" customHeight="1">
      <c r="A89" s="195" t="s">
        <v>130</v>
      </c>
      <c r="B89" s="21"/>
      <c r="C89" s="101">
        <v>520000000</v>
      </c>
      <c r="D89" s="21"/>
      <c r="E89" s="145">
        <f>E90</f>
        <v>730</v>
      </c>
      <c r="F89" s="156"/>
      <c r="G89" s="156"/>
    </row>
    <row r="90" spans="1:7" s="3" customFormat="1" ht="24.75" customHeight="1">
      <c r="A90" s="196" t="s">
        <v>131</v>
      </c>
      <c r="B90" s="21"/>
      <c r="C90" s="100">
        <v>521100000</v>
      </c>
      <c r="D90" s="20"/>
      <c r="E90" s="150">
        <f>E91</f>
        <v>730</v>
      </c>
      <c r="F90" s="155"/>
      <c r="G90" s="155"/>
    </row>
    <row r="91" spans="1:7" s="3" customFormat="1" ht="12.75" customHeight="1">
      <c r="A91" s="25" t="s">
        <v>1</v>
      </c>
      <c r="B91" s="21"/>
      <c r="C91" s="100">
        <v>521100000</v>
      </c>
      <c r="D91" s="20" t="s">
        <v>0</v>
      </c>
      <c r="E91" s="150">
        <v>730</v>
      </c>
      <c r="F91" s="155"/>
      <c r="G91" s="155"/>
    </row>
    <row r="92" spans="1:7" s="3" customFormat="1" ht="29.25" customHeight="1">
      <c r="A92" s="122" t="s">
        <v>31</v>
      </c>
      <c r="B92" s="40"/>
      <c r="C92" s="101">
        <v>600000000</v>
      </c>
      <c r="D92" s="20"/>
      <c r="E92" s="145">
        <f>E98+E93+E107</f>
        <v>654.8</v>
      </c>
      <c r="F92" s="155"/>
      <c r="G92" s="155"/>
    </row>
    <row r="93" spans="1:7" s="3" customFormat="1" ht="13.5" customHeight="1">
      <c r="A93" s="163" t="s">
        <v>160</v>
      </c>
      <c r="B93" s="40"/>
      <c r="C93" s="101">
        <v>620000000</v>
      </c>
      <c r="D93" s="20"/>
      <c r="E93" s="145">
        <f>E94+E96</f>
        <v>280</v>
      </c>
      <c r="F93" s="155"/>
      <c r="G93" s="155"/>
    </row>
    <row r="94" spans="1:7" s="3" customFormat="1" ht="39.75" customHeight="1">
      <c r="A94" s="165" t="s">
        <v>161</v>
      </c>
      <c r="B94" s="40"/>
      <c r="C94" s="100">
        <v>621100000</v>
      </c>
      <c r="D94" s="20"/>
      <c r="E94" s="150">
        <f>E95</f>
        <v>200</v>
      </c>
      <c r="F94" s="155"/>
      <c r="G94" s="155"/>
    </row>
    <row r="95" spans="1:7" s="3" customFormat="1" ht="25.5" customHeight="1">
      <c r="A95" s="25" t="s">
        <v>139</v>
      </c>
      <c r="B95" s="40"/>
      <c r="C95" s="100">
        <v>621100000</v>
      </c>
      <c r="D95" s="20" t="s">
        <v>40</v>
      </c>
      <c r="E95" s="150">
        <v>200</v>
      </c>
      <c r="F95" s="155"/>
      <c r="G95" s="155"/>
    </row>
    <row r="96" spans="1:7" s="3" customFormat="1" ht="15" customHeight="1">
      <c r="A96" s="165" t="s">
        <v>162</v>
      </c>
      <c r="B96" s="40"/>
      <c r="C96" s="100">
        <v>622100000</v>
      </c>
      <c r="D96" s="20"/>
      <c r="E96" s="150">
        <f>E97</f>
        <v>80</v>
      </c>
      <c r="F96" s="155"/>
      <c r="G96" s="155"/>
    </row>
    <row r="97" spans="1:7" s="3" customFormat="1" ht="23.25" customHeight="1">
      <c r="A97" s="25" t="s">
        <v>139</v>
      </c>
      <c r="B97" s="40"/>
      <c r="C97" s="100">
        <v>622100000</v>
      </c>
      <c r="D97" s="20" t="s">
        <v>40</v>
      </c>
      <c r="E97" s="150">
        <v>80</v>
      </c>
      <c r="F97" s="155"/>
      <c r="G97" s="155"/>
    </row>
    <row r="98" spans="1:7" s="3" customFormat="1" ht="12.75" customHeight="1">
      <c r="A98" s="138" t="s">
        <v>128</v>
      </c>
      <c r="B98" s="21"/>
      <c r="C98" s="101">
        <v>630000000</v>
      </c>
      <c r="D98" s="21"/>
      <c r="E98" s="145">
        <f>E99+E101+E103+E105</f>
        <v>346.3</v>
      </c>
      <c r="F98" s="155"/>
      <c r="G98" s="155"/>
    </row>
    <row r="99" spans="1:7" s="3" customFormat="1" ht="26.25" customHeight="1">
      <c r="A99" s="110" t="s">
        <v>129</v>
      </c>
      <c r="B99" s="21"/>
      <c r="C99" s="100">
        <v>631100000</v>
      </c>
      <c r="D99" s="20"/>
      <c r="E99" s="150">
        <f>E100</f>
        <v>114.8</v>
      </c>
      <c r="F99" s="155"/>
      <c r="G99" s="155"/>
    </row>
    <row r="100" spans="1:7" s="3" customFormat="1" ht="26.25" customHeight="1">
      <c r="A100" s="25" t="s">
        <v>139</v>
      </c>
      <c r="B100" s="21"/>
      <c r="C100" s="100">
        <v>631100000</v>
      </c>
      <c r="D100" s="20" t="s">
        <v>40</v>
      </c>
      <c r="E100" s="150">
        <v>114.8</v>
      </c>
      <c r="F100" s="155"/>
      <c r="G100" s="155"/>
    </row>
    <row r="101" spans="1:7" s="3" customFormat="1" ht="27.75" customHeight="1">
      <c r="A101" s="110" t="s">
        <v>179</v>
      </c>
      <c r="B101" s="21"/>
      <c r="C101" s="100">
        <v>631200000</v>
      </c>
      <c r="D101" s="20"/>
      <c r="E101" s="150">
        <f>E102</f>
        <v>15</v>
      </c>
      <c r="F101" s="155"/>
      <c r="G101" s="155"/>
    </row>
    <row r="102" spans="1:7" s="3" customFormat="1" ht="25.5" customHeight="1">
      <c r="A102" s="25" t="s">
        <v>139</v>
      </c>
      <c r="B102" s="21"/>
      <c r="C102" s="100">
        <v>631200000</v>
      </c>
      <c r="D102" s="20" t="s">
        <v>40</v>
      </c>
      <c r="E102" s="150">
        <v>15</v>
      </c>
      <c r="F102" s="155"/>
      <c r="G102" s="155"/>
    </row>
    <row r="103" spans="1:7" s="3" customFormat="1" ht="51.75" customHeight="1">
      <c r="A103" s="110" t="s">
        <v>132</v>
      </c>
      <c r="B103" s="21"/>
      <c r="C103" s="100">
        <v>634100000</v>
      </c>
      <c r="D103" s="20"/>
      <c r="E103" s="150">
        <f>E104</f>
        <v>100</v>
      </c>
      <c r="F103" s="155"/>
      <c r="G103" s="155"/>
    </row>
    <row r="104" spans="1:7" s="3" customFormat="1" ht="26.25" customHeight="1">
      <c r="A104" s="25" t="s">
        <v>139</v>
      </c>
      <c r="B104" s="21"/>
      <c r="C104" s="100">
        <v>634100000</v>
      </c>
      <c r="D104" s="20" t="s">
        <v>40</v>
      </c>
      <c r="E104" s="150">
        <v>100</v>
      </c>
      <c r="F104" s="155"/>
      <c r="G104" s="155"/>
    </row>
    <row r="105" spans="1:7" s="3" customFormat="1" ht="26.25" customHeight="1">
      <c r="A105" s="10" t="s">
        <v>180</v>
      </c>
      <c r="B105" s="21"/>
      <c r="C105" s="100">
        <v>635300000</v>
      </c>
      <c r="D105" s="20"/>
      <c r="E105" s="150">
        <f>E106</f>
        <v>116.5</v>
      </c>
      <c r="F105" s="155"/>
      <c r="G105" s="155"/>
    </row>
    <row r="106" spans="1:7" s="3" customFormat="1" ht="26.25" customHeight="1">
      <c r="A106" s="25" t="s">
        <v>139</v>
      </c>
      <c r="B106" s="21"/>
      <c r="C106" s="100">
        <v>635300000</v>
      </c>
      <c r="D106" s="20" t="s">
        <v>40</v>
      </c>
      <c r="E106" s="150">
        <v>116.5</v>
      </c>
      <c r="F106" s="155"/>
      <c r="G106" s="155"/>
    </row>
    <row r="107" spans="1:7" s="3" customFormat="1" ht="26.25" customHeight="1">
      <c r="A107" s="212" t="s">
        <v>239</v>
      </c>
      <c r="B107" s="213"/>
      <c r="C107" s="214">
        <v>660000000</v>
      </c>
      <c r="D107" s="213"/>
      <c r="E107" s="215">
        <f>E108</f>
        <v>28.5</v>
      </c>
      <c r="F107" s="155"/>
      <c r="G107" s="155"/>
    </row>
    <row r="108" spans="1:7" s="3" customFormat="1" ht="26.25" customHeight="1">
      <c r="A108" s="216" t="s">
        <v>240</v>
      </c>
      <c r="B108" s="213"/>
      <c r="C108" s="217">
        <v>661100000</v>
      </c>
      <c r="D108" s="218"/>
      <c r="E108" s="219">
        <f>E109</f>
        <v>28.5</v>
      </c>
      <c r="F108" s="155"/>
      <c r="G108" s="155"/>
    </row>
    <row r="109" spans="1:7" s="3" customFormat="1" ht="13.5" customHeight="1">
      <c r="A109" s="216" t="s">
        <v>92</v>
      </c>
      <c r="B109" s="213"/>
      <c r="C109" s="217">
        <v>661111000</v>
      </c>
      <c r="D109" s="218"/>
      <c r="E109" s="219">
        <f>E110</f>
        <v>28.5</v>
      </c>
      <c r="F109" s="155"/>
      <c r="G109" s="155"/>
    </row>
    <row r="110" spans="1:7" s="3" customFormat="1" ht="26.25" customHeight="1">
      <c r="A110" s="25" t="s">
        <v>5</v>
      </c>
      <c r="B110" s="213"/>
      <c r="C110" s="217">
        <v>661111000</v>
      </c>
      <c r="D110" s="218" t="s">
        <v>17</v>
      </c>
      <c r="E110" s="219">
        <v>28.5</v>
      </c>
      <c r="F110" s="155"/>
      <c r="G110" s="155"/>
    </row>
    <row r="111" spans="1:7" s="3" customFormat="1" ht="39" customHeight="1">
      <c r="A111" s="126" t="s">
        <v>12</v>
      </c>
      <c r="B111" s="21"/>
      <c r="C111" s="101">
        <v>700000000</v>
      </c>
      <c r="D111" s="21"/>
      <c r="E111" s="145">
        <f>E112</f>
        <v>200</v>
      </c>
      <c r="F111" s="155"/>
      <c r="G111" s="155"/>
    </row>
    <row r="112" spans="1:7" s="3" customFormat="1" ht="26.25" customHeight="1">
      <c r="A112" s="126" t="s">
        <v>90</v>
      </c>
      <c r="B112" s="21"/>
      <c r="C112" s="101">
        <v>710000000</v>
      </c>
      <c r="D112" s="21"/>
      <c r="E112" s="145">
        <f>E113</f>
        <v>200</v>
      </c>
      <c r="F112" s="155"/>
      <c r="G112" s="155"/>
    </row>
    <row r="113" spans="1:7" s="3" customFormat="1" ht="63.75" customHeight="1">
      <c r="A113" s="127" t="s">
        <v>91</v>
      </c>
      <c r="B113" s="20"/>
      <c r="C113" s="100">
        <v>711200000</v>
      </c>
      <c r="D113" s="20"/>
      <c r="E113" s="150">
        <f>E114</f>
        <v>200</v>
      </c>
      <c r="F113" s="155"/>
      <c r="G113" s="155"/>
    </row>
    <row r="114" spans="1:7" s="3" customFormat="1" ht="23.25" customHeight="1">
      <c r="A114" s="25" t="s">
        <v>5</v>
      </c>
      <c r="B114" s="20"/>
      <c r="C114" s="100">
        <v>711200000</v>
      </c>
      <c r="D114" s="20" t="s">
        <v>17</v>
      </c>
      <c r="E114" s="150">
        <v>200</v>
      </c>
      <c r="F114" s="155"/>
      <c r="G114" s="155"/>
    </row>
    <row r="115" spans="1:7" s="3" customFormat="1" ht="24.75" customHeight="1">
      <c r="A115" s="107" t="s">
        <v>58</v>
      </c>
      <c r="B115" s="21"/>
      <c r="C115" s="101">
        <v>800000000</v>
      </c>
      <c r="D115" s="21"/>
      <c r="E115" s="145">
        <f>E116+E137+E144</f>
        <v>53459</v>
      </c>
      <c r="F115" s="155"/>
      <c r="G115" s="155"/>
    </row>
    <row r="116" spans="1:7" s="3" customFormat="1" ht="24.75" customHeight="1">
      <c r="A116" s="107" t="s">
        <v>38</v>
      </c>
      <c r="B116" s="21"/>
      <c r="C116" s="101">
        <v>810000000</v>
      </c>
      <c r="D116" s="21"/>
      <c r="E116" s="145">
        <f>E117+E123+E133+E126+E128+E135+E131</f>
        <v>45376.5</v>
      </c>
      <c r="F116" s="155"/>
      <c r="G116" s="155"/>
    </row>
    <row r="117" spans="1:7" s="3" customFormat="1" ht="36.75" customHeight="1">
      <c r="A117" s="60" t="s">
        <v>242</v>
      </c>
      <c r="B117" s="20"/>
      <c r="C117" s="100">
        <v>811100000</v>
      </c>
      <c r="D117" s="20"/>
      <c r="E117" s="150">
        <f>E118+E121</f>
        <v>9119.6</v>
      </c>
      <c r="F117" s="155"/>
      <c r="G117" s="155"/>
    </row>
    <row r="118" spans="1:7" s="3" customFormat="1" ht="12.75" customHeight="1">
      <c r="A118" s="169" t="s">
        <v>92</v>
      </c>
      <c r="B118" s="20"/>
      <c r="C118" s="100">
        <v>811141000</v>
      </c>
      <c r="D118" s="20"/>
      <c r="E118" s="150">
        <f>E119+E120</f>
        <v>6013.5</v>
      </c>
      <c r="F118" s="155"/>
      <c r="G118" s="155"/>
    </row>
    <row r="119" spans="1:7" s="3" customFormat="1" ht="25.5" customHeight="1">
      <c r="A119" s="25" t="s">
        <v>139</v>
      </c>
      <c r="B119" s="20"/>
      <c r="C119" s="100">
        <v>811141000</v>
      </c>
      <c r="D119" s="20" t="s">
        <v>40</v>
      </c>
      <c r="E119" s="150">
        <v>5813.5</v>
      </c>
      <c r="F119" s="155"/>
      <c r="G119" s="155"/>
    </row>
    <row r="120" spans="1:7" s="3" customFormat="1" ht="25.5" customHeight="1">
      <c r="A120" s="25" t="s">
        <v>5</v>
      </c>
      <c r="B120" s="20"/>
      <c r="C120" s="100">
        <v>811141000</v>
      </c>
      <c r="D120" s="20" t="s">
        <v>17</v>
      </c>
      <c r="E120" s="150">
        <v>200</v>
      </c>
      <c r="F120" s="155"/>
      <c r="G120" s="155"/>
    </row>
    <row r="121" spans="1:7" s="3" customFormat="1" ht="25.5" customHeight="1">
      <c r="A121" s="153" t="s">
        <v>149</v>
      </c>
      <c r="B121" s="20"/>
      <c r="C121" s="100" t="s">
        <v>150</v>
      </c>
      <c r="D121" s="20"/>
      <c r="E121" s="150">
        <f>E122</f>
        <v>3106.1</v>
      </c>
      <c r="F121" s="155"/>
      <c r="G121" s="155"/>
    </row>
    <row r="122" spans="1:7" s="3" customFormat="1" ht="25.5" customHeight="1">
      <c r="A122" s="25" t="s">
        <v>139</v>
      </c>
      <c r="B122" s="20"/>
      <c r="C122" s="100" t="s">
        <v>150</v>
      </c>
      <c r="D122" s="20" t="s">
        <v>40</v>
      </c>
      <c r="E122" s="150">
        <v>3106.1</v>
      </c>
      <c r="F122" s="155"/>
      <c r="G122" s="155"/>
    </row>
    <row r="123" spans="1:7" s="3" customFormat="1" ht="24" customHeight="1">
      <c r="A123" s="128" t="s">
        <v>93</v>
      </c>
      <c r="B123" s="20"/>
      <c r="C123" s="100">
        <v>811200000</v>
      </c>
      <c r="D123" s="20"/>
      <c r="E123" s="150">
        <f>E124</f>
        <v>9423.4</v>
      </c>
      <c r="F123" s="155"/>
      <c r="G123" s="155"/>
    </row>
    <row r="124" spans="1:7" s="3" customFormat="1" ht="12.75" customHeight="1">
      <c r="A124" s="169" t="s">
        <v>92</v>
      </c>
      <c r="B124" s="20"/>
      <c r="C124" s="100" t="s">
        <v>151</v>
      </c>
      <c r="D124" s="20"/>
      <c r="E124" s="150">
        <f>E125</f>
        <v>9423.4</v>
      </c>
      <c r="F124" s="155"/>
      <c r="G124" s="155"/>
    </row>
    <row r="125" spans="1:7" s="3" customFormat="1" ht="22.5" customHeight="1">
      <c r="A125" s="25" t="s">
        <v>139</v>
      </c>
      <c r="B125" s="20"/>
      <c r="C125" s="100" t="s">
        <v>151</v>
      </c>
      <c r="D125" s="20" t="s">
        <v>40</v>
      </c>
      <c r="E125" s="150">
        <v>9423.4</v>
      </c>
      <c r="F125" s="155"/>
      <c r="G125" s="155"/>
    </row>
    <row r="126" spans="1:7" s="3" customFormat="1" ht="12.75" customHeight="1">
      <c r="A126" s="10" t="s">
        <v>166</v>
      </c>
      <c r="B126" s="20"/>
      <c r="C126" s="100">
        <v>811300000</v>
      </c>
      <c r="D126" s="20"/>
      <c r="E126" s="150">
        <f>E127</f>
        <v>1000</v>
      </c>
      <c r="F126" s="155"/>
      <c r="G126" s="155"/>
    </row>
    <row r="127" spans="1:7" s="3" customFormat="1" ht="26.25" customHeight="1">
      <c r="A127" s="25" t="s">
        <v>5</v>
      </c>
      <c r="B127" s="20"/>
      <c r="C127" s="100">
        <v>811300000</v>
      </c>
      <c r="D127" s="20" t="s">
        <v>17</v>
      </c>
      <c r="E127" s="150">
        <v>1000</v>
      </c>
      <c r="F127" s="155"/>
      <c r="G127" s="155"/>
    </row>
    <row r="128" spans="1:7" s="3" customFormat="1" ht="15" customHeight="1">
      <c r="A128" s="204" t="s">
        <v>213</v>
      </c>
      <c r="B128" s="20"/>
      <c r="C128" s="100">
        <v>811400000</v>
      </c>
      <c r="D128" s="20"/>
      <c r="E128" s="150">
        <f>E129</f>
        <v>334</v>
      </c>
      <c r="F128" s="155"/>
      <c r="G128" s="155"/>
    </row>
    <row r="129" spans="1:7" s="3" customFormat="1" ht="24.75" customHeight="1">
      <c r="A129" s="204" t="s">
        <v>214</v>
      </c>
      <c r="B129" s="20"/>
      <c r="C129" s="203" t="s">
        <v>212</v>
      </c>
      <c r="D129" s="20"/>
      <c r="E129" s="150">
        <f>E130</f>
        <v>334</v>
      </c>
      <c r="F129" s="155"/>
      <c r="G129" s="155"/>
    </row>
    <row r="130" spans="1:7" s="3" customFormat="1" ht="26.25" customHeight="1">
      <c r="A130" s="25" t="s">
        <v>139</v>
      </c>
      <c r="B130" s="20"/>
      <c r="C130" s="203" t="s">
        <v>212</v>
      </c>
      <c r="D130" s="20" t="s">
        <v>40</v>
      </c>
      <c r="E130" s="150">
        <v>334</v>
      </c>
      <c r="F130" s="155"/>
      <c r="G130" s="155"/>
    </row>
    <row r="131" spans="1:7" s="3" customFormat="1" ht="12.75" customHeight="1">
      <c r="A131" s="10" t="s">
        <v>238</v>
      </c>
      <c r="B131" s="20"/>
      <c r="C131" s="100">
        <v>811500000</v>
      </c>
      <c r="D131" s="20"/>
      <c r="E131" s="150">
        <f>E132</f>
        <v>20000</v>
      </c>
      <c r="F131" s="155"/>
      <c r="G131" s="155"/>
    </row>
    <row r="132" spans="1:7" s="3" customFormat="1" ht="26.25" customHeight="1">
      <c r="A132" s="25" t="s">
        <v>139</v>
      </c>
      <c r="B132" s="20"/>
      <c r="C132" s="100">
        <v>811500000</v>
      </c>
      <c r="D132" s="20" t="s">
        <v>40</v>
      </c>
      <c r="E132" s="150">
        <v>20000</v>
      </c>
      <c r="F132" s="155"/>
      <c r="G132" s="155"/>
    </row>
    <row r="133" spans="1:7" s="3" customFormat="1" ht="47.25" customHeight="1">
      <c r="A133" s="129" t="s">
        <v>62</v>
      </c>
      <c r="B133" s="20"/>
      <c r="C133" s="100">
        <v>812100000</v>
      </c>
      <c r="D133" s="20"/>
      <c r="E133" s="150">
        <f>E134</f>
        <v>500</v>
      </c>
      <c r="F133" s="155"/>
      <c r="G133" s="155"/>
    </row>
    <row r="134" spans="1:7" s="3" customFormat="1" ht="24.75" customHeight="1">
      <c r="A134" s="25" t="s">
        <v>139</v>
      </c>
      <c r="B134" s="20"/>
      <c r="C134" s="100">
        <v>812100000</v>
      </c>
      <c r="D134" s="20" t="s">
        <v>40</v>
      </c>
      <c r="E134" s="150">
        <v>500</v>
      </c>
      <c r="F134" s="155"/>
      <c r="G134" s="155"/>
    </row>
    <row r="135" spans="1:7" s="3" customFormat="1" ht="12.75" customHeight="1">
      <c r="A135" s="207" t="s">
        <v>227</v>
      </c>
      <c r="B135" s="20"/>
      <c r="C135" s="100">
        <v>812200000</v>
      </c>
      <c r="D135" s="20"/>
      <c r="E135" s="150">
        <f>E136</f>
        <v>4999.5</v>
      </c>
      <c r="F135" s="155"/>
      <c r="G135" s="155"/>
    </row>
    <row r="136" spans="1:7" s="3" customFormat="1" ht="24.75" customHeight="1">
      <c r="A136" s="25" t="s">
        <v>139</v>
      </c>
      <c r="B136" s="20"/>
      <c r="C136" s="100">
        <v>812200000</v>
      </c>
      <c r="D136" s="20" t="s">
        <v>40</v>
      </c>
      <c r="E136" s="150">
        <v>4999.5</v>
      </c>
      <c r="F136" s="155"/>
      <c r="G136" s="155"/>
    </row>
    <row r="137" spans="1:7" s="3" customFormat="1" ht="24.75" customHeight="1">
      <c r="A137" s="108" t="s">
        <v>94</v>
      </c>
      <c r="B137" s="21"/>
      <c r="C137" s="101">
        <v>820000000</v>
      </c>
      <c r="D137" s="21"/>
      <c r="E137" s="145">
        <f>E138+E141</f>
        <v>6355.9</v>
      </c>
      <c r="F137" s="155"/>
      <c r="G137" s="155"/>
    </row>
    <row r="138" spans="1:7" s="3" customFormat="1" ht="24.75" customHeight="1">
      <c r="A138" s="130" t="s">
        <v>36</v>
      </c>
      <c r="B138" s="20"/>
      <c r="C138" s="100">
        <v>821100000</v>
      </c>
      <c r="D138" s="20"/>
      <c r="E138" s="150">
        <f>E139+E140</f>
        <v>2217.1</v>
      </c>
      <c r="F138" s="155"/>
      <c r="G138" s="155"/>
    </row>
    <row r="139" spans="1:7" s="3" customFormat="1" ht="23.25" customHeight="1">
      <c r="A139" s="25" t="s">
        <v>139</v>
      </c>
      <c r="B139" s="20"/>
      <c r="C139" s="100">
        <v>821100000</v>
      </c>
      <c r="D139" s="20" t="s">
        <v>40</v>
      </c>
      <c r="E139" s="150">
        <v>2066.4</v>
      </c>
      <c r="F139" s="155"/>
      <c r="G139" s="155"/>
    </row>
    <row r="140" spans="1:7" s="3" customFormat="1" ht="15.75" customHeight="1">
      <c r="A140" s="25" t="s">
        <v>1</v>
      </c>
      <c r="B140" s="20"/>
      <c r="C140" s="100">
        <v>821100000</v>
      </c>
      <c r="D140" s="20" t="s">
        <v>0</v>
      </c>
      <c r="E140" s="150">
        <v>150.7</v>
      </c>
      <c r="F140" s="155"/>
      <c r="G140" s="155"/>
    </row>
    <row r="141" spans="1:7" s="3" customFormat="1" ht="27" customHeight="1">
      <c r="A141" s="169" t="s">
        <v>37</v>
      </c>
      <c r="B141" s="20"/>
      <c r="C141" s="100">
        <v>821200000</v>
      </c>
      <c r="D141" s="20"/>
      <c r="E141" s="150">
        <f>E142</f>
        <v>4138.8</v>
      </c>
      <c r="F141" s="155"/>
      <c r="G141" s="155"/>
    </row>
    <row r="142" spans="1:7" s="3" customFormat="1" ht="12.75" customHeight="1">
      <c r="A142" s="169" t="s">
        <v>92</v>
      </c>
      <c r="B142" s="21"/>
      <c r="C142" s="100" t="s">
        <v>152</v>
      </c>
      <c r="D142" s="20"/>
      <c r="E142" s="150">
        <f>E143</f>
        <v>4138.8</v>
      </c>
      <c r="F142" s="155"/>
      <c r="G142" s="155"/>
    </row>
    <row r="143" spans="1:7" s="3" customFormat="1" ht="12.75" customHeight="1">
      <c r="A143" s="25" t="s">
        <v>1</v>
      </c>
      <c r="B143" s="21"/>
      <c r="C143" s="100" t="s">
        <v>152</v>
      </c>
      <c r="D143" s="20" t="s">
        <v>0</v>
      </c>
      <c r="E143" s="150">
        <v>4138.8</v>
      </c>
      <c r="F143" s="155"/>
      <c r="G143" s="155"/>
    </row>
    <row r="144" spans="1:7" s="3" customFormat="1" ht="24.75" customHeight="1">
      <c r="A144" s="107" t="s">
        <v>124</v>
      </c>
      <c r="B144" s="21"/>
      <c r="C144" s="101">
        <v>830000000</v>
      </c>
      <c r="D144" s="21"/>
      <c r="E144" s="145">
        <f>E145+E147</f>
        <v>1726.6</v>
      </c>
      <c r="F144" s="155"/>
      <c r="G144" s="155"/>
    </row>
    <row r="145" spans="1:7" s="3" customFormat="1" ht="39.75" customHeight="1">
      <c r="A145" s="197" t="s">
        <v>245</v>
      </c>
      <c r="B145" s="21"/>
      <c r="C145" s="100">
        <v>833100000</v>
      </c>
      <c r="D145" s="20"/>
      <c r="E145" s="150">
        <f>E146</f>
        <v>1226.6</v>
      </c>
      <c r="F145" s="155"/>
      <c r="G145" s="155"/>
    </row>
    <row r="146" spans="1:7" s="3" customFormat="1" ht="26.25" customHeight="1">
      <c r="A146" s="25" t="s">
        <v>139</v>
      </c>
      <c r="B146" s="21"/>
      <c r="C146" s="100">
        <v>833100000</v>
      </c>
      <c r="D146" s="20" t="s">
        <v>40</v>
      </c>
      <c r="E146" s="150">
        <v>1226.6</v>
      </c>
      <c r="F146" s="155"/>
      <c r="G146" s="155"/>
    </row>
    <row r="147" spans="1:7" s="3" customFormat="1" ht="24.75" customHeight="1">
      <c r="A147" s="10" t="s">
        <v>246</v>
      </c>
      <c r="B147" s="21"/>
      <c r="C147" s="100">
        <v>833200000</v>
      </c>
      <c r="D147" s="20"/>
      <c r="E147" s="150">
        <f>E148+E149</f>
        <v>500</v>
      </c>
      <c r="F147" s="155"/>
      <c r="G147" s="155"/>
    </row>
    <row r="148" spans="1:7" s="3" customFormat="1" ht="26.25" customHeight="1">
      <c r="A148" s="25" t="s">
        <v>139</v>
      </c>
      <c r="B148" s="21"/>
      <c r="C148" s="100">
        <v>833200000</v>
      </c>
      <c r="D148" s="20" t="s">
        <v>40</v>
      </c>
      <c r="E148" s="150">
        <v>300</v>
      </c>
      <c r="F148" s="155"/>
      <c r="G148" s="155"/>
    </row>
    <row r="149" spans="1:7" s="3" customFormat="1" ht="27" customHeight="1">
      <c r="A149" s="25" t="s">
        <v>5</v>
      </c>
      <c r="B149" s="21"/>
      <c r="C149" s="100">
        <v>833200000</v>
      </c>
      <c r="D149" s="20" t="s">
        <v>17</v>
      </c>
      <c r="E149" s="150">
        <v>200</v>
      </c>
      <c r="F149" s="155"/>
      <c r="G149" s="155"/>
    </row>
    <row r="150" spans="1:7" s="3" customFormat="1" ht="12.75" customHeight="1">
      <c r="A150" s="131" t="s">
        <v>35</v>
      </c>
      <c r="B150" s="21"/>
      <c r="C150" s="101">
        <v>9900000000</v>
      </c>
      <c r="D150" s="21"/>
      <c r="E150" s="145">
        <f>E151+E163+E169+E172+E174+E177+E180+E183+E187+E189+E193+E154+E156+E195+E161+E158+E165+E167</f>
        <v>60531.4</v>
      </c>
      <c r="F150" s="155"/>
      <c r="G150" s="155"/>
    </row>
    <row r="151" spans="1:7" s="3" customFormat="1" ht="12.75" customHeight="1">
      <c r="A151" s="109" t="s">
        <v>21</v>
      </c>
      <c r="B151" s="20"/>
      <c r="C151" s="100">
        <v>9900009230</v>
      </c>
      <c r="D151" s="20"/>
      <c r="E151" s="150">
        <f>E152+E153</f>
        <v>3252.1</v>
      </c>
      <c r="F151" s="155"/>
      <c r="G151" s="155"/>
    </row>
    <row r="152" spans="1:8" s="3" customFormat="1" ht="26.25" customHeight="1">
      <c r="A152" s="25" t="s">
        <v>139</v>
      </c>
      <c r="B152" s="20"/>
      <c r="C152" s="100">
        <v>9900009230</v>
      </c>
      <c r="D152" s="20" t="s">
        <v>40</v>
      </c>
      <c r="E152" s="150">
        <v>2973.6</v>
      </c>
      <c r="F152" s="155"/>
      <c r="G152" s="157"/>
      <c r="H152" s="102"/>
    </row>
    <row r="153" spans="1:7" s="3" customFormat="1" ht="12.75" customHeight="1">
      <c r="A153" s="25" t="s">
        <v>1</v>
      </c>
      <c r="B153" s="20"/>
      <c r="C153" s="100">
        <v>9900009230</v>
      </c>
      <c r="D153" s="20" t="s">
        <v>0</v>
      </c>
      <c r="E153" s="150">
        <v>278.5</v>
      </c>
      <c r="F153" s="155"/>
      <c r="G153" s="155"/>
    </row>
    <row r="154" spans="1:7" s="3" customFormat="1" ht="24.75" customHeight="1">
      <c r="A154" s="165" t="s">
        <v>206</v>
      </c>
      <c r="B154" s="20"/>
      <c r="C154" s="100">
        <v>9900009300</v>
      </c>
      <c r="D154" s="20"/>
      <c r="E154" s="150">
        <f>E155</f>
        <v>265.9</v>
      </c>
      <c r="F154" s="155"/>
      <c r="G154" s="155"/>
    </row>
    <row r="155" spans="1:7" s="3" customFormat="1" ht="24.75" customHeight="1">
      <c r="A155" s="25" t="s">
        <v>139</v>
      </c>
      <c r="B155" s="20"/>
      <c r="C155" s="100">
        <v>9900009300</v>
      </c>
      <c r="D155" s="20" t="s">
        <v>40</v>
      </c>
      <c r="E155" s="150">
        <v>265.9</v>
      </c>
      <c r="F155" s="155"/>
      <c r="G155" s="155"/>
    </row>
    <row r="156" spans="1:7" s="3" customFormat="1" ht="37.5" customHeight="1">
      <c r="A156" s="165" t="s">
        <v>207</v>
      </c>
      <c r="B156" s="21"/>
      <c r="C156" s="100">
        <v>9900009400</v>
      </c>
      <c r="D156" s="20"/>
      <c r="E156" s="150">
        <f>E157</f>
        <v>100</v>
      </c>
      <c r="F156" s="155"/>
      <c r="G156" s="155"/>
    </row>
    <row r="157" spans="1:7" s="3" customFormat="1" ht="24.75" customHeight="1">
      <c r="A157" s="25" t="s">
        <v>139</v>
      </c>
      <c r="B157" s="21"/>
      <c r="C157" s="100">
        <v>9900009400</v>
      </c>
      <c r="D157" s="20" t="s">
        <v>40</v>
      </c>
      <c r="E157" s="150">
        <v>100</v>
      </c>
      <c r="F157" s="155"/>
      <c r="G157" s="155"/>
    </row>
    <row r="158" spans="1:7" s="3" customFormat="1" ht="16.5" customHeight="1">
      <c r="A158" s="10" t="s">
        <v>234</v>
      </c>
      <c r="B158" s="21"/>
      <c r="C158" s="100">
        <v>9900009500</v>
      </c>
      <c r="D158" s="20"/>
      <c r="E158" s="150">
        <f>E159+E160</f>
        <v>4018.7000000000003</v>
      </c>
      <c r="F158" s="155"/>
      <c r="G158" s="155"/>
    </row>
    <row r="159" spans="1:7" s="3" customFormat="1" ht="24.75" customHeight="1">
      <c r="A159" s="25" t="s">
        <v>139</v>
      </c>
      <c r="B159" s="21"/>
      <c r="C159" s="100">
        <v>9900009500</v>
      </c>
      <c r="D159" s="20" t="s">
        <v>40</v>
      </c>
      <c r="E159" s="150">
        <v>3935.9</v>
      </c>
      <c r="F159" s="155"/>
      <c r="G159" s="155"/>
    </row>
    <row r="160" spans="1:7" s="3" customFormat="1" ht="24.75" customHeight="1">
      <c r="A160" s="25" t="s">
        <v>5</v>
      </c>
      <c r="B160" s="21"/>
      <c r="C160" s="100">
        <v>9900009500</v>
      </c>
      <c r="D160" s="20" t="s">
        <v>17</v>
      </c>
      <c r="E160" s="150">
        <v>82.8</v>
      </c>
      <c r="F160" s="155"/>
      <c r="G160" s="155"/>
    </row>
    <row r="161" spans="1:7" s="3" customFormat="1" ht="15" customHeight="1">
      <c r="A161" s="10" t="s">
        <v>235</v>
      </c>
      <c r="B161" s="21"/>
      <c r="C161" s="100">
        <v>9900009600</v>
      </c>
      <c r="D161" s="20"/>
      <c r="E161" s="150">
        <f>E162</f>
        <v>730</v>
      </c>
      <c r="F161" s="155"/>
      <c r="G161" s="155"/>
    </row>
    <row r="162" spans="1:7" s="3" customFormat="1" ht="24.75" customHeight="1">
      <c r="A162" s="25" t="s">
        <v>5</v>
      </c>
      <c r="B162" s="21"/>
      <c r="C162" s="100">
        <v>9900009600</v>
      </c>
      <c r="D162" s="20" t="s">
        <v>17</v>
      </c>
      <c r="E162" s="150">
        <v>730</v>
      </c>
      <c r="F162" s="155"/>
      <c r="G162" s="155"/>
    </row>
    <row r="163" spans="1:7" s="3" customFormat="1" ht="26.25" customHeight="1">
      <c r="A163" s="132" t="s">
        <v>32</v>
      </c>
      <c r="B163" s="20"/>
      <c r="C163" s="100">
        <v>9900010490</v>
      </c>
      <c r="D163" s="20"/>
      <c r="E163" s="150">
        <f>E164</f>
        <v>5784.9</v>
      </c>
      <c r="F163" s="155"/>
      <c r="G163" s="155"/>
    </row>
    <row r="164" spans="1:7" s="3" customFormat="1" ht="12.75" customHeight="1">
      <c r="A164" s="25" t="s">
        <v>70</v>
      </c>
      <c r="B164" s="20"/>
      <c r="C164" s="100">
        <v>9900010490</v>
      </c>
      <c r="D164" s="20" t="s">
        <v>6</v>
      </c>
      <c r="E164" s="150">
        <v>5784.9</v>
      </c>
      <c r="F164" s="155"/>
      <c r="G164" s="155"/>
    </row>
    <row r="165" spans="1:7" s="3" customFormat="1" ht="27.75" customHeight="1">
      <c r="A165" s="63" t="s">
        <v>482</v>
      </c>
      <c r="B165" s="21"/>
      <c r="C165" s="100">
        <v>9900051200</v>
      </c>
      <c r="D165" s="20"/>
      <c r="E165" s="150">
        <f>E166</f>
        <v>11.3</v>
      </c>
      <c r="F165" s="155"/>
      <c r="G165" s="155"/>
    </row>
    <row r="166" spans="1:7" s="3" customFormat="1" ht="24" customHeight="1">
      <c r="A166" s="25" t="s">
        <v>139</v>
      </c>
      <c r="B166" s="21"/>
      <c r="C166" s="100">
        <v>9900051200</v>
      </c>
      <c r="D166" s="20" t="s">
        <v>40</v>
      </c>
      <c r="E166" s="150">
        <v>11.3</v>
      </c>
      <c r="F166" s="155"/>
      <c r="G166" s="155"/>
    </row>
    <row r="167" spans="1:7" s="3" customFormat="1" ht="24.75" customHeight="1">
      <c r="A167" s="368" t="s">
        <v>483</v>
      </c>
      <c r="B167" s="20"/>
      <c r="C167" s="100">
        <v>9900060010</v>
      </c>
      <c r="D167" s="20"/>
      <c r="E167" s="150">
        <f>E168</f>
        <v>5</v>
      </c>
      <c r="F167" s="155"/>
      <c r="G167" s="155"/>
    </row>
    <row r="168" spans="1:7" s="3" customFormat="1" ht="12.75" customHeight="1">
      <c r="A168" s="25" t="s">
        <v>70</v>
      </c>
      <c r="B168" s="20"/>
      <c r="C168" s="100">
        <v>9900060010</v>
      </c>
      <c r="D168" s="20" t="s">
        <v>6</v>
      </c>
      <c r="E168" s="150">
        <v>5</v>
      </c>
      <c r="F168" s="155"/>
      <c r="G168" s="155"/>
    </row>
    <row r="169" spans="1:8" s="3" customFormat="1" ht="52.5" customHeight="1">
      <c r="A169" s="185" t="s">
        <v>203</v>
      </c>
      <c r="B169" s="21"/>
      <c r="C169" s="100">
        <v>9900073040</v>
      </c>
      <c r="D169" s="21"/>
      <c r="E169" s="150">
        <f>E170+E171</f>
        <v>60.4</v>
      </c>
      <c r="F169" s="155"/>
      <c r="G169" s="155"/>
      <c r="H169" s="48"/>
    </row>
    <row r="170" spans="1:7" s="3" customFormat="1" ht="47.25" customHeight="1">
      <c r="A170" s="25" t="s">
        <v>13</v>
      </c>
      <c r="B170" s="20"/>
      <c r="C170" s="100">
        <v>9900073040</v>
      </c>
      <c r="D170" s="20" t="s">
        <v>14</v>
      </c>
      <c r="E170" s="150">
        <v>59.1</v>
      </c>
      <c r="F170" s="155"/>
      <c r="G170" s="155"/>
    </row>
    <row r="171" spans="1:7" s="3" customFormat="1" ht="27.75" customHeight="1">
      <c r="A171" s="25" t="s">
        <v>139</v>
      </c>
      <c r="B171" s="20"/>
      <c r="C171" s="100">
        <v>9900073040</v>
      </c>
      <c r="D171" s="20" t="s">
        <v>40</v>
      </c>
      <c r="E171" s="150">
        <v>1.3</v>
      </c>
      <c r="F171" s="155"/>
      <c r="G171" s="155"/>
    </row>
    <row r="172" spans="1:7" s="3" customFormat="1" ht="36.75" customHeight="1">
      <c r="A172" s="92" t="s">
        <v>16</v>
      </c>
      <c r="B172" s="21"/>
      <c r="C172" s="100">
        <v>9900073060</v>
      </c>
      <c r="D172" s="21"/>
      <c r="E172" s="150">
        <f>E173</f>
        <v>980</v>
      </c>
      <c r="F172" s="155"/>
      <c r="G172" s="155"/>
    </row>
    <row r="173" spans="1:7" s="3" customFormat="1" ht="12.75" customHeight="1">
      <c r="A173" s="25" t="s">
        <v>1</v>
      </c>
      <c r="B173" s="21"/>
      <c r="C173" s="100">
        <v>9900073060</v>
      </c>
      <c r="D173" s="20" t="s">
        <v>0</v>
      </c>
      <c r="E173" s="150">
        <v>980</v>
      </c>
      <c r="F173" s="155"/>
      <c r="G173" s="155"/>
    </row>
    <row r="174" spans="1:7" s="3" customFormat="1" ht="48.75" customHeight="1">
      <c r="A174" s="94" t="s">
        <v>167</v>
      </c>
      <c r="B174" s="21"/>
      <c r="C174" s="100">
        <v>9900073070</v>
      </c>
      <c r="D174" s="21"/>
      <c r="E174" s="150">
        <f>E175+E176</f>
        <v>70.7</v>
      </c>
      <c r="F174" s="155"/>
      <c r="G174" s="155"/>
    </row>
    <row r="175" spans="1:7" s="3" customFormat="1" ht="48" customHeight="1">
      <c r="A175" s="25" t="s">
        <v>13</v>
      </c>
      <c r="B175" s="21"/>
      <c r="C175" s="100">
        <v>9900073070</v>
      </c>
      <c r="D175" s="20" t="s">
        <v>14</v>
      </c>
      <c r="E175" s="150">
        <v>65.7</v>
      </c>
      <c r="F175" s="155"/>
      <c r="G175" s="155"/>
    </row>
    <row r="176" spans="1:7" s="3" customFormat="1" ht="25.5" customHeight="1">
      <c r="A176" s="25" t="s">
        <v>139</v>
      </c>
      <c r="B176" s="21"/>
      <c r="C176" s="100">
        <v>9900073070</v>
      </c>
      <c r="D176" s="20" t="s">
        <v>40</v>
      </c>
      <c r="E176" s="150">
        <v>5</v>
      </c>
      <c r="F176" s="155"/>
      <c r="G176" s="155"/>
    </row>
    <row r="177" spans="1:7" s="3" customFormat="1" ht="86.25" customHeight="1">
      <c r="A177" s="186" t="s">
        <v>164</v>
      </c>
      <c r="B177" s="21"/>
      <c r="C177" s="100">
        <v>9900073080</v>
      </c>
      <c r="D177" s="21"/>
      <c r="E177" s="150">
        <f>E178+E179</f>
        <v>335.8</v>
      </c>
      <c r="F177" s="155"/>
      <c r="G177" s="155"/>
    </row>
    <row r="178" spans="1:7" s="3" customFormat="1" ht="51" customHeight="1">
      <c r="A178" s="25" t="s">
        <v>13</v>
      </c>
      <c r="B178" s="21"/>
      <c r="C178" s="100">
        <v>9900073080</v>
      </c>
      <c r="D178" s="20" t="s">
        <v>14</v>
      </c>
      <c r="E178" s="150">
        <v>328.3</v>
      </c>
      <c r="F178" s="155"/>
      <c r="G178" s="155"/>
    </row>
    <row r="179" spans="1:7" s="3" customFormat="1" ht="24" customHeight="1">
      <c r="A179" s="25" t="s">
        <v>139</v>
      </c>
      <c r="B179" s="21"/>
      <c r="C179" s="100">
        <v>9900073080</v>
      </c>
      <c r="D179" s="20" t="s">
        <v>40</v>
      </c>
      <c r="E179" s="150">
        <v>7.5</v>
      </c>
      <c r="F179" s="155"/>
      <c r="G179" s="155"/>
    </row>
    <row r="180" spans="1:7" s="3" customFormat="1" ht="51.75" customHeight="1">
      <c r="A180" s="55" t="s">
        <v>189</v>
      </c>
      <c r="B180" s="21"/>
      <c r="C180" s="100">
        <v>9900073120</v>
      </c>
      <c r="D180" s="21"/>
      <c r="E180" s="150">
        <f>E181+E182</f>
        <v>70.7</v>
      </c>
      <c r="F180" s="155"/>
      <c r="G180" s="155"/>
    </row>
    <row r="181" spans="1:7" s="3" customFormat="1" ht="47.25" customHeight="1">
      <c r="A181" s="25" t="s">
        <v>13</v>
      </c>
      <c r="B181" s="21"/>
      <c r="C181" s="100">
        <v>9900073120</v>
      </c>
      <c r="D181" s="20" t="s">
        <v>14</v>
      </c>
      <c r="E181" s="150">
        <v>65.7</v>
      </c>
      <c r="F181" s="155"/>
      <c r="G181" s="155"/>
    </row>
    <row r="182" spans="1:7" s="3" customFormat="1" ht="26.25" customHeight="1">
      <c r="A182" s="25" t="s">
        <v>139</v>
      </c>
      <c r="B182" s="21"/>
      <c r="C182" s="100">
        <v>9900073120</v>
      </c>
      <c r="D182" s="20" t="s">
        <v>40</v>
      </c>
      <c r="E182" s="150">
        <v>5</v>
      </c>
      <c r="F182" s="155"/>
      <c r="G182" s="155"/>
    </row>
    <row r="183" spans="1:7" s="3" customFormat="1" ht="77.25" customHeight="1">
      <c r="A183" s="188" t="s">
        <v>141</v>
      </c>
      <c r="B183" s="21"/>
      <c r="C183" s="100">
        <v>9900073150</v>
      </c>
      <c r="D183" s="21"/>
      <c r="E183" s="150">
        <f>E184+E185+E186</f>
        <v>145.29999999999998</v>
      </c>
      <c r="F183" s="155"/>
      <c r="G183" s="155"/>
    </row>
    <row r="184" spans="1:7" s="3" customFormat="1" ht="48" customHeight="1">
      <c r="A184" s="25" t="s">
        <v>13</v>
      </c>
      <c r="B184" s="21"/>
      <c r="C184" s="100">
        <v>9900073150</v>
      </c>
      <c r="D184" s="20" t="s">
        <v>14</v>
      </c>
      <c r="E184" s="150">
        <v>19.7</v>
      </c>
      <c r="F184" s="155"/>
      <c r="G184" s="155"/>
    </row>
    <row r="185" spans="1:7" s="3" customFormat="1" ht="24.75" customHeight="1">
      <c r="A185" s="25" t="s">
        <v>139</v>
      </c>
      <c r="B185" s="21"/>
      <c r="C185" s="100">
        <v>9900073150</v>
      </c>
      <c r="D185" s="20" t="s">
        <v>40</v>
      </c>
      <c r="E185" s="150">
        <v>10</v>
      </c>
      <c r="F185" s="155"/>
      <c r="G185" s="155"/>
    </row>
    <row r="186" spans="1:7" s="3" customFormat="1" ht="12.75" customHeight="1">
      <c r="A186" s="25" t="s">
        <v>45</v>
      </c>
      <c r="B186" s="21"/>
      <c r="C186" s="100">
        <v>9900073150</v>
      </c>
      <c r="D186" s="20" t="s">
        <v>2</v>
      </c>
      <c r="E186" s="150">
        <v>115.6</v>
      </c>
      <c r="F186" s="155"/>
      <c r="G186" s="155"/>
    </row>
    <row r="187" spans="1:7" s="3" customFormat="1" ht="99" customHeight="1">
      <c r="A187" s="189" t="s">
        <v>142</v>
      </c>
      <c r="B187" s="21"/>
      <c r="C187" s="100">
        <v>9900073160</v>
      </c>
      <c r="D187" s="21"/>
      <c r="E187" s="150">
        <f>E188</f>
        <v>5</v>
      </c>
      <c r="F187" s="155"/>
      <c r="G187" s="155"/>
    </row>
    <row r="188" spans="1:7" s="3" customFormat="1" ht="24" customHeight="1">
      <c r="A188" s="25" t="s">
        <v>139</v>
      </c>
      <c r="B188" s="21"/>
      <c r="C188" s="100">
        <v>9900073160</v>
      </c>
      <c r="D188" s="20" t="s">
        <v>40</v>
      </c>
      <c r="E188" s="150">
        <v>5</v>
      </c>
      <c r="F188" s="155"/>
      <c r="G188" s="155"/>
    </row>
    <row r="189" spans="1:7" s="3" customFormat="1" ht="24.75" customHeight="1">
      <c r="A189" s="135" t="s">
        <v>34</v>
      </c>
      <c r="B189" s="21"/>
      <c r="C189" s="100">
        <v>9900082040</v>
      </c>
      <c r="D189" s="21"/>
      <c r="E189" s="150">
        <f>E190+E191+E192</f>
        <v>41296.6</v>
      </c>
      <c r="F189" s="155"/>
      <c r="G189" s="155"/>
    </row>
    <row r="190" spans="1:7" s="3" customFormat="1" ht="47.25" customHeight="1">
      <c r="A190" s="25" t="s">
        <v>13</v>
      </c>
      <c r="B190" s="21"/>
      <c r="C190" s="100">
        <v>9900082040</v>
      </c>
      <c r="D190" s="20" t="s">
        <v>14</v>
      </c>
      <c r="E190" s="150">
        <v>37080.2</v>
      </c>
      <c r="F190" s="155"/>
      <c r="G190" s="155"/>
    </row>
    <row r="191" spans="1:7" s="3" customFormat="1" ht="26.25" customHeight="1">
      <c r="A191" s="25" t="s">
        <v>139</v>
      </c>
      <c r="B191" s="21"/>
      <c r="C191" s="100">
        <v>9900082040</v>
      </c>
      <c r="D191" s="20" t="s">
        <v>40</v>
      </c>
      <c r="E191" s="150">
        <v>4195.3</v>
      </c>
      <c r="F191" s="155"/>
      <c r="G191" s="155"/>
    </row>
    <row r="192" spans="1:7" s="3" customFormat="1" ht="12.75" customHeight="1">
      <c r="A192" s="25" t="s">
        <v>1</v>
      </c>
      <c r="B192" s="21"/>
      <c r="C192" s="100">
        <v>9900082040</v>
      </c>
      <c r="D192" s="20" t="s">
        <v>0</v>
      </c>
      <c r="E192" s="150">
        <v>21.1</v>
      </c>
      <c r="F192" s="155"/>
      <c r="G192" s="155"/>
    </row>
    <row r="193" spans="1:7" s="3" customFormat="1" ht="27" customHeight="1">
      <c r="A193" s="135" t="s">
        <v>22</v>
      </c>
      <c r="B193" s="21"/>
      <c r="C193" s="100">
        <v>9900082080</v>
      </c>
      <c r="D193" s="20"/>
      <c r="E193" s="150">
        <f>E194</f>
        <v>3119</v>
      </c>
      <c r="F193" s="155"/>
      <c r="G193" s="155"/>
    </row>
    <row r="194" spans="1:7" s="3" customFormat="1" ht="48.75" customHeight="1">
      <c r="A194" s="25" t="s">
        <v>13</v>
      </c>
      <c r="B194" s="21"/>
      <c r="C194" s="100">
        <v>9900082080</v>
      </c>
      <c r="D194" s="20" t="s">
        <v>14</v>
      </c>
      <c r="E194" s="150">
        <v>3119</v>
      </c>
      <c r="F194" s="155"/>
      <c r="G194" s="155"/>
    </row>
    <row r="195" spans="1:7" s="3" customFormat="1" ht="12.75" customHeight="1">
      <c r="A195" s="136" t="s">
        <v>18</v>
      </c>
      <c r="B195" s="21"/>
      <c r="C195" s="100">
        <v>9900092730</v>
      </c>
      <c r="D195" s="20"/>
      <c r="E195" s="150">
        <f>E196</f>
        <v>280</v>
      </c>
      <c r="F195" s="155"/>
      <c r="G195" s="155"/>
    </row>
    <row r="196" spans="1:7" s="3" customFormat="1" ht="15" customHeight="1">
      <c r="A196" s="25" t="s">
        <v>70</v>
      </c>
      <c r="B196" s="21"/>
      <c r="C196" s="100">
        <v>9900092730</v>
      </c>
      <c r="D196" s="20" t="s">
        <v>6</v>
      </c>
      <c r="E196" s="150">
        <v>280</v>
      </c>
      <c r="F196" s="155"/>
      <c r="G196" s="155"/>
    </row>
    <row r="197" spans="1:7" s="3" customFormat="1" ht="12.75" customHeight="1">
      <c r="A197" s="388"/>
      <c r="B197" s="389"/>
      <c r="C197" s="389"/>
      <c r="D197" s="389"/>
      <c r="E197" s="390"/>
      <c r="F197" s="155"/>
      <c r="G197" s="155"/>
    </row>
    <row r="198" spans="1:7" s="3" customFormat="1" ht="23.25" customHeight="1">
      <c r="A198" s="23" t="s">
        <v>47</v>
      </c>
      <c r="B198" s="21" t="s">
        <v>8</v>
      </c>
      <c r="C198" s="20"/>
      <c r="D198" s="21"/>
      <c r="E198" s="145">
        <f>E199</f>
        <v>2159.6</v>
      </c>
      <c r="F198" s="155"/>
      <c r="G198" s="155"/>
    </row>
    <row r="199" spans="1:7" s="3" customFormat="1" ht="12.75" customHeight="1">
      <c r="A199" s="131" t="s">
        <v>35</v>
      </c>
      <c r="B199" s="21"/>
      <c r="C199" s="101">
        <v>9900000000</v>
      </c>
      <c r="D199" s="21"/>
      <c r="E199" s="145">
        <f>E200+E203</f>
        <v>2159.6</v>
      </c>
      <c r="F199" s="155"/>
      <c r="G199" s="155"/>
    </row>
    <row r="200" spans="1:7" s="3" customFormat="1" ht="23.25" customHeight="1">
      <c r="A200" s="135" t="s">
        <v>34</v>
      </c>
      <c r="B200" s="21"/>
      <c r="C200" s="100">
        <v>9900082040</v>
      </c>
      <c r="D200" s="21"/>
      <c r="E200" s="150">
        <f>E202+E201</f>
        <v>1110.5</v>
      </c>
      <c r="F200" s="155"/>
      <c r="G200" s="155"/>
    </row>
    <row r="201" spans="1:7" s="3" customFormat="1" ht="51" customHeight="1">
      <c r="A201" s="25" t="s">
        <v>13</v>
      </c>
      <c r="B201" s="21"/>
      <c r="C201" s="100">
        <v>9900082040</v>
      </c>
      <c r="D201" s="20" t="s">
        <v>14</v>
      </c>
      <c r="E201" s="150">
        <v>902.5</v>
      </c>
      <c r="F201" s="155"/>
      <c r="G201" s="155"/>
    </row>
    <row r="202" spans="1:7" s="3" customFormat="1" ht="26.25" customHeight="1">
      <c r="A202" s="25" t="s">
        <v>139</v>
      </c>
      <c r="B202" s="21"/>
      <c r="C202" s="100">
        <v>9900082040</v>
      </c>
      <c r="D202" s="20" t="s">
        <v>40</v>
      </c>
      <c r="E202" s="150">
        <v>208</v>
      </c>
      <c r="F202" s="155"/>
      <c r="G202" s="155"/>
    </row>
    <row r="203" spans="1:7" s="3" customFormat="1" ht="24.75" customHeight="1">
      <c r="A203" s="17" t="s">
        <v>46</v>
      </c>
      <c r="B203" s="21"/>
      <c r="C203" s="100">
        <v>9900082050</v>
      </c>
      <c r="D203" s="20"/>
      <c r="E203" s="150">
        <f>E204</f>
        <v>1049.1</v>
      </c>
      <c r="F203" s="155"/>
      <c r="G203" s="155"/>
    </row>
    <row r="204" spans="1:7" s="3" customFormat="1" ht="48.75" customHeight="1">
      <c r="A204" s="25" t="s">
        <v>13</v>
      </c>
      <c r="B204" s="21"/>
      <c r="C204" s="100">
        <v>9900082050</v>
      </c>
      <c r="D204" s="20" t="s">
        <v>14</v>
      </c>
      <c r="E204" s="150">
        <v>1049.1</v>
      </c>
      <c r="F204" s="155"/>
      <c r="G204" s="155"/>
    </row>
    <row r="205" spans="1:7" s="3" customFormat="1" ht="12.75" customHeight="1">
      <c r="A205" s="388"/>
      <c r="B205" s="389"/>
      <c r="C205" s="389"/>
      <c r="D205" s="389"/>
      <c r="E205" s="390"/>
      <c r="F205" s="155"/>
      <c r="G205" s="155"/>
    </row>
    <row r="206" spans="1:7" s="3" customFormat="1" ht="25.5" customHeight="1">
      <c r="A206" s="24" t="s">
        <v>71</v>
      </c>
      <c r="B206" s="21" t="s">
        <v>41</v>
      </c>
      <c r="C206" s="20"/>
      <c r="D206" s="21"/>
      <c r="E206" s="145">
        <f>E207+E272+E287+E283</f>
        <v>108562.8</v>
      </c>
      <c r="F206" s="155"/>
      <c r="G206" s="155"/>
    </row>
    <row r="207" spans="1:7" s="3" customFormat="1" ht="26.25" customHeight="1">
      <c r="A207" s="138" t="s">
        <v>73</v>
      </c>
      <c r="B207" s="21"/>
      <c r="C207" s="101">
        <v>300000000</v>
      </c>
      <c r="D207" s="21"/>
      <c r="E207" s="145">
        <f>E208+E215+E222+E229+E231+E240+E242+E244+E249+E251+E256+E263+E267</f>
        <v>107018.4</v>
      </c>
      <c r="F207" s="155"/>
      <c r="G207" s="155"/>
    </row>
    <row r="208" spans="1:7" s="3" customFormat="1" ht="26.25" customHeight="1">
      <c r="A208" s="110" t="s">
        <v>95</v>
      </c>
      <c r="B208" s="21"/>
      <c r="C208" s="100">
        <v>301100000</v>
      </c>
      <c r="D208" s="20"/>
      <c r="E208" s="150">
        <f>E209+E211+E213</f>
        <v>5417</v>
      </c>
      <c r="F208" s="155"/>
      <c r="G208" s="155"/>
    </row>
    <row r="209" spans="1:7" s="3" customFormat="1" ht="26.25" customHeight="1">
      <c r="A209" s="110" t="s">
        <v>60</v>
      </c>
      <c r="B209" s="21"/>
      <c r="C209" s="100">
        <v>301111000</v>
      </c>
      <c r="D209" s="20"/>
      <c r="E209" s="150">
        <f>E210</f>
        <v>3948.4</v>
      </c>
      <c r="F209" s="155"/>
      <c r="G209" s="155"/>
    </row>
    <row r="210" spans="1:7" s="3" customFormat="1" ht="25.5" customHeight="1">
      <c r="A210" s="25" t="s">
        <v>5</v>
      </c>
      <c r="B210" s="21"/>
      <c r="C210" s="100">
        <v>301111000</v>
      </c>
      <c r="D210" s="20" t="s">
        <v>17</v>
      </c>
      <c r="E210" s="150">
        <v>3948.4</v>
      </c>
      <c r="F210" s="155"/>
      <c r="G210" s="155"/>
    </row>
    <row r="211" spans="1:7" s="3" customFormat="1" ht="25.5" customHeight="1">
      <c r="A211" s="110" t="s">
        <v>133</v>
      </c>
      <c r="B211" s="21"/>
      <c r="C211" s="100">
        <v>301112000</v>
      </c>
      <c r="D211" s="20"/>
      <c r="E211" s="150">
        <f>E212</f>
        <v>803</v>
      </c>
      <c r="F211" s="155"/>
      <c r="G211" s="155"/>
    </row>
    <row r="212" spans="1:7" s="3" customFormat="1" ht="25.5" customHeight="1">
      <c r="A212" s="25" t="s">
        <v>5</v>
      </c>
      <c r="B212" s="21"/>
      <c r="C212" s="100">
        <v>301112000</v>
      </c>
      <c r="D212" s="20" t="s">
        <v>17</v>
      </c>
      <c r="E212" s="150">
        <v>803</v>
      </c>
      <c r="F212" s="155"/>
      <c r="G212" s="155"/>
    </row>
    <row r="213" spans="1:7" s="3" customFormat="1" ht="25.5" customHeight="1">
      <c r="A213" s="10" t="s">
        <v>218</v>
      </c>
      <c r="B213" s="21"/>
      <c r="C213" s="100" t="s">
        <v>219</v>
      </c>
      <c r="D213" s="20"/>
      <c r="E213" s="150">
        <f>E214</f>
        <v>665.6</v>
      </c>
      <c r="F213" s="155"/>
      <c r="G213" s="155"/>
    </row>
    <row r="214" spans="1:7" s="3" customFormat="1" ht="25.5" customHeight="1">
      <c r="A214" s="25" t="s">
        <v>5</v>
      </c>
      <c r="B214" s="21"/>
      <c r="C214" s="100" t="s">
        <v>219</v>
      </c>
      <c r="D214" s="20" t="s">
        <v>17</v>
      </c>
      <c r="E214" s="150">
        <v>665.6</v>
      </c>
      <c r="F214" s="155"/>
      <c r="G214" s="155"/>
    </row>
    <row r="215" spans="1:7" s="3" customFormat="1" ht="14.25" customHeight="1">
      <c r="A215" s="171" t="s">
        <v>134</v>
      </c>
      <c r="B215" s="21"/>
      <c r="C215" s="100">
        <v>301200000</v>
      </c>
      <c r="D215" s="20"/>
      <c r="E215" s="150">
        <f>E216+E218+E220</f>
        <v>295.8</v>
      </c>
      <c r="F215" s="155"/>
      <c r="G215" s="155"/>
    </row>
    <row r="216" spans="1:7" s="3" customFormat="1" ht="14.25" customHeight="1">
      <c r="A216" s="171" t="s">
        <v>135</v>
      </c>
      <c r="B216" s="21"/>
      <c r="C216" s="100">
        <v>301211000</v>
      </c>
      <c r="D216" s="20"/>
      <c r="E216" s="150">
        <f>E217</f>
        <v>191</v>
      </c>
      <c r="F216" s="155"/>
      <c r="G216" s="155"/>
    </row>
    <row r="217" spans="1:7" s="3" customFormat="1" ht="25.5" customHeight="1">
      <c r="A217" s="25" t="s">
        <v>5</v>
      </c>
      <c r="B217" s="21"/>
      <c r="C217" s="100">
        <v>301211000</v>
      </c>
      <c r="D217" s="20" t="s">
        <v>17</v>
      </c>
      <c r="E217" s="150">
        <v>191</v>
      </c>
      <c r="F217" s="155"/>
      <c r="G217" s="155"/>
    </row>
    <row r="218" spans="1:7" s="3" customFormat="1" ht="13.5" customHeight="1">
      <c r="A218" s="171" t="s">
        <v>136</v>
      </c>
      <c r="B218" s="21"/>
      <c r="C218" s="100">
        <v>301212000</v>
      </c>
      <c r="D218" s="20"/>
      <c r="E218" s="150">
        <f>E219</f>
        <v>75</v>
      </c>
      <c r="F218" s="155"/>
      <c r="G218" s="155"/>
    </row>
    <row r="219" spans="1:7" s="3" customFormat="1" ht="25.5" customHeight="1">
      <c r="A219" s="25" t="s">
        <v>5</v>
      </c>
      <c r="B219" s="21"/>
      <c r="C219" s="100">
        <v>301212000</v>
      </c>
      <c r="D219" s="20" t="s">
        <v>17</v>
      </c>
      <c r="E219" s="150">
        <v>75</v>
      </c>
      <c r="F219" s="155"/>
      <c r="G219" s="155"/>
    </row>
    <row r="220" spans="1:7" s="3" customFormat="1" ht="14.25" customHeight="1">
      <c r="A220" s="202" t="s">
        <v>221</v>
      </c>
      <c r="B220" s="21"/>
      <c r="C220" s="44" t="s">
        <v>220</v>
      </c>
      <c r="D220" s="20"/>
      <c r="E220" s="150">
        <f>E221</f>
        <v>29.8</v>
      </c>
      <c r="F220" s="155"/>
      <c r="G220" s="155"/>
    </row>
    <row r="221" spans="1:7" s="3" customFormat="1" ht="25.5" customHeight="1">
      <c r="A221" s="18" t="s">
        <v>5</v>
      </c>
      <c r="B221" s="21"/>
      <c r="C221" s="44" t="s">
        <v>220</v>
      </c>
      <c r="D221" s="20" t="s">
        <v>17</v>
      </c>
      <c r="E221" s="150">
        <v>29.8</v>
      </c>
      <c r="F221" s="155"/>
      <c r="G221" s="155"/>
    </row>
    <row r="222" spans="1:7" s="3" customFormat="1" ht="12.75" customHeight="1">
      <c r="A222" s="171" t="s">
        <v>178</v>
      </c>
      <c r="B222" s="21"/>
      <c r="C222" s="100">
        <v>301300000</v>
      </c>
      <c r="D222" s="20"/>
      <c r="E222" s="150">
        <f>E223+E225+E227</f>
        <v>16131.3</v>
      </c>
      <c r="F222" s="155"/>
      <c r="G222" s="155"/>
    </row>
    <row r="223" spans="1:7" s="3" customFormat="1" ht="12.75" customHeight="1">
      <c r="A223" s="171" t="s">
        <v>49</v>
      </c>
      <c r="B223" s="21"/>
      <c r="C223" s="100">
        <v>301311100</v>
      </c>
      <c r="D223" s="20"/>
      <c r="E223" s="150">
        <f>E224</f>
        <v>15659.5</v>
      </c>
      <c r="F223" s="155"/>
      <c r="G223" s="155"/>
    </row>
    <row r="224" spans="1:7" s="3" customFormat="1" ht="24.75" customHeight="1">
      <c r="A224" s="25" t="s">
        <v>5</v>
      </c>
      <c r="B224" s="21"/>
      <c r="C224" s="100">
        <v>301311100</v>
      </c>
      <c r="D224" s="20" t="s">
        <v>17</v>
      </c>
      <c r="E224" s="150">
        <v>15659.5</v>
      </c>
      <c r="F224" s="155"/>
      <c r="G224" s="155"/>
    </row>
    <row r="225" spans="1:7" s="3" customFormat="1" ht="12.75" customHeight="1">
      <c r="A225" s="110" t="s">
        <v>96</v>
      </c>
      <c r="B225" s="21"/>
      <c r="C225" s="100">
        <v>301311300</v>
      </c>
      <c r="D225" s="20"/>
      <c r="E225" s="150">
        <f>E226</f>
        <v>400</v>
      </c>
      <c r="F225" s="155"/>
      <c r="G225" s="155"/>
    </row>
    <row r="226" spans="1:7" s="3" customFormat="1" ht="24.75" customHeight="1">
      <c r="A226" s="25" t="s">
        <v>5</v>
      </c>
      <c r="B226" s="21"/>
      <c r="C226" s="100">
        <v>301311300</v>
      </c>
      <c r="D226" s="20" t="s">
        <v>17</v>
      </c>
      <c r="E226" s="150">
        <v>400</v>
      </c>
      <c r="F226" s="155"/>
      <c r="G226" s="155"/>
    </row>
    <row r="227" spans="1:7" s="3" customFormat="1" ht="15" customHeight="1">
      <c r="A227" s="202" t="s">
        <v>221</v>
      </c>
      <c r="B227" s="21"/>
      <c r="C227" s="44" t="s">
        <v>222</v>
      </c>
      <c r="D227" s="20"/>
      <c r="E227" s="150">
        <f>E228</f>
        <v>71.8</v>
      </c>
      <c r="F227" s="155"/>
      <c r="G227" s="155"/>
    </row>
    <row r="228" spans="1:7" s="3" customFormat="1" ht="24.75" customHeight="1">
      <c r="A228" s="25" t="s">
        <v>5</v>
      </c>
      <c r="B228" s="21"/>
      <c r="C228" s="44" t="s">
        <v>222</v>
      </c>
      <c r="D228" s="20" t="s">
        <v>17</v>
      </c>
      <c r="E228" s="150">
        <v>71.8</v>
      </c>
      <c r="F228" s="155"/>
      <c r="G228" s="155"/>
    </row>
    <row r="229" spans="1:7" s="3" customFormat="1" ht="12.75" customHeight="1">
      <c r="A229" s="75" t="s">
        <v>48</v>
      </c>
      <c r="B229" s="21"/>
      <c r="C229" s="100">
        <v>301400000</v>
      </c>
      <c r="D229" s="20"/>
      <c r="E229" s="150">
        <f>E230</f>
        <v>2982.3</v>
      </c>
      <c r="F229" s="155"/>
      <c r="G229" s="155"/>
    </row>
    <row r="230" spans="1:7" s="3" customFormat="1" ht="24" customHeight="1">
      <c r="A230" s="25" t="s">
        <v>5</v>
      </c>
      <c r="B230" s="21"/>
      <c r="C230" s="100">
        <v>301400000</v>
      </c>
      <c r="D230" s="20" t="s">
        <v>17</v>
      </c>
      <c r="E230" s="150">
        <v>2982.3</v>
      </c>
      <c r="F230" s="155"/>
      <c r="G230" s="155"/>
    </row>
    <row r="231" spans="1:5" ht="30" customHeight="1">
      <c r="A231" s="170" t="s">
        <v>97</v>
      </c>
      <c r="B231" s="35"/>
      <c r="C231" s="100">
        <v>301500000</v>
      </c>
      <c r="D231" s="36"/>
      <c r="E231" s="147">
        <f>E232+E234+E236+E238</f>
        <v>568.1</v>
      </c>
    </row>
    <row r="232" spans="1:5" ht="24" customHeight="1">
      <c r="A232" s="75" t="s">
        <v>98</v>
      </c>
      <c r="B232" s="35"/>
      <c r="C232" s="100">
        <v>301511000</v>
      </c>
      <c r="D232" s="36"/>
      <c r="E232" s="147">
        <f>E233</f>
        <v>251</v>
      </c>
    </row>
    <row r="233" spans="1:5" ht="24" customHeight="1">
      <c r="A233" s="25" t="s">
        <v>5</v>
      </c>
      <c r="B233" s="35"/>
      <c r="C233" s="100">
        <v>301511000</v>
      </c>
      <c r="D233" s="36">
        <v>600</v>
      </c>
      <c r="E233" s="147">
        <v>251</v>
      </c>
    </row>
    <row r="234" spans="1:5" ht="27" customHeight="1">
      <c r="A234" s="75" t="s">
        <v>99</v>
      </c>
      <c r="B234" s="17"/>
      <c r="C234" s="100">
        <v>301512000</v>
      </c>
      <c r="D234" s="36"/>
      <c r="E234" s="147">
        <f>E235</f>
        <v>69</v>
      </c>
    </row>
    <row r="235" spans="1:5" ht="26.25" customHeight="1">
      <c r="A235" s="25" t="s">
        <v>5</v>
      </c>
      <c r="B235" s="17"/>
      <c r="C235" s="100">
        <v>301512000</v>
      </c>
      <c r="D235" s="36">
        <v>600</v>
      </c>
      <c r="E235" s="147">
        <v>69</v>
      </c>
    </row>
    <row r="236" spans="1:5" ht="12.75" customHeight="1">
      <c r="A236" s="202" t="s">
        <v>92</v>
      </c>
      <c r="B236" s="17"/>
      <c r="C236" s="100">
        <v>301513000</v>
      </c>
      <c r="D236" s="36"/>
      <c r="E236" s="147">
        <f>E237</f>
        <v>99.8</v>
      </c>
    </row>
    <row r="237" spans="1:5" ht="26.25" customHeight="1">
      <c r="A237" s="25" t="s">
        <v>139</v>
      </c>
      <c r="B237" s="17"/>
      <c r="C237" s="100">
        <v>301513000</v>
      </c>
      <c r="D237" s="36">
        <v>200</v>
      </c>
      <c r="E237" s="147">
        <v>99.8</v>
      </c>
    </row>
    <row r="238" spans="1:5" ht="26.25" customHeight="1">
      <c r="A238" s="10" t="s">
        <v>224</v>
      </c>
      <c r="B238" s="17"/>
      <c r="C238" s="100" t="s">
        <v>223</v>
      </c>
      <c r="D238" s="20"/>
      <c r="E238" s="147">
        <f>E239</f>
        <v>148.3</v>
      </c>
    </row>
    <row r="239" spans="1:5" ht="26.25" customHeight="1">
      <c r="A239" s="25" t="s">
        <v>5</v>
      </c>
      <c r="B239" s="17"/>
      <c r="C239" s="100" t="s">
        <v>223</v>
      </c>
      <c r="D239" s="20" t="s">
        <v>17</v>
      </c>
      <c r="E239" s="147">
        <v>148.3</v>
      </c>
    </row>
    <row r="240" spans="1:7" s="4" customFormat="1" ht="24.75" customHeight="1">
      <c r="A240" s="75" t="s">
        <v>75</v>
      </c>
      <c r="B240" s="17"/>
      <c r="C240" s="100">
        <v>302100000</v>
      </c>
      <c r="D240" s="36"/>
      <c r="E240" s="147">
        <f>E241</f>
        <v>39395</v>
      </c>
      <c r="F240" s="158"/>
      <c r="G240" s="158"/>
    </row>
    <row r="241" spans="1:7" s="4" customFormat="1" ht="26.25" customHeight="1">
      <c r="A241" s="25" t="s">
        <v>5</v>
      </c>
      <c r="B241" s="17"/>
      <c r="C241" s="100">
        <v>302100000</v>
      </c>
      <c r="D241" s="36">
        <v>600</v>
      </c>
      <c r="E241" s="147">
        <v>39395</v>
      </c>
      <c r="F241" s="158"/>
      <c r="G241" s="158"/>
    </row>
    <row r="242" spans="1:7" s="4" customFormat="1" ht="26.25" customHeight="1">
      <c r="A242" s="110" t="s">
        <v>76</v>
      </c>
      <c r="B242" s="17"/>
      <c r="C242" s="100">
        <v>302200000</v>
      </c>
      <c r="D242" s="36"/>
      <c r="E242" s="147">
        <f>E243</f>
        <v>862.5</v>
      </c>
      <c r="F242" s="158"/>
      <c r="G242" s="158"/>
    </row>
    <row r="243" spans="1:7" s="4" customFormat="1" ht="26.25" customHeight="1">
      <c r="A243" s="25" t="s">
        <v>5</v>
      </c>
      <c r="B243" s="17"/>
      <c r="C243" s="100">
        <v>302200000</v>
      </c>
      <c r="D243" s="36">
        <v>600</v>
      </c>
      <c r="E243" s="147">
        <v>862.5</v>
      </c>
      <c r="F243" s="158"/>
      <c r="G243" s="158"/>
    </row>
    <row r="244" spans="1:7" s="4" customFormat="1" ht="24.75" customHeight="1">
      <c r="A244" s="171" t="s">
        <v>137</v>
      </c>
      <c r="B244" s="17"/>
      <c r="C244" s="100">
        <v>302300000</v>
      </c>
      <c r="D244" s="36"/>
      <c r="E244" s="147">
        <f>E246+E247</f>
        <v>130</v>
      </c>
      <c r="F244" s="158"/>
      <c r="G244" s="158"/>
    </row>
    <row r="245" spans="1:7" s="4" customFormat="1" ht="15" customHeight="1">
      <c r="A245" s="202" t="s">
        <v>221</v>
      </c>
      <c r="B245" s="17"/>
      <c r="C245" s="100" t="s">
        <v>225</v>
      </c>
      <c r="D245" s="36"/>
      <c r="E245" s="147">
        <f>E246</f>
        <v>50</v>
      </c>
      <c r="F245" s="158"/>
      <c r="G245" s="158"/>
    </row>
    <row r="246" spans="1:7" s="4" customFormat="1" ht="25.5" customHeight="1">
      <c r="A246" s="25" t="s">
        <v>5</v>
      </c>
      <c r="B246" s="17"/>
      <c r="C246" s="100" t="s">
        <v>225</v>
      </c>
      <c r="D246" s="36">
        <v>600</v>
      </c>
      <c r="E246" s="147">
        <v>50</v>
      </c>
      <c r="F246" s="158"/>
      <c r="G246" s="158"/>
    </row>
    <row r="247" spans="1:7" s="4" customFormat="1" ht="15" customHeight="1">
      <c r="A247" s="6" t="s">
        <v>226</v>
      </c>
      <c r="B247" s="17"/>
      <c r="C247" s="100">
        <v>302311000</v>
      </c>
      <c r="D247" s="36"/>
      <c r="E247" s="147">
        <f>E248</f>
        <v>80</v>
      </c>
      <c r="F247" s="158"/>
      <c r="G247" s="158"/>
    </row>
    <row r="248" spans="1:7" s="4" customFormat="1" ht="25.5" customHeight="1">
      <c r="A248" s="25" t="s">
        <v>5</v>
      </c>
      <c r="B248" s="17"/>
      <c r="C248" s="100">
        <v>302311000</v>
      </c>
      <c r="D248" s="36">
        <v>600</v>
      </c>
      <c r="E248" s="147">
        <v>80</v>
      </c>
      <c r="F248" s="158"/>
      <c r="G248" s="158"/>
    </row>
    <row r="249" spans="1:7" s="4" customFormat="1" ht="25.5" customHeight="1">
      <c r="A249" s="110" t="s">
        <v>74</v>
      </c>
      <c r="B249" s="17"/>
      <c r="C249" s="100">
        <v>302400000</v>
      </c>
      <c r="D249" s="36"/>
      <c r="E249" s="147">
        <f>E250</f>
        <v>9881.7</v>
      </c>
      <c r="F249" s="158"/>
      <c r="G249" s="158"/>
    </row>
    <row r="250" spans="1:7" s="4" customFormat="1" ht="25.5" customHeight="1">
      <c r="A250" s="25" t="s">
        <v>5</v>
      </c>
      <c r="B250" s="17"/>
      <c r="C250" s="100">
        <v>302400000</v>
      </c>
      <c r="D250" s="36">
        <v>600</v>
      </c>
      <c r="E250" s="147">
        <v>9881.7</v>
      </c>
      <c r="F250" s="158"/>
      <c r="G250" s="158"/>
    </row>
    <row r="251" spans="1:7" s="4" customFormat="1" ht="13.5" customHeight="1">
      <c r="A251" s="10" t="s">
        <v>182</v>
      </c>
      <c r="B251" s="17"/>
      <c r="C251" s="100">
        <v>302500000</v>
      </c>
      <c r="D251" s="36"/>
      <c r="E251" s="147">
        <f>E252+E254</f>
        <v>625</v>
      </c>
      <c r="F251" s="158"/>
      <c r="G251" s="158"/>
    </row>
    <row r="252" spans="1:7" s="4" customFormat="1" ht="25.5" customHeight="1">
      <c r="A252" s="10" t="s">
        <v>183</v>
      </c>
      <c r="B252" s="17"/>
      <c r="C252" s="100" t="s">
        <v>168</v>
      </c>
      <c r="D252" s="36"/>
      <c r="E252" s="147">
        <f>E253</f>
        <v>291</v>
      </c>
      <c r="F252" s="158"/>
      <c r="G252" s="158"/>
    </row>
    <row r="253" spans="1:7" s="4" customFormat="1" ht="25.5" customHeight="1">
      <c r="A253" s="25" t="s">
        <v>5</v>
      </c>
      <c r="B253" s="17"/>
      <c r="C253" s="100" t="s">
        <v>168</v>
      </c>
      <c r="D253" s="36">
        <v>600</v>
      </c>
      <c r="E253" s="147">
        <v>291</v>
      </c>
      <c r="F253" s="158"/>
      <c r="G253" s="158"/>
    </row>
    <row r="254" spans="1:7" s="4" customFormat="1" ht="38.25" customHeight="1">
      <c r="A254" s="165" t="s">
        <v>209</v>
      </c>
      <c r="B254" s="17"/>
      <c r="C254" s="100" t="s">
        <v>208</v>
      </c>
      <c r="D254" s="36"/>
      <c r="E254" s="147">
        <f>E255</f>
        <v>334</v>
      </c>
      <c r="F254" s="158"/>
      <c r="G254" s="158"/>
    </row>
    <row r="255" spans="1:7" s="4" customFormat="1" ht="25.5" customHeight="1">
      <c r="A255" s="25" t="s">
        <v>5</v>
      </c>
      <c r="B255" s="17"/>
      <c r="C255" s="100" t="s">
        <v>208</v>
      </c>
      <c r="D255" s="36">
        <v>600</v>
      </c>
      <c r="E255" s="147">
        <v>334</v>
      </c>
      <c r="F255" s="158"/>
      <c r="G255" s="158"/>
    </row>
    <row r="256" spans="1:5" ht="24.75" customHeight="1">
      <c r="A256" s="75" t="s">
        <v>100</v>
      </c>
      <c r="B256" s="35"/>
      <c r="C256" s="100">
        <v>303100000</v>
      </c>
      <c r="D256" s="36"/>
      <c r="E256" s="147">
        <f>E257+E260</f>
        <v>7290.699999999999</v>
      </c>
    </row>
    <row r="257" spans="1:5" ht="24">
      <c r="A257" s="75" t="s">
        <v>34</v>
      </c>
      <c r="B257" s="17"/>
      <c r="C257" s="100">
        <v>303182040</v>
      </c>
      <c r="D257" s="36"/>
      <c r="E257" s="147">
        <f>E258+E259</f>
        <v>2424.1</v>
      </c>
    </row>
    <row r="258" spans="1:5" ht="48">
      <c r="A258" s="25" t="s">
        <v>13</v>
      </c>
      <c r="B258" s="17"/>
      <c r="C258" s="100">
        <v>303182040</v>
      </c>
      <c r="D258" s="36">
        <v>100</v>
      </c>
      <c r="E258" s="147">
        <v>2146.1</v>
      </c>
    </row>
    <row r="259" spans="1:5" ht="24">
      <c r="A259" s="25" t="s">
        <v>139</v>
      </c>
      <c r="B259" s="17"/>
      <c r="C259" s="100">
        <v>303182040</v>
      </c>
      <c r="D259" s="36">
        <v>200</v>
      </c>
      <c r="E259" s="147">
        <v>278</v>
      </c>
    </row>
    <row r="260" spans="1:5" ht="24">
      <c r="A260" s="75" t="s">
        <v>61</v>
      </c>
      <c r="B260" s="17"/>
      <c r="C260" s="100">
        <v>303182060</v>
      </c>
      <c r="D260" s="36"/>
      <c r="E260" s="147">
        <f>E261+E262</f>
        <v>4866.599999999999</v>
      </c>
    </row>
    <row r="261" spans="1:5" ht="36" customHeight="1">
      <c r="A261" s="25" t="s">
        <v>13</v>
      </c>
      <c r="B261" s="35"/>
      <c r="C261" s="100">
        <v>303182060</v>
      </c>
      <c r="D261" s="36">
        <v>100</v>
      </c>
      <c r="E261" s="147">
        <v>4605.4</v>
      </c>
    </row>
    <row r="262" spans="1:5" ht="24.75" customHeight="1">
      <c r="A262" s="25" t="s">
        <v>139</v>
      </c>
      <c r="B262" s="35"/>
      <c r="C262" s="100">
        <v>303182060</v>
      </c>
      <c r="D262" s="36">
        <v>200</v>
      </c>
      <c r="E262" s="147">
        <v>261.2</v>
      </c>
    </row>
    <row r="263" spans="1:5" ht="16.5" customHeight="1">
      <c r="A263" s="64" t="s">
        <v>190</v>
      </c>
      <c r="B263" s="20"/>
      <c r="C263" s="100">
        <v>303300000</v>
      </c>
      <c r="D263" s="36"/>
      <c r="E263" s="150">
        <f>E264+E265+E266</f>
        <v>13132.300000000001</v>
      </c>
    </row>
    <row r="264" spans="1:5" ht="48">
      <c r="A264" s="25" t="s">
        <v>13</v>
      </c>
      <c r="B264" s="20"/>
      <c r="C264" s="100">
        <v>303300000</v>
      </c>
      <c r="D264" s="36">
        <v>100</v>
      </c>
      <c r="E264" s="150">
        <v>12357.2</v>
      </c>
    </row>
    <row r="265" spans="1:5" ht="24">
      <c r="A265" s="25" t="s">
        <v>139</v>
      </c>
      <c r="B265" s="20"/>
      <c r="C265" s="100">
        <v>303300000</v>
      </c>
      <c r="D265" s="36">
        <v>200</v>
      </c>
      <c r="E265" s="150">
        <v>764.1</v>
      </c>
    </row>
    <row r="266" spans="1:5" ht="12.75">
      <c r="A266" s="25" t="s">
        <v>1</v>
      </c>
      <c r="B266" s="20"/>
      <c r="C266" s="100">
        <v>303300000</v>
      </c>
      <c r="D266" s="36">
        <v>800</v>
      </c>
      <c r="E266" s="150">
        <v>11</v>
      </c>
    </row>
    <row r="267" spans="1:5" ht="24">
      <c r="A267" s="190" t="s">
        <v>312</v>
      </c>
      <c r="B267" s="20"/>
      <c r="C267" s="100">
        <v>303400000</v>
      </c>
      <c r="D267" s="36"/>
      <c r="E267" s="150">
        <f>E268+E270</f>
        <v>10306.7</v>
      </c>
    </row>
    <row r="268" spans="1:5" ht="24">
      <c r="A268" s="190" t="s">
        <v>313</v>
      </c>
      <c r="B268" s="20"/>
      <c r="C268" s="100" t="s">
        <v>310</v>
      </c>
      <c r="D268" s="36"/>
      <c r="E268" s="150">
        <f>E269</f>
        <v>9610.6</v>
      </c>
    </row>
    <row r="269" spans="1:5" ht="24">
      <c r="A269" s="25" t="s">
        <v>5</v>
      </c>
      <c r="B269" s="20"/>
      <c r="C269" s="100" t="s">
        <v>310</v>
      </c>
      <c r="D269" s="36">
        <v>600</v>
      </c>
      <c r="E269" s="150">
        <v>9610.6</v>
      </c>
    </row>
    <row r="270" spans="1:5" ht="24">
      <c r="A270" s="190" t="s">
        <v>314</v>
      </c>
      <c r="B270" s="20"/>
      <c r="C270" s="100" t="s">
        <v>311</v>
      </c>
      <c r="D270" s="36"/>
      <c r="E270" s="150">
        <f>E271</f>
        <v>696.1</v>
      </c>
    </row>
    <row r="271" spans="1:5" ht="24">
      <c r="A271" s="25" t="s">
        <v>5</v>
      </c>
      <c r="B271" s="20"/>
      <c r="C271" s="100" t="s">
        <v>311</v>
      </c>
      <c r="D271" s="36">
        <v>600</v>
      </c>
      <c r="E271" s="150">
        <v>696.1</v>
      </c>
    </row>
    <row r="272" spans="1:7" s="3" customFormat="1" ht="27" customHeight="1">
      <c r="A272" s="120" t="s">
        <v>72</v>
      </c>
      <c r="B272" s="20"/>
      <c r="C272" s="101">
        <v>500000000</v>
      </c>
      <c r="D272" s="36"/>
      <c r="E272" s="145">
        <f>E273+E277</f>
        <v>250.3</v>
      </c>
      <c r="F272" s="155"/>
      <c r="G272" s="155"/>
    </row>
    <row r="273" spans="1:5" ht="22.5" customHeight="1">
      <c r="A273" s="121" t="s">
        <v>11</v>
      </c>
      <c r="B273" s="17"/>
      <c r="C273" s="101">
        <v>510000000</v>
      </c>
      <c r="D273" s="36"/>
      <c r="E273" s="149">
        <f>E274</f>
        <v>119.3</v>
      </c>
    </row>
    <row r="274" spans="1:5" ht="27" customHeight="1">
      <c r="A274" s="199" t="s">
        <v>19</v>
      </c>
      <c r="B274" s="17"/>
      <c r="C274" s="100">
        <v>511200000</v>
      </c>
      <c r="D274" s="36"/>
      <c r="E274" s="147">
        <f>E275</f>
        <v>119.3</v>
      </c>
    </row>
    <row r="275" spans="1:5" ht="23.25" customHeight="1">
      <c r="A275" s="170" t="s">
        <v>101</v>
      </c>
      <c r="B275" s="20"/>
      <c r="C275" s="100" t="s">
        <v>186</v>
      </c>
      <c r="D275" s="20"/>
      <c r="E275" s="150">
        <f>E276</f>
        <v>119.3</v>
      </c>
    </row>
    <row r="276" spans="1:5" ht="24">
      <c r="A276" s="25" t="s">
        <v>5</v>
      </c>
      <c r="B276" s="17"/>
      <c r="C276" s="100" t="s">
        <v>186</v>
      </c>
      <c r="D276" s="36">
        <v>600</v>
      </c>
      <c r="E276" s="147">
        <v>119.3</v>
      </c>
    </row>
    <row r="277" spans="1:7" s="2" customFormat="1" ht="24">
      <c r="A277" s="23" t="s">
        <v>184</v>
      </c>
      <c r="B277" s="24"/>
      <c r="C277" s="101">
        <v>530000000</v>
      </c>
      <c r="D277" s="41"/>
      <c r="E277" s="149">
        <f>E278</f>
        <v>131</v>
      </c>
      <c r="F277" s="159"/>
      <c r="G277" s="159"/>
    </row>
    <row r="278" spans="1:5" ht="24">
      <c r="A278" s="152" t="s">
        <v>185</v>
      </c>
      <c r="B278" s="17"/>
      <c r="C278" s="100">
        <v>532200000</v>
      </c>
      <c r="D278" s="36"/>
      <c r="E278" s="147">
        <f>E280+E281</f>
        <v>131</v>
      </c>
    </row>
    <row r="279" spans="1:5" ht="24">
      <c r="A279" s="152" t="s">
        <v>185</v>
      </c>
      <c r="B279" s="17"/>
      <c r="C279" s="100" t="s">
        <v>315</v>
      </c>
      <c r="D279" s="36"/>
      <c r="E279" s="147">
        <f>E280</f>
        <v>49</v>
      </c>
    </row>
    <row r="280" spans="1:5" ht="24">
      <c r="A280" s="25" t="s">
        <v>5</v>
      </c>
      <c r="B280" s="17"/>
      <c r="C280" s="100" t="s">
        <v>315</v>
      </c>
      <c r="D280" s="36">
        <v>600</v>
      </c>
      <c r="E280" s="147">
        <v>49</v>
      </c>
    </row>
    <row r="281" spans="1:5" ht="12.75">
      <c r="A281" s="10" t="s">
        <v>317</v>
      </c>
      <c r="B281" s="17"/>
      <c r="C281" s="100" t="s">
        <v>316</v>
      </c>
      <c r="D281" s="36"/>
      <c r="E281" s="147">
        <f>E282</f>
        <v>82</v>
      </c>
    </row>
    <row r="282" spans="1:5" ht="24">
      <c r="A282" s="25" t="s">
        <v>5</v>
      </c>
      <c r="B282" s="17"/>
      <c r="C282" s="100" t="s">
        <v>316</v>
      </c>
      <c r="D282" s="36">
        <v>600</v>
      </c>
      <c r="E282" s="147">
        <v>82</v>
      </c>
    </row>
    <row r="283" spans="1:5" ht="36">
      <c r="A283" s="93" t="s">
        <v>12</v>
      </c>
      <c r="B283" s="17"/>
      <c r="C283" s="46">
        <v>700000000</v>
      </c>
      <c r="D283" s="36"/>
      <c r="E283" s="149">
        <f>E284</f>
        <v>171</v>
      </c>
    </row>
    <row r="284" spans="1:5" ht="24">
      <c r="A284" s="23" t="s">
        <v>233</v>
      </c>
      <c r="B284" s="17"/>
      <c r="C284" s="101">
        <v>720000000</v>
      </c>
      <c r="D284" s="21"/>
      <c r="E284" s="149">
        <f>E285</f>
        <v>171</v>
      </c>
    </row>
    <row r="285" spans="1:5" ht="24">
      <c r="A285" s="10" t="s">
        <v>237</v>
      </c>
      <c r="B285" s="17"/>
      <c r="C285" s="100">
        <v>723200000</v>
      </c>
      <c r="D285" s="20"/>
      <c r="E285" s="147">
        <f>E286</f>
        <v>171</v>
      </c>
    </row>
    <row r="286" spans="1:5" ht="24">
      <c r="A286" s="25" t="s">
        <v>5</v>
      </c>
      <c r="B286" s="17"/>
      <c r="C286" s="100">
        <v>723200000</v>
      </c>
      <c r="D286" s="20" t="s">
        <v>17</v>
      </c>
      <c r="E286" s="147">
        <v>171</v>
      </c>
    </row>
    <row r="287" spans="1:5" ht="12.75">
      <c r="A287" s="131" t="s">
        <v>35</v>
      </c>
      <c r="B287" s="21"/>
      <c r="C287" s="101">
        <v>9900000000</v>
      </c>
      <c r="D287" s="41"/>
      <c r="E287" s="149">
        <f>E288+E290</f>
        <v>1123.1</v>
      </c>
    </row>
    <row r="288" spans="1:5" ht="25.5" customHeight="1">
      <c r="A288" s="97" t="s">
        <v>3</v>
      </c>
      <c r="B288" s="20"/>
      <c r="C288" s="100">
        <v>9900010500</v>
      </c>
      <c r="D288" s="20"/>
      <c r="E288" s="150">
        <f>E289</f>
        <v>733</v>
      </c>
    </row>
    <row r="289" spans="1:5" ht="24">
      <c r="A289" s="25" t="s">
        <v>5</v>
      </c>
      <c r="B289" s="17"/>
      <c r="C289" s="100">
        <v>9900010500</v>
      </c>
      <c r="D289" s="36">
        <v>600</v>
      </c>
      <c r="E289" s="147">
        <v>733</v>
      </c>
    </row>
    <row r="290" spans="1:5" ht="72">
      <c r="A290" s="78" t="s">
        <v>15</v>
      </c>
      <c r="B290" s="17"/>
      <c r="C290" s="100">
        <v>9900073190</v>
      </c>
      <c r="D290" s="36"/>
      <c r="E290" s="147">
        <f>E291</f>
        <v>390.1</v>
      </c>
    </row>
    <row r="291" spans="1:5" ht="14.25" customHeight="1">
      <c r="A291" s="25" t="s">
        <v>70</v>
      </c>
      <c r="B291" s="21"/>
      <c r="C291" s="100">
        <v>9900073190</v>
      </c>
      <c r="D291" s="20" t="s">
        <v>6</v>
      </c>
      <c r="E291" s="150">
        <v>390.1</v>
      </c>
    </row>
    <row r="292" spans="1:5" ht="12.75" customHeight="1">
      <c r="A292" s="383"/>
      <c r="B292" s="384"/>
      <c r="C292" s="384"/>
      <c r="D292" s="384"/>
      <c r="E292" s="385"/>
    </row>
    <row r="293" spans="1:5" ht="23.25" customHeight="1">
      <c r="A293" s="24" t="s">
        <v>228</v>
      </c>
      <c r="B293" s="23">
        <v>964</v>
      </c>
      <c r="C293" s="29"/>
      <c r="D293" s="41"/>
      <c r="E293" s="149">
        <f>E294</f>
        <v>7445.8</v>
      </c>
    </row>
    <row r="294" spans="1:5" ht="36">
      <c r="A294" s="111" t="s">
        <v>55</v>
      </c>
      <c r="B294" s="50"/>
      <c r="C294" s="101">
        <v>400000000</v>
      </c>
      <c r="D294" s="21"/>
      <c r="E294" s="146">
        <f>E295+E298+E300+E304+E307+E310+E314+E317+E302</f>
        <v>7445.8</v>
      </c>
    </row>
    <row r="295" spans="1:5" ht="12.75">
      <c r="A295" s="110" t="s">
        <v>169</v>
      </c>
      <c r="B295" s="50"/>
      <c r="C295" s="100">
        <v>401400000</v>
      </c>
      <c r="D295" s="20"/>
      <c r="E295" s="148">
        <f>E296</f>
        <v>360</v>
      </c>
    </row>
    <row r="296" spans="1:5" ht="12.75">
      <c r="A296" s="110" t="s">
        <v>92</v>
      </c>
      <c r="B296" s="50"/>
      <c r="C296" s="100" t="s">
        <v>148</v>
      </c>
      <c r="D296" s="20"/>
      <c r="E296" s="148">
        <f>E297</f>
        <v>360</v>
      </c>
    </row>
    <row r="297" spans="1:5" ht="24">
      <c r="A297" s="25" t="s">
        <v>139</v>
      </c>
      <c r="B297" s="50"/>
      <c r="C297" s="100" t="s">
        <v>148</v>
      </c>
      <c r="D297" s="20" t="s">
        <v>40</v>
      </c>
      <c r="E297" s="148">
        <v>360</v>
      </c>
    </row>
    <row r="298" spans="1:5" ht="24">
      <c r="A298" s="139" t="s">
        <v>102</v>
      </c>
      <c r="B298" s="40"/>
      <c r="C298" s="100">
        <v>402100000</v>
      </c>
      <c r="D298" s="20"/>
      <c r="E298" s="148">
        <f>E299</f>
        <v>2970</v>
      </c>
    </row>
    <row r="299" spans="1:5" ht="24">
      <c r="A299" s="25" t="s">
        <v>5</v>
      </c>
      <c r="B299" s="40"/>
      <c r="C299" s="100">
        <v>402100000</v>
      </c>
      <c r="D299" s="20" t="s">
        <v>17</v>
      </c>
      <c r="E299" s="148">
        <v>2970</v>
      </c>
    </row>
    <row r="300" spans="1:5" ht="24">
      <c r="A300" s="200" t="s">
        <v>127</v>
      </c>
      <c r="B300" s="40"/>
      <c r="C300" s="100">
        <v>402200000</v>
      </c>
      <c r="D300" s="20"/>
      <c r="E300" s="148">
        <f>E301</f>
        <v>100</v>
      </c>
    </row>
    <row r="301" spans="1:5" ht="24">
      <c r="A301" s="25" t="s">
        <v>139</v>
      </c>
      <c r="B301" s="40"/>
      <c r="C301" s="100">
        <v>402200000</v>
      </c>
      <c r="D301" s="20" t="s">
        <v>40</v>
      </c>
      <c r="E301" s="148">
        <v>100</v>
      </c>
    </row>
    <row r="302" spans="1:5" ht="24">
      <c r="A302" s="202" t="s">
        <v>217</v>
      </c>
      <c r="B302" s="40"/>
      <c r="C302" s="44">
        <v>404100000</v>
      </c>
      <c r="D302" s="36"/>
      <c r="E302" s="148">
        <f>E303</f>
        <v>2.9</v>
      </c>
    </row>
    <row r="303" spans="1:5" ht="24">
      <c r="A303" s="25" t="s">
        <v>139</v>
      </c>
      <c r="B303" s="40"/>
      <c r="C303" s="44">
        <v>404100000</v>
      </c>
      <c r="D303" s="36">
        <v>200</v>
      </c>
      <c r="E303" s="148">
        <v>2.9</v>
      </c>
    </row>
    <row r="304" spans="1:5" ht="36">
      <c r="A304" s="112" t="s">
        <v>103</v>
      </c>
      <c r="B304" s="17"/>
      <c r="C304" s="100">
        <v>405100000</v>
      </c>
      <c r="D304" s="36"/>
      <c r="E304" s="147">
        <f>E306+E305</f>
        <v>143.6</v>
      </c>
    </row>
    <row r="305" spans="1:5" ht="48">
      <c r="A305" s="25" t="s">
        <v>13</v>
      </c>
      <c r="B305" s="17"/>
      <c r="C305" s="100">
        <v>405100000</v>
      </c>
      <c r="D305" s="36">
        <v>100</v>
      </c>
      <c r="E305" s="147">
        <v>26.4</v>
      </c>
    </row>
    <row r="306" spans="1:5" ht="24">
      <c r="A306" s="25" t="s">
        <v>139</v>
      </c>
      <c r="B306" s="17"/>
      <c r="C306" s="100">
        <v>405100000</v>
      </c>
      <c r="D306" s="36">
        <v>200</v>
      </c>
      <c r="E306" s="147">
        <v>117.2</v>
      </c>
    </row>
    <row r="307" spans="1:8" ht="60">
      <c r="A307" s="113" t="s">
        <v>104</v>
      </c>
      <c r="B307" s="17"/>
      <c r="C307" s="100">
        <v>405200000</v>
      </c>
      <c r="D307" s="36"/>
      <c r="E307" s="147">
        <f>E309+E308</f>
        <v>937.2</v>
      </c>
      <c r="H307" s="98"/>
    </row>
    <row r="308" spans="1:8" ht="48">
      <c r="A308" s="25" t="s">
        <v>13</v>
      </c>
      <c r="B308" s="17"/>
      <c r="C308" s="100">
        <v>405200000</v>
      </c>
      <c r="D308" s="36">
        <v>100</v>
      </c>
      <c r="E308" s="147">
        <v>708.2</v>
      </c>
      <c r="H308" s="167"/>
    </row>
    <row r="309" spans="1:5" ht="24">
      <c r="A309" s="25" t="s">
        <v>139</v>
      </c>
      <c r="B309" s="19"/>
      <c r="C309" s="100">
        <v>405200000</v>
      </c>
      <c r="D309" s="36">
        <v>200</v>
      </c>
      <c r="E309" s="147">
        <v>229</v>
      </c>
    </row>
    <row r="310" spans="1:5" ht="24" customHeight="1">
      <c r="A310" s="114" t="s">
        <v>100</v>
      </c>
      <c r="B310" s="20"/>
      <c r="C310" s="100">
        <v>406100000</v>
      </c>
      <c r="D310" s="20"/>
      <c r="E310" s="147">
        <f>E311</f>
        <v>2312.1000000000004</v>
      </c>
    </row>
    <row r="311" spans="1:5" ht="26.25" customHeight="1">
      <c r="A311" s="114" t="s">
        <v>34</v>
      </c>
      <c r="B311" s="21"/>
      <c r="C311" s="100">
        <v>406182040</v>
      </c>
      <c r="D311" s="21"/>
      <c r="E311" s="147">
        <f>E312+E313</f>
        <v>2312.1000000000004</v>
      </c>
    </row>
    <row r="312" spans="1:5" ht="51" customHeight="1">
      <c r="A312" s="25" t="s">
        <v>13</v>
      </c>
      <c r="B312" s="17"/>
      <c r="C312" s="100">
        <v>406182040</v>
      </c>
      <c r="D312" s="36">
        <v>100</v>
      </c>
      <c r="E312" s="147">
        <v>2221.8</v>
      </c>
    </row>
    <row r="313" spans="1:7" s="4" customFormat="1" ht="26.25" customHeight="1">
      <c r="A313" s="25" t="s">
        <v>139</v>
      </c>
      <c r="B313" s="17"/>
      <c r="C313" s="100">
        <v>406182040</v>
      </c>
      <c r="D313" s="36">
        <v>200</v>
      </c>
      <c r="E313" s="147">
        <v>90.3</v>
      </c>
      <c r="F313" s="158"/>
      <c r="G313" s="158"/>
    </row>
    <row r="314" spans="1:7" s="4" customFormat="1" ht="15" customHeight="1">
      <c r="A314" s="114" t="s">
        <v>105</v>
      </c>
      <c r="B314" s="35"/>
      <c r="C314" s="100">
        <v>406200000</v>
      </c>
      <c r="D314" s="36"/>
      <c r="E314" s="147">
        <f>E315</f>
        <v>120</v>
      </c>
      <c r="F314" s="158"/>
      <c r="G314" s="158"/>
    </row>
    <row r="315" spans="1:7" s="4" customFormat="1" ht="50.25" customHeight="1">
      <c r="A315" s="115" t="s">
        <v>106</v>
      </c>
      <c r="B315" s="20"/>
      <c r="C315" s="100">
        <v>406260000</v>
      </c>
      <c r="D315" s="36"/>
      <c r="E315" s="147">
        <f>E316</f>
        <v>120</v>
      </c>
      <c r="F315" s="158"/>
      <c r="G315" s="158"/>
    </row>
    <row r="316" spans="1:7" s="4" customFormat="1" ht="15" customHeight="1">
      <c r="A316" s="25" t="s">
        <v>70</v>
      </c>
      <c r="B316" s="35"/>
      <c r="C316" s="100">
        <v>406260000</v>
      </c>
      <c r="D316" s="36">
        <v>300</v>
      </c>
      <c r="E316" s="147">
        <v>120</v>
      </c>
      <c r="F316" s="158"/>
      <c r="G316" s="158"/>
    </row>
    <row r="317" spans="1:7" s="4" customFormat="1" ht="40.5" customHeight="1">
      <c r="A317" s="168" t="s">
        <v>171</v>
      </c>
      <c r="B317" s="35"/>
      <c r="C317" s="100">
        <v>407100000</v>
      </c>
      <c r="D317" s="36"/>
      <c r="E317" s="147">
        <f>E318</f>
        <v>500</v>
      </c>
      <c r="F317" s="158"/>
      <c r="G317" s="158"/>
    </row>
    <row r="318" spans="1:7" s="4" customFormat="1" ht="27.75" customHeight="1">
      <c r="A318" s="168" t="s">
        <v>172</v>
      </c>
      <c r="B318" s="35"/>
      <c r="C318" s="100" t="s">
        <v>170</v>
      </c>
      <c r="D318" s="36"/>
      <c r="E318" s="147">
        <f>E319</f>
        <v>500</v>
      </c>
      <c r="F318" s="158"/>
      <c r="G318" s="158"/>
    </row>
    <row r="319" spans="1:7" s="4" customFormat="1" ht="26.25" customHeight="1">
      <c r="A319" s="25" t="s">
        <v>5</v>
      </c>
      <c r="B319" s="35"/>
      <c r="C319" s="100" t="s">
        <v>170</v>
      </c>
      <c r="D319" s="36">
        <v>600</v>
      </c>
      <c r="E319" s="147">
        <v>500</v>
      </c>
      <c r="F319" s="158"/>
      <c r="G319" s="158"/>
    </row>
    <row r="320" spans="1:5" ht="14.25" customHeight="1">
      <c r="A320" s="383"/>
      <c r="B320" s="384"/>
      <c r="C320" s="384"/>
      <c r="D320" s="384"/>
      <c r="E320" s="385"/>
    </row>
    <row r="321" spans="1:7" s="4" customFormat="1" ht="25.5" customHeight="1">
      <c r="A321" s="24" t="s">
        <v>67</v>
      </c>
      <c r="B321" s="49">
        <v>975</v>
      </c>
      <c r="C321" s="29"/>
      <c r="D321" s="41"/>
      <c r="E321" s="149">
        <f>E322+E402+E382+E396+E392</f>
        <v>642089.3000000003</v>
      </c>
      <c r="F321" s="158"/>
      <c r="G321" s="158"/>
    </row>
    <row r="322" spans="1:5" ht="24" customHeight="1">
      <c r="A322" s="116" t="s">
        <v>51</v>
      </c>
      <c r="B322" s="35"/>
      <c r="C322" s="101">
        <v>200000000</v>
      </c>
      <c r="D322" s="41"/>
      <c r="E322" s="149">
        <f>E323+E330+E335+E339+E352+E354+E357+E363+E365+E367+E371+E374+E349+E361+E337+E359+E333</f>
        <v>601471.5000000002</v>
      </c>
    </row>
    <row r="323" spans="1:5" ht="41.25" customHeight="1">
      <c r="A323" s="117" t="s">
        <v>107</v>
      </c>
      <c r="B323" s="17"/>
      <c r="C323" s="100">
        <v>201100000</v>
      </c>
      <c r="D323" s="36"/>
      <c r="E323" s="147">
        <f>E324+E326+E328</f>
        <v>525336.4</v>
      </c>
    </row>
    <row r="324" spans="1:5" ht="25.5" customHeight="1">
      <c r="A324" s="170" t="s">
        <v>52</v>
      </c>
      <c r="B324" s="17"/>
      <c r="C324" s="100">
        <v>201111000</v>
      </c>
      <c r="D324" s="36"/>
      <c r="E324" s="147">
        <f>E325</f>
        <v>88493.8</v>
      </c>
    </row>
    <row r="325" spans="1:5" ht="25.5" customHeight="1">
      <c r="A325" s="25" t="s">
        <v>5</v>
      </c>
      <c r="B325" s="17"/>
      <c r="C325" s="100">
        <v>201111000</v>
      </c>
      <c r="D325" s="36">
        <v>600</v>
      </c>
      <c r="E325" s="147">
        <v>88493.8</v>
      </c>
    </row>
    <row r="326" spans="1:5" ht="36.75" customHeight="1">
      <c r="A326" s="75" t="s">
        <v>108</v>
      </c>
      <c r="B326" s="17"/>
      <c r="C326" s="100">
        <v>201173010</v>
      </c>
      <c r="D326" s="36"/>
      <c r="E326" s="147">
        <f>E327</f>
        <v>436124.6</v>
      </c>
    </row>
    <row r="327" spans="1:5" ht="27.75" customHeight="1">
      <c r="A327" s="25" t="s">
        <v>5</v>
      </c>
      <c r="B327" s="17"/>
      <c r="C327" s="100">
        <v>201173010</v>
      </c>
      <c r="D327" s="36">
        <v>600</v>
      </c>
      <c r="E327" s="147">
        <v>436124.6</v>
      </c>
    </row>
    <row r="328" spans="1:5" ht="24" customHeight="1">
      <c r="A328" s="315" t="s">
        <v>314</v>
      </c>
      <c r="B328" s="17"/>
      <c r="C328" s="100" t="s">
        <v>318</v>
      </c>
      <c r="D328" s="36"/>
      <c r="E328" s="147">
        <f>E329</f>
        <v>718</v>
      </c>
    </row>
    <row r="329" spans="1:5" ht="27.75" customHeight="1">
      <c r="A329" s="25" t="s">
        <v>5</v>
      </c>
      <c r="B329" s="17"/>
      <c r="C329" s="100" t="s">
        <v>318</v>
      </c>
      <c r="D329" s="36">
        <v>600</v>
      </c>
      <c r="E329" s="147">
        <v>718</v>
      </c>
    </row>
    <row r="330" spans="1:5" ht="61.5" customHeight="1">
      <c r="A330" s="140" t="s">
        <v>109</v>
      </c>
      <c r="B330" s="17"/>
      <c r="C330" s="100">
        <v>201200000</v>
      </c>
      <c r="D330" s="36"/>
      <c r="E330" s="147">
        <f>E331</f>
        <v>8281.5</v>
      </c>
    </row>
    <row r="331" spans="1:5" ht="50.25" customHeight="1">
      <c r="A331" s="75" t="s">
        <v>4</v>
      </c>
      <c r="B331" s="17"/>
      <c r="C331" s="100">
        <v>201273020</v>
      </c>
      <c r="D331" s="36"/>
      <c r="E331" s="147">
        <f>E332</f>
        <v>8281.5</v>
      </c>
    </row>
    <row r="332" spans="1:5" ht="24" customHeight="1">
      <c r="A332" s="25" t="s">
        <v>5</v>
      </c>
      <c r="B332" s="17"/>
      <c r="C332" s="100">
        <v>201273020</v>
      </c>
      <c r="D332" s="36">
        <v>600</v>
      </c>
      <c r="E332" s="147">
        <v>8281.5</v>
      </c>
    </row>
    <row r="333" spans="1:5" ht="14.25" customHeight="1">
      <c r="A333" s="165" t="s">
        <v>211</v>
      </c>
      <c r="B333" s="17"/>
      <c r="C333" s="100">
        <v>201300000</v>
      </c>
      <c r="D333" s="36"/>
      <c r="E333" s="147">
        <f>E334</f>
        <v>429.3</v>
      </c>
    </row>
    <row r="334" spans="1:5" ht="24" customHeight="1">
      <c r="A334" s="25" t="s">
        <v>5</v>
      </c>
      <c r="B334" s="17"/>
      <c r="C334" s="100">
        <v>201300000</v>
      </c>
      <c r="D334" s="36">
        <v>600</v>
      </c>
      <c r="E334" s="147">
        <v>429.3</v>
      </c>
    </row>
    <row r="335" spans="1:5" ht="15.75" customHeight="1">
      <c r="A335" s="170" t="s">
        <v>54</v>
      </c>
      <c r="B335" s="17"/>
      <c r="C335" s="100">
        <v>201500000</v>
      </c>
      <c r="D335" s="36"/>
      <c r="E335" s="147">
        <f>E336</f>
        <v>2363.9</v>
      </c>
    </row>
    <row r="336" spans="1:7" s="2" customFormat="1" ht="25.5" customHeight="1">
      <c r="A336" s="25" t="s">
        <v>5</v>
      </c>
      <c r="B336" s="17"/>
      <c r="C336" s="100">
        <v>201500000</v>
      </c>
      <c r="D336" s="36">
        <v>600</v>
      </c>
      <c r="E336" s="147">
        <v>2363.9</v>
      </c>
      <c r="F336" s="159"/>
      <c r="G336" s="159"/>
    </row>
    <row r="337" spans="1:7" s="2" customFormat="1" ht="25.5" customHeight="1">
      <c r="A337" s="10" t="s">
        <v>118</v>
      </c>
      <c r="B337" s="17"/>
      <c r="C337" s="100">
        <v>201600000</v>
      </c>
      <c r="D337" s="36"/>
      <c r="E337" s="147">
        <f>E338</f>
        <v>580</v>
      </c>
      <c r="F337" s="159"/>
      <c r="G337" s="159"/>
    </row>
    <row r="338" spans="1:7" s="2" customFormat="1" ht="25.5" customHeight="1">
      <c r="A338" s="25" t="s">
        <v>5</v>
      </c>
      <c r="B338" s="17"/>
      <c r="C338" s="100">
        <v>201600000</v>
      </c>
      <c r="D338" s="36">
        <v>600</v>
      </c>
      <c r="E338" s="147">
        <v>580</v>
      </c>
      <c r="F338" s="159"/>
      <c r="G338" s="159"/>
    </row>
    <row r="339" spans="1:7" s="4" customFormat="1" ht="24" customHeight="1">
      <c r="A339" s="75" t="s">
        <v>110</v>
      </c>
      <c r="B339" s="35"/>
      <c r="C339" s="100">
        <v>201700000</v>
      </c>
      <c r="D339" s="41"/>
      <c r="E339" s="147">
        <f>E340+E347+E345+E343</f>
        <v>19426.4</v>
      </c>
      <c r="F339" s="158"/>
      <c r="G339" s="158"/>
    </row>
    <row r="340" spans="1:7" s="4" customFormat="1" ht="15" customHeight="1">
      <c r="A340" s="169" t="s">
        <v>92</v>
      </c>
      <c r="B340" s="35"/>
      <c r="C340" s="100">
        <v>201711000</v>
      </c>
      <c r="D340" s="41"/>
      <c r="E340" s="147">
        <f>E342+E341</f>
        <v>14329.2</v>
      </c>
      <c r="F340" s="158"/>
      <c r="G340" s="158"/>
    </row>
    <row r="341" spans="1:7" s="4" customFormat="1" ht="26.25" customHeight="1">
      <c r="A341" s="25" t="s">
        <v>139</v>
      </c>
      <c r="B341" s="35"/>
      <c r="C341" s="100">
        <v>201711000</v>
      </c>
      <c r="D341" s="36">
        <v>200</v>
      </c>
      <c r="E341" s="147">
        <v>3287.2</v>
      </c>
      <c r="F341" s="158"/>
      <c r="G341" s="158"/>
    </row>
    <row r="342" spans="1:7" s="4" customFormat="1" ht="26.25" customHeight="1">
      <c r="A342" s="25" t="s">
        <v>5</v>
      </c>
      <c r="B342" s="35"/>
      <c r="C342" s="100">
        <v>201711000</v>
      </c>
      <c r="D342" s="42" t="s">
        <v>17</v>
      </c>
      <c r="E342" s="147">
        <v>11042</v>
      </c>
      <c r="F342" s="158"/>
      <c r="G342" s="151"/>
    </row>
    <row r="343" spans="1:7" s="4" customFormat="1" ht="24.75" customHeight="1">
      <c r="A343" s="10" t="s">
        <v>244</v>
      </c>
      <c r="B343" s="35"/>
      <c r="C343" s="100" t="s">
        <v>243</v>
      </c>
      <c r="D343" s="42"/>
      <c r="E343" s="147">
        <f>E344</f>
        <v>2540.2</v>
      </c>
      <c r="F343" s="158"/>
      <c r="G343" s="151"/>
    </row>
    <row r="344" spans="1:7" s="4" customFormat="1" ht="26.25" customHeight="1">
      <c r="A344" s="25" t="s">
        <v>5</v>
      </c>
      <c r="B344" s="35"/>
      <c r="C344" s="100" t="s">
        <v>243</v>
      </c>
      <c r="D344" s="42" t="s">
        <v>17</v>
      </c>
      <c r="E344" s="147">
        <v>2540.2</v>
      </c>
      <c r="F344" s="158"/>
      <c r="G344" s="151"/>
    </row>
    <row r="345" spans="1:7" s="4" customFormat="1" ht="26.25" customHeight="1">
      <c r="A345" s="10" t="s">
        <v>216</v>
      </c>
      <c r="B345" s="35"/>
      <c r="C345" s="100" t="s">
        <v>215</v>
      </c>
      <c r="D345" s="42"/>
      <c r="E345" s="147">
        <f>E346</f>
        <v>667</v>
      </c>
      <c r="F345" s="158"/>
      <c r="G345" s="151"/>
    </row>
    <row r="346" spans="1:7" s="4" customFormat="1" ht="26.25" customHeight="1">
      <c r="A346" s="25" t="s">
        <v>5</v>
      </c>
      <c r="B346" s="35"/>
      <c r="C346" s="100" t="s">
        <v>215</v>
      </c>
      <c r="D346" s="42" t="s">
        <v>17</v>
      </c>
      <c r="E346" s="147">
        <v>667</v>
      </c>
      <c r="F346" s="158"/>
      <c r="G346" s="151"/>
    </row>
    <row r="347" spans="1:7" s="4" customFormat="1" ht="37.5" customHeight="1">
      <c r="A347" s="10" t="s">
        <v>229</v>
      </c>
      <c r="B347" s="35"/>
      <c r="C347" s="100" t="s">
        <v>173</v>
      </c>
      <c r="D347" s="42"/>
      <c r="E347" s="147">
        <f>E348</f>
        <v>1890</v>
      </c>
      <c r="F347" s="158"/>
      <c r="G347" s="151"/>
    </row>
    <row r="348" spans="1:7" s="4" customFormat="1" ht="26.25" customHeight="1">
      <c r="A348" s="25" t="s">
        <v>5</v>
      </c>
      <c r="B348" s="35"/>
      <c r="C348" s="100" t="s">
        <v>173</v>
      </c>
      <c r="D348" s="42" t="s">
        <v>17</v>
      </c>
      <c r="E348" s="147">
        <v>1890</v>
      </c>
      <c r="F348" s="158"/>
      <c r="G348" s="151"/>
    </row>
    <row r="349" spans="1:7" s="4" customFormat="1" ht="37.5" customHeight="1">
      <c r="A349" s="165" t="s">
        <v>188</v>
      </c>
      <c r="B349" s="35"/>
      <c r="C349" s="100">
        <v>201800000</v>
      </c>
      <c r="D349" s="42"/>
      <c r="E349" s="147">
        <f>E350</f>
        <v>10216.8</v>
      </c>
      <c r="F349" s="158"/>
      <c r="G349" s="158"/>
    </row>
    <row r="350" spans="1:7" s="4" customFormat="1" ht="41.25" customHeight="1">
      <c r="A350" s="152" t="s">
        <v>174</v>
      </c>
      <c r="B350" s="35"/>
      <c r="C350" s="100" t="s">
        <v>175</v>
      </c>
      <c r="D350" s="42"/>
      <c r="E350" s="147">
        <f>E351</f>
        <v>10216.8</v>
      </c>
      <c r="F350" s="158"/>
      <c r="G350" s="158"/>
    </row>
    <row r="351" spans="1:7" s="4" customFormat="1" ht="26.25" customHeight="1">
      <c r="A351" s="25" t="s">
        <v>5</v>
      </c>
      <c r="B351" s="35"/>
      <c r="C351" s="100" t="s">
        <v>175</v>
      </c>
      <c r="D351" s="42" t="s">
        <v>17</v>
      </c>
      <c r="E351" s="147">
        <v>10216.8</v>
      </c>
      <c r="F351" s="158"/>
      <c r="G351" s="158"/>
    </row>
    <row r="352" spans="1:5" ht="25.5" customHeight="1">
      <c r="A352" s="110" t="s">
        <v>119</v>
      </c>
      <c r="B352" s="17"/>
      <c r="C352" s="100">
        <v>202100000</v>
      </c>
      <c r="D352" s="37"/>
      <c r="E352" s="147">
        <f>E353</f>
        <v>46</v>
      </c>
    </row>
    <row r="353" spans="1:5" ht="25.5" customHeight="1">
      <c r="A353" s="25" t="s">
        <v>139</v>
      </c>
      <c r="B353" s="17"/>
      <c r="C353" s="100">
        <v>202100000</v>
      </c>
      <c r="D353" s="37" t="s">
        <v>40</v>
      </c>
      <c r="E353" s="147">
        <v>46</v>
      </c>
    </row>
    <row r="354" spans="1:5" ht="17.25" customHeight="1">
      <c r="A354" s="52" t="s">
        <v>120</v>
      </c>
      <c r="B354" s="17"/>
      <c r="C354" s="100">
        <v>202200000</v>
      </c>
      <c r="D354" s="37"/>
      <c r="E354" s="147">
        <f>E355+E356</f>
        <v>569</v>
      </c>
    </row>
    <row r="355" spans="1:5" ht="25.5" customHeight="1">
      <c r="A355" s="25" t="s">
        <v>139</v>
      </c>
      <c r="B355" s="17"/>
      <c r="C355" s="100">
        <v>202200000</v>
      </c>
      <c r="D355" s="37" t="s">
        <v>40</v>
      </c>
      <c r="E355" s="147">
        <v>123.5</v>
      </c>
    </row>
    <row r="356" spans="1:5" ht="25.5" customHeight="1">
      <c r="A356" s="25" t="s">
        <v>5</v>
      </c>
      <c r="B356" s="17"/>
      <c r="C356" s="100">
        <v>202200000</v>
      </c>
      <c r="D356" s="37" t="s">
        <v>17</v>
      </c>
      <c r="E356" s="147">
        <v>445.5</v>
      </c>
    </row>
    <row r="357" spans="1:5" ht="18" customHeight="1">
      <c r="A357" s="52" t="s">
        <v>121</v>
      </c>
      <c r="B357" s="17"/>
      <c r="C357" s="100">
        <v>202400000</v>
      </c>
      <c r="D357" s="37"/>
      <c r="E357" s="147">
        <f>E358</f>
        <v>40.7</v>
      </c>
    </row>
    <row r="358" spans="1:5" ht="25.5" customHeight="1">
      <c r="A358" s="25" t="s">
        <v>139</v>
      </c>
      <c r="B358" s="17"/>
      <c r="C358" s="100">
        <v>202400000</v>
      </c>
      <c r="D358" s="37" t="s">
        <v>40</v>
      </c>
      <c r="E358" s="147">
        <v>40.7</v>
      </c>
    </row>
    <row r="359" spans="1:5" ht="37.5" customHeight="1">
      <c r="A359" s="201" t="s">
        <v>187</v>
      </c>
      <c r="B359" s="17"/>
      <c r="C359" s="100">
        <v>202500000</v>
      </c>
      <c r="D359" s="37"/>
      <c r="E359" s="147">
        <f>E360</f>
        <v>10</v>
      </c>
    </row>
    <row r="360" spans="1:5" ht="25.5" customHeight="1">
      <c r="A360" s="25" t="s">
        <v>139</v>
      </c>
      <c r="B360" s="17"/>
      <c r="C360" s="100">
        <v>202500000</v>
      </c>
      <c r="D360" s="37" t="s">
        <v>40</v>
      </c>
      <c r="E360" s="147">
        <v>10</v>
      </c>
    </row>
    <row r="361" spans="1:5" ht="50.25" customHeight="1">
      <c r="A361" s="110" t="s">
        <v>138</v>
      </c>
      <c r="B361" s="17"/>
      <c r="C361" s="100">
        <v>203100000</v>
      </c>
      <c r="D361" s="37"/>
      <c r="E361" s="147">
        <f>E362</f>
        <v>9.4</v>
      </c>
    </row>
    <row r="362" spans="1:5" ht="25.5" customHeight="1">
      <c r="A362" s="25" t="s">
        <v>139</v>
      </c>
      <c r="B362" s="17"/>
      <c r="C362" s="100">
        <v>203100000</v>
      </c>
      <c r="D362" s="37" t="s">
        <v>40</v>
      </c>
      <c r="E362" s="147">
        <v>9.4</v>
      </c>
    </row>
    <row r="363" spans="1:5" ht="16.5" customHeight="1">
      <c r="A363" s="52" t="s">
        <v>122</v>
      </c>
      <c r="B363" s="17"/>
      <c r="C363" s="100">
        <v>203200000</v>
      </c>
      <c r="D363" s="37"/>
      <c r="E363" s="147">
        <f>E364</f>
        <v>13.8</v>
      </c>
    </row>
    <row r="364" spans="1:5" ht="25.5" customHeight="1">
      <c r="A364" s="25" t="s">
        <v>139</v>
      </c>
      <c r="B364" s="17"/>
      <c r="C364" s="100">
        <v>203200000</v>
      </c>
      <c r="D364" s="37" t="s">
        <v>40</v>
      </c>
      <c r="E364" s="147">
        <v>13.8</v>
      </c>
    </row>
    <row r="365" spans="1:5" ht="25.5" customHeight="1">
      <c r="A365" s="110" t="s">
        <v>123</v>
      </c>
      <c r="B365" s="17"/>
      <c r="C365" s="100">
        <v>203400000</v>
      </c>
      <c r="D365" s="37"/>
      <c r="E365" s="147">
        <f>E366</f>
        <v>85</v>
      </c>
    </row>
    <row r="366" spans="1:5" ht="24" customHeight="1">
      <c r="A366" s="25" t="s">
        <v>5</v>
      </c>
      <c r="B366" s="17"/>
      <c r="C366" s="100">
        <v>203400000</v>
      </c>
      <c r="D366" s="37" t="s">
        <v>17</v>
      </c>
      <c r="E366" s="147">
        <v>85</v>
      </c>
    </row>
    <row r="367" spans="1:5" ht="15.75" customHeight="1">
      <c r="A367" s="169" t="s">
        <v>111</v>
      </c>
      <c r="B367" s="17"/>
      <c r="C367" s="100">
        <v>204100000</v>
      </c>
      <c r="D367" s="37"/>
      <c r="E367" s="147">
        <f>E368</f>
        <v>1379.5</v>
      </c>
    </row>
    <row r="368" spans="1:5" ht="25.5" customHeight="1">
      <c r="A368" s="169" t="s">
        <v>112</v>
      </c>
      <c r="B368" s="17"/>
      <c r="C368" s="100" t="s">
        <v>146</v>
      </c>
      <c r="D368" s="37"/>
      <c r="E368" s="147">
        <f>E370+E369</f>
        <v>1379.5</v>
      </c>
    </row>
    <row r="369" spans="1:5" ht="26.25" customHeight="1">
      <c r="A369" s="25" t="s">
        <v>139</v>
      </c>
      <c r="B369" s="17"/>
      <c r="C369" s="100" t="s">
        <v>146</v>
      </c>
      <c r="D369" s="37" t="s">
        <v>40</v>
      </c>
      <c r="E369" s="147">
        <v>49</v>
      </c>
    </row>
    <row r="370" spans="1:5" ht="25.5" customHeight="1">
      <c r="A370" s="25" t="s">
        <v>5</v>
      </c>
      <c r="B370" s="17"/>
      <c r="C370" s="100" t="s">
        <v>146</v>
      </c>
      <c r="D370" s="37" t="s">
        <v>17</v>
      </c>
      <c r="E370" s="147">
        <v>1330.5</v>
      </c>
    </row>
    <row r="371" spans="1:5" ht="36" customHeight="1">
      <c r="A371" s="52" t="s">
        <v>59</v>
      </c>
      <c r="B371" s="21"/>
      <c r="C371" s="100">
        <v>204200000</v>
      </c>
      <c r="D371" s="37"/>
      <c r="E371" s="147">
        <f>E372</f>
        <v>425.8</v>
      </c>
    </row>
    <row r="372" spans="1:5" ht="18.75" customHeight="1">
      <c r="A372" s="52" t="s">
        <v>92</v>
      </c>
      <c r="B372" s="21"/>
      <c r="C372" s="100" t="s">
        <v>147</v>
      </c>
      <c r="D372" s="37"/>
      <c r="E372" s="147">
        <f>E373</f>
        <v>425.8</v>
      </c>
    </row>
    <row r="373" spans="1:5" ht="24.75" customHeight="1">
      <c r="A373" s="25" t="s">
        <v>5</v>
      </c>
      <c r="B373" s="21"/>
      <c r="C373" s="100" t="s">
        <v>147</v>
      </c>
      <c r="D373" s="20" t="s">
        <v>17</v>
      </c>
      <c r="E373" s="147">
        <v>425.8</v>
      </c>
    </row>
    <row r="374" spans="1:5" ht="26.25" customHeight="1">
      <c r="A374" s="52" t="s">
        <v>113</v>
      </c>
      <c r="B374" s="35"/>
      <c r="C374" s="100">
        <v>205100000</v>
      </c>
      <c r="D374" s="41"/>
      <c r="E374" s="147">
        <f>E375+E379</f>
        <v>32258</v>
      </c>
    </row>
    <row r="375" spans="1:5" ht="24.75" customHeight="1">
      <c r="A375" s="52" t="s">
        <v>34</v>
      </c>
      <c r="B375" s="17"/>
      <c r="C375" s="100">
        <v>205182040</v>
      </c>
      <c r="D375" s="36"/>
      <c r="E375" s="147">
        <f>E376+E377+E378</f>
        <v>17126</v>
      </c>
    </row>
    <row r="376" spans="1:5" ht="48.75" customHeight="1">
      <c r="A376" s="25" t="s">
        <v>13</v>
      </c>
      <c r="B376" s="17"/>
      <c r="C376" s="100">
        <v>205182040</v>
      </c>
      <c r="D376" s="36">
        <v>100</v>
      </c>
      <c r="E376" s="147">
        <v>14663.6</v>
      </c>
    </row>
    <row r="377" spans="1:5" ht="24.75" customHeight="1">
      <c r="A377" s="25" t="s">
        <v>139</v>
      </c>
      <c r="B377" s="17"/>
      <c r="C377" s="100">
        <v>205182040</v>
      </c>
      <c r="D377" s="36">
        <v>200</v>
      </c>
      <c r="E377" s="147">
        <v>2443.8</v>
      </c>
    </row>
    <row r="378" spans="1:5" ht="15.75" customHeight="1">
      <c r="A378" s="25" t="s">
        <v>1</v>
      </c>
      <c r="B378" s="17"/>
      <c r="C378" s="100">
        <v>205182040</v>
      </c>
      <c r="D378" s="36">
        <v>800</v>
      </c>
      <c r="E378" s="147">
        <v>18.6</v>
      </c>
    </row>
    <row r="379" spans="1:5" ht="24.75" customHeight="1">
      <c r="A379" s="110" t="s">
        <v>61</v>
      </c>
      <c r="B379" s="17"/>
      <c r="C379" s="100">
        <v>205182060</v>
      </c>
      <c r="D379" s="36"/>
      <c r="E379" s="147">
        <f>E380+E381</f>
        <v>15132</v>
      </c>
    </row>
    <row r="380" spans="1:5" ht="51" customHeight="1">
      <c r="A380" s="25" t="s">
        <v>13</v>
      </c>
      <c r="B380" s="17"/>
      <c r="C380" s="100">
        <v>205182060</v>
      </c>
      <c r="D380" s="36">
        <v>100</v>
      </c>
      <c r="E380" s="147">
        <v>14509.5</v>
      </c>
    </row>
    <row r="381" spans="1:5" ht="24.75" customHeight="1">
      <c r="A381" s="25" t="s">
        <v>139</v>
      </c>
      <c r="B381" s="17"/>
      <c r="C381" s="100">
        <v>205182060</v>
      </c>
      <c r="D381" s="36">
        <v>200</v>
      </c>
      <c r="E381" s="147">
        <v>622.5</v>
      </c>
    </row>
    <row r="382" spans="1:5" ht="35.25" customHeight="1">
      <c r="A382" s="111" t="s">
        <v>55</v>
      </c>
      <c r="B382" s="17"/>
      <c r="C382" s="101">
        <v>400000000</v>
      </c>
      <c r="D382" s="41"/>
      <c r="E382" s="149">
        <f>E385+E387+E383+E389</f>
        <v>19006.6</v>
      </c>
    </row>
    <row r="383" spans="1:5" ht="30" customHeight="1">
      <c r="A383" s="206" t="s">
        <v>127</v>
      </c>
      <c r="B383" s="17"/>
      <c r="C383" s="100">
        <v>402200000</v>
      </c>
      <c r="D383" s="36"/>
      <c r="E383" s="147">
        <f>E384</f>
        <v>2000</v>
      </c>
    </row>
    <row r="384" spans="1:5" ht="24.75" customHeight="1">
      <c r="A384" s="25" t="s">
        <v>5</v>
      </c>
      <c r="B384" s="17"/>
      <c r="C384" s="100">
        <v>402200000</v>
      </c>
      <c r="D384" s="36">
        <v>600</v>
      </c>
      <c r="E384" s="147">
        <v>2000</v>
      </c>
    </row>
    <row r="385" spans="1:5" ht="39.75" customHeight="1">
      <c r="A385" s="193" t="s">
        <v>56</v>
      </c>
      <c r="B385" s="17"/>
      <c r="C385" s="100">
        <v>402300000</v>
      </c>
      <c r="D385" s="36"/>
      <c r="E385" s="147">
        <f>E386</f>
        <v>14796.5</v>
      </c>
    </row>
    <row r="386" spans="1:5" ht="26.25" customHeight="1">
      <c r="A386" s="25" t="s">
        <v>5</v>
      </c>
      <c r="B386" s="17"/>
      <c r="C386" s="100">
        <v>402300000</v>
      </c>
      <c r="D386" s="36">
        <v>600</v>
      </c>
      <c r="E386" s="147">
        <v>14796.5</v>
      </c>
    </row>
    <row r="387" spans="1:5" ht="27.75" customHeight="1">
      <c r="A387" s="119" t="s">
        <v>57</v>
      </c>
      <c r="B387" s="17"/>
      <c r="C387" s="100">
        <v>402400000</v>
      </c>
      <c r="D387" s="36"/>
      <c r="E387" s="147">
        <f>E388</f>
        <v>1650</v>
      </c>
    </row>
    <row r="388" spans="1:5" ht="27" customHeight="1">
      <c r="A388" s="25" t="s">
        <v>5</v>
      </c>
      <c r="B388" s="17"/>
      <c r="C388" s="100">
        <v>402400000</v>
      </c>
      <c r="D388" s="36">
        <v>600</v>
      </c>
      <c r="E388" s="147">
        <v>1650</v>
      </c>
    </row>
    <row r="389" spans="1:5" ht="24.75" customHeight="1">
      <c r="A389" s="190" t="s">
        <v>321</v>
      </c>
      <c r="B389" s="17"/>
      <c r="C389" s="100" t="s">
        <v>319</v>
      </c>
      <c r="D389" s="36"/>
      <c r="E389" s="147">
        <f>E390</f>
        <v>560.1</v>
      </c>
    </row>
    <row r="390" spans="1:5" ht="22.5" customHeight="1">
      <c r="A390" s="190" t="s">
        <v>314</v>
      </c>
      <c r="B390" s="17"/>
      <c r="C390" s="100" t="s">
        <v>320</v>
      </c>
      <c r="D390" s="36"/>
      <c r="E390" s="147">
        <f>E391</f>
        <v>560.1</v>
      </c>
    </row>
    <row r="391" spans="1:5" ht="27" customHeight="1">
      <c r="A391" s="25" t="s">
        <v>5</v>
      </c>
      <c r="B391" s="17"/>
      <c r="C391" s="100" t="s">
        <v>320</v>
      </c>
      <c r="D391" s="36">
        <v>600</v>
      </c>
      <c r="E391" s="147">
        <v>560.1</v>
      </c>
    </row>
    <row r="392" spans="1:5" ht="24.75" customHeight="1">
      <c r="A392" s="93" t="s">
        <v>12</v>
      </c>
      <c r="B392" s="17"/>
      <c r="C392" s="46">
        <v>700000000</v>
      </c>
      <c r="D392" s="36"/>
      <c r="E392" s="149">
        <f>E393</f>
        <v>254.3</v>
      </c>
    </row>
    <row r="393" spans="1:5" ht="27" customHeight="1">
      <c r="A393" s="23" t="s">
        <v>233</v>
      </c>
      <c r="B393" s="17"/>
      <c r="C393" s="101">
        <v>720000000</v>
      </c>
      <c r="D393" s="21"/>
      <c r="E393" s="149">
        <f>E394</f>
        <v>254.3</v>
      </c>
    </row>
    <row r="394" spans="1:5" ht="27" customHeight="1">
      <c r="A394" s="10" t="s">
        <v>237</v>
      </c>
      <c r="B394" s="17"/>
      <c r="C394" s="100">
        <v>723200000</v>
      </c>
      <c r="D394" s="20"/>
      <c r="E394" s="147">
        <f>E395</f>
        <v>254.3</v>
      </c>
    </row>
    <row r="395" spans="1:5" ht="27" customHeight="1">
      <c r="A395" s="25" t="s">
        <v>5</v>
      </c>
      <c r="B395" s="17"/>
      <c r="C395" s="100">
        <v>723200000</v>
      </c>
      <c r="D395" s="20" t="s">
        <v>17</v>
      </c>
      <c r="E395" s="147">
        <v>254.3</v>
      </c>
    </row>
    <row r="396" spans="1:5" ht="27" customHeight="1">
      <c r="A396" s="107" t="s">
        <v>58</v>
      </c>
      <c r="B396" s="24"/>
      <c r="C396" s="101">
        <v>800000000</v>
      </c>
      <c r="D396" s="41"/>
      <c r="E396" s="149">
        <f>E397</f>
        <v>47</v>
      </c>
    </row>
    <row r="397" spans="1:5" ht="27" customHeight="1">
      <c r="A397" s="107" t="s">
        <v>124</v>
      </c>
      <c r="B397" s="24"/>
      <c r="C397" s="101">
        <v>830000000</v>
      </c>
      <c r="D397" s="41"/>
      <c r="E397" s="149">
        <f>E398+E400</f>
        <v>47</v>
      </c>
    </row>
    <row r="398" spans="1:5" ht="38.25" customHeight="1">
      <c r="A398" s="52" t="s">
        <v>125</v>
      </c>
      <c r="B398" s="17"/>
      <c r="C398" s="100">
        <v>832100000</v>
      </c>
      <c r="D398" s="36"/>
      <c r="E398" s="147">
        <f>E399</f>
        <v>23.5</v>
      </c>
    </row>
    <row r="399" spans="1:5" ht="24.75" customHeight="1">
      <c r="A399" s="25" t="s">
        <v>5</v>
      </c>
      <c r="B399" s="17"/>
      <c r="C399" s="100">
        <v>832100000</v>
      </c>
      <c r="D399" s="36">
        <v>600</v>
      </c>
      <c r="E399" s="147">
        <v>23.5</v>
      </c>
    </row>
    <row r="400" spans="1:5" ht="26.25" customHeight="1">
      <c r="A400" s="52" t="s">
        <v>126</v>
      </c>
      <c r="B400" s="17"/>
      <c r="C400" s="100">
        <v>832700000</v>
      </c>
      <c r="D400" s="36"/>
      <c r="E400" s="147">
        <f>E401</f>
        <v>23.5</v>
      </c>
    </row>
    <row r="401" spans="1:5" ht="26.25" customHeight="1">
      <c r="A401" s="25" t="s">
        <v>5</v>
      </c>
      <c r="B401" s="17"/>
      <c r="C401" s="100">
        <v>832700000</v>
      </c>
      <c r="D401" s="36">
        <v>600</v>
      </c>
      <c r="E401" s="147">
        <v>23.5</v>
      </c>
    </row>
    <row r="402" spans="1:5" ht="12.75">
      <c r="A402" s="131" t="s">
        <v>35</v>
      </c>
      <c r="B402" s="21"/>
      <c r="C402" s="101">
        <v>9900000000</v>
      </c>
      <c r="D402" s="36"/>
      <c r="E402" s="149">
        <f>E405+E407+E403</f>
        <v>21309.899999999998</v>
      </c>
    </row>
    <row r="403" spans="1:5" ht="30" customHeight="1">
      <c r="A403" s="97" t="s">
        <v>3</v>
      </c>
      <c r="B403" s="21"/>
      <c r="C403" s="100">
        <v>9900010500</v>
      </c>
      <c r="D403" s="36"/>
      <c r="E403" s="147">
        <f>E404</f>
        <v>8</v>
      </c>
    </row>
    <row r="404" spans="1:5" ht="24">
      <c r="A404" s="25" t="s">
        <v>5</v>
      </c>
      <c r="B404" s="21"/>
      <c r="C404" s="100">
        <v>9900010500</v>
      </c>
      <c r="D404" s="36">
        <v>600</v>
      </c>
      <c r="E404" s="147">
        <v>8</v>
      </c>
    </row>
    <row r="405" spans="1:5" ht="12.75">
      <c r="A405" s="118" t="s">
        <v>63</v>
      </c>
      <c r="B405" s="17"/>
      <c r="C405" s="100">
        <v>9900010510</v>
      </c>
      <c r="D405" s="36"/>
      <c r="E405" s="147">
        <f>E406</f>
        <v>154</v>
      </c>
    </row>
    <row r="406" spans="1:5" ht="12.75">
      <c r="A406" s="25" t="s">
        <v>70</v>
      </c>
      <c r="B406" s="17"/>
      <c r="C406" s="100">
        <v>9900010510</v>
      </c>
      <c r="D406" s="36">
        <v>300</v>
      </c>
      <c r="E406" s="147">
        <v>154</v>
      </c>
    </row>
    <row r="407" spans="1:5" ht="72">
      <c r="A407" s="78" t="s">
        <v>191</v>
      </c>
      <c r="B407" s="17"/>
      <c r="C407" s="100">
        <v>9900073190</v>
      </c>
      <c r="D407" s="36"/>
      <c r="E407" s="147">
        <f>E409+E408</f>
        <v>21147.899999999998</v>
      </c>
    </row>
    <row r="408" spans="1:5" ht="24">
      <c r="A408" s="25" t="s">
        <v>139</v>
      </c>
      <c r="B408" s="17"/>
      <c r="C408" s="100">
        <v>9900073190</v>
      </c>
      <c r="D408" s="36">
        <v>200</v>
      </c>
      <c r="E408" s="147">
        <v>15.3</v>
      </c>
    </row>
    <row r="409" spans="1:5" ht="12.75">
      <c r="A409" s="25" t="s">
        <v>70</v>
      </c>
      <c r="B409" s="21"/>
      <c r="C409" s="100">
        <v>9900073190</v>
      </c>
      <c r="D409" s="20" t="s">
        <v>6</v>
      </c>
      <c r="E409" s="150">
        <v>21132.6</v>
      </c>
    </row>
    <row r="410" spans="1:5" ht="19.5" customHeight="1">
      <c r="A410" s="383"/>
      <c r="B410" s="384"/>
      <c r="C410" s="384"/>
      <c r="D410" s="384"/>
      <c r="E410" s="385"/>
    </row>
    <row r="411" spans="1:5" ht="24">
      <c r="A411" s="24" t="s">
        <v>39</v>
      </c>
      <c r="B411" s="21" t="s">
        <v>42</v>
      </c>
      <c r="C411" s="40"/>
      <c r="D411" s="40"/>
      <c r="E411" s="146">
        <f>E412+E426</f>
        <v>56174.00000000001</v>
      </c>
    </row>
    <row r="412" spans="1:5" ht="24">
      <c r="A412" s="122" t="s">
        <v>31</v>
      </c>
      <c r="B412" s="40"/>
      <c r="C412" s="101">
        <v>600000000</v>
      </c>
      <c r="D412" s="40"/>
      <c r="E412" s="146">
        <f>E413</f>
        <v>44491.100000000006</v>
      </c>
    </row>
    <row r="413" spans="1:5" ht="24">
      <c r="A413" s="123" t="s">
        <v>9</v>
      </c>
      <c r="B413" s="40"/>
      <c r="C413" s="101">
        <v>610000000</v>
      </c>
      <c r="D413" s="40"/>
      <c r="E413" s="146">
        <f>E414+E421+E419</f>
        <v>44491.100000000006</v>
      </c>
    </row>
    <row r="414" spans="1:5" ht="12.75">
      <c r="A414" s="171" t="s">
        <v>114</v>
      </c>
      <c r="B414" s="40"/>
      <c r="C414" s="100">
        <v>611400000</v>
      </c>
      <c r="D414" s="40"/>
      <c r="E414" s="148">
        <f>E415+E417</f>
        <v>30966.100000000002</v>
      </c>
    </row>
    <row r="415" spans="1:5" ht="24">
      <c r="A415" s="124" t="s">
        <v>10</v>
      </c>
      <c r="B415" s="40"/>
      <c r="C415" s="100">
        <v>611421010</v>
      </c>
      <c r="D415" s="40"/>
      <c r="E415" s="148">
        <f>E416</f>
        <v>30431.2</v>
      </c>
    </row>
    <row r="416" spans="1:5" ht="12.75">
      <c r="A416" s="25" t="s">
        <v>45</v>
      </c>
      <c r="B416" s="40"/>
      <c r="C416" s="100">
        <v>611421010</v>
      </c>
      <c r="D416" s="40">
        <v>500</v>
      </c>
      <c r="E416" s="148">
        <v>30431.2</v>
      </c>
    </row>
    <row r="417" spans="1:5" ht="36">
      <c r="A417" s="171" t="s">
        <v>115</v>
      </c>
      <c r="B417" s="40"/>
      <c r="C417" s="100">
        <v>611473110</v>
      </c>
      <c r="D417" s="40"/>
      <c r="E417" s="148">
        <f>E418</f>
        <v>534.9</v>
      </c>
    </row>
    <row r="418" spans="1:5" ht="12.75">
      <c r="A418" s="25" t="s">
        <v>45</v>
      </c>
      <c r="B418" s="40"/>
      <c r="C418" s="100">
        <v>611473110</v>
      </c>
      <c r="D418" s="40">
        <v>500</v>
      </c>
      <c r="E418" s="148">
        <v>534.9</v>
      </c>
    </row>
    <row r="419" spans="1:5" ht="12.75">
      <c r="A419" s="314" t="s">
        <v>308</v>
      </c>
      <c r="B419" s="40"/>
      <c r="C419" s="100">
        <v>611700000</v>
      </c>
      <c r="D419" s="40"/>
      <c r="E419" s="148">
        <f>E420</f>
        <v>55</v>
      </c>
    </row>
    <row r="420" spans="1:5" ht="12.75">
      <c r="A420" s="25" t="s">
        <v>309</v>
      </c>
      <c r="B420" s="40"/>
      <c r="C420" s="100">
        <v>611700000</v>
      </c>
      <c r="D420" s="40">
        <v>700</v>
      </c>
      <c r="E420" s="148">
        <v>55</v>
      </c>
    </row>
    <row r="421" spans="1:5" ht="24">
      <c r="A421" s="125" t="s">
        <v>100</v>
      </c>
      <c r="B421" s="40"/>
      <c r="C421" s="100">
        <v>613100000</v>
      </c>
      <c r="D421" s="40"/>
      <c r="E421" s="148">
        <f>E422</f>
        <v>13470</v>
      </c>
    </row>
    <row r="422" spans="1:5" ht="24">
      <c r="A422" s="125" t="s">
        <v>34</v>
      </c>
      <c r="B422" s="40"/>
      <c r="C422" s="100">
        <v>613182040</v>
      </c>
      <c r="D422" s="40"/>
      <c r="E422" s="148">
        <f>E423+E424+E425</f>
        <v>13470</v>
      </c>
    </row>
    <row r="423" spans="1:5" ht="36" customHeight="1">
      <c r="A423" s="25" t="s">
        <v>13</v>
      </c>
      <c r="B423" s="20"/>
      <c r="C423" s="100">
        <v>613182040</v>
      </c>
      <c r="D423" s="20" t="s">
        <v>14</v>
      </c>
      <c r="E423" s="150">
        <v>12547.7</v>
      </c>
    </row>
    <row r="424" spans="1:5" ht="24" customHeight="1">
      <c r="A424" s="25" t="s">
        <v>139</v>
      </c>
      <c r="B424" s="20"/>
      <c r="C424" s="100">
        <v>613182040</v>
      </c>
      <c r="D424" s="20" t="s">
        <v>40</v>
      </c>
      <c r="E424" s="150">
        <v>918.8</v>
      </c>
    </row>
    <row r="425" spans="1:5" ht="12.75">
      <c r="A425" s="25" t="s">
        <v>1</v>
      </c>
      <c r="B425" s="20"/>
      <c r="C425" s="100">
        <v>613182040</v>
      </c>
      <c r="D425" s="20" t="s">
        <v>0</v>
      </c>
      <c r="E425" s="150">
        <v>3.5</v>
      </c>
    </row>
    <row r="426" spans="1:5" ht="12.75">
      <c r="A426" s="131" t="s">
        <v>35</v>
      </c>
      <c r="B426" s="21"/>
      <c r="C426" s="101">
        <v>9900000000</v>
      </c>
      <c r="D426" s="40"/>
      <c r="E426" s="146">
        <f>E427+E429+E431+E433+E435+E437+E439+E441+E443</f>
        <v>11682.9</v>
      </c>
    </row>
    <row r="427" spans="1:5" ht="25.5" customHeight="1">
      <c r="A427" s="198" t="s">
        <v>65</v>
      </c>
      <c r="B427" s="17"/>
      <c r="C427" s="100">
        <v>9900021020</v>
      </c>
      <c r="D427" s="37"/>
      <c r="E427" s="147">
        <f>E428</f>
        <v>9552.4</v>
      </c>
    </row>
    <row r="428" spans="1:5" ht="12.75">
      <c r="A428" s="25" t="s">
        <v>45</v>
      </c>
      <c r="B428" s="10"/>
      <c r="C428" s="100">
        <v>9900021020</v>
      </c>
      <c r="D428" s="37" t="s">
        <v>2</v>
      </c>
      <c r="E428" s="147">
        <v>9552.4</v>
      </c>
    </row>
    <row r="429" spans="1:5" ht="24">
      <c r="A429" s="63" t="s">
        <v>30</v>
      </c>
      <c r="B429" s="10"/>
      <c r="C429" s="100">
        <v>9900051180</v>
      </c>
      <c r="D429" s="37"/>
      <c r="E429" s="147">
        <f>E430</f>
        <v>1668.5</v>
      </c>
    </row>
    <row r="430" spans="1:5" ht="12.75">
      <c r="A430" s="25" t="s">
        <v>45</v>
      </c>
      <c r="B430" s="10"/>
      <c r="C430" s="100">
        <v>9900051180</v>
      </c>
      <c r="D430" s="37" t="s">
        <v>2</v>
      </c>
      <c r="E430" s="147">
        <v>1668.5</v>
      </c>
    </row>
    <row r="431" spans="1:5" ht="24">
      <c r="A431" s="133" t="s">
        <v>116</v>
      </c>
      <c r="B431" s="10"/>
      <c r="C431" s="100">
        <v>9900059300</v>
      </c>
      <c r="D431" s="37"/>
      <c r="E431" s="147">
        <f>E432</f>
        <v>146.7</v>
      </c>
    </row>
    <row r="432" spans="1:5" ht="12.75">
      <c r="A432" s="25" t="s">
        <v>45</v>
      </c>
      <c r="B432" s="10"/>
      <c r="C432" s="100">
        <v>9900059300</v>
      </c>
      <c r="D432" s="37" t="s">
        <v>2</v>
      </c>
      <c r="E432" s="147">
        <v>146.7</v>
      </c>
    </row>
    <row r="433" spans="1:5" ht="60">
      <c r="A433" s="187" t="s">
        <v>176</v>
      </c>
      <c r="B433" s="10"/>
      <c r="C433" s="100">
        <v>9900073090</v>
      </c>
      <c r="D433" s="37"/>
      <c r="E433" s="147">
        <f>E434</f>
        <v>4.5</v>
      </c>
    </row>
    <row r="434" spans="1:5" ht="24">
      <c r="A434" s="25" t="s">
        <v>139</v>
      </c>
      <c r="B434" s="10"/>
      <c r="C434" s="100">
        <v>9900073090</v>
      </c>
      <c r="D434" s="37" t="s">
        <v>40</v>
      </c>
      <c r="E434" s="147">
        <v>4.5</v>
      </c>
    </row>
    <row r="435" spans="1:5" ht="108">
      <c r="A435" s="134" t="s">
        <v>20</v>
      </c>
      <c r="B435" s="10"/>
      <c r="C435" s="100">
        <v>9900073100</v>
      </c>
      <c r="D435" s="37"/>
      <c r="E435" s="147">
        <f>E436</f>
        <v>4.5</v>
      </c>
    </row>
    <row r="436" spans="1:5" ht="24">
      <c r="A436" s="25" t="s">
        <v>139</v>
      </c>
      <c r="B436" s="10"/>
      <c r="C436" s="100">
        <v>9900073100</v>
      </c>
      <c r="D436" s="37" t="s">
        <v>40</v>
      </c>
      <c r="E436" s="147">
        <v>4.5</v>
      </c>
    </row>
    <row r="437" spans="1:5" ht="73.5" customHeight="1">
      <c r="A437" s="188" t="s">
        <v>141</v>
      </c>
      <c r="B437" s="43"/>
      <c r="C437" s="100">
        <v>9900073150</v>
      </c>
      <c r="D437" s="37"/>
      <c r="E437" s="147">
        <f>E438</f>
        <v>181.3</v>
      </c>
    </row>
    <row r="438" spans="1:5" ht="14.25" customHeight="1">
      <c r="A438" s="25" t="s">
        <v>45</v>
      </c>
      <c r="B438" s="10"/>
      <c r="C438" s="100">
        <v>9900073150</v>
      </c>
      <c r="D438" s="37" t="s">
        <v>2</v>
      </c>
      <c r="E438" s="147">
        <v>181.3</v>
      </c>
    </row>
    <row r="439" spans="1:5" ht="97.5" customHeight="1">
      <c r="A439" s="189" t="s">
        <v>142</v>
      </c>
      <c r="B439" s="39"/>
      <c r="C439" s="100">
        <v>9900073160</v>
      </c>
      <c r="D439" s="21"/>
      <c r="E439" s="150">
        <f>E440</f>
        <v>5</v>
      </c>
    </row>
    <row r="440" spans="1:5" ht="24">
      <c r="A440" s="25" t="s">
        <v>139</v>
      </c>
      <c r="B440" s="10"/>
      <c r="C440" s="100">
        <v>9900073160</v>
      </c>
      <c r="D440" s="37" t="s">
        <v>40</v>
      </c>
      <c r="E440" s="147">
        <v>5</v>
      </c>
    </row>
    <row r="441" spans="1:5" ht="13.5" customHeight="1">
      <c r="A441" s="136" t="s">
        <v>18</v>
      </c>
      <c r="B441" s="89"/>
      <c r="C441" s="100">
        <v>9900092730</v>
      </c>
      <c r="D441" s="89"/>
      <c r="E441" s="150">
        <f>E442</f>
        <v>20</v>
      </c>
    </row>
    <row r="442" spans="1:5" ht="13.5" customHeight="1">
      <c r="A442" s="25" t="s">
        <v>1</v>
      </c>
      <c r="B442" s="89"/>
      <c r="C442" s="100">
        <v>9900092730</v>
      </c>
      <c r="D442" s="17">
        <v>800</v>
      </c>
      <c r="E442" s="147">
        <v>20</v>
      </c>
    </row>
    <row r="443" spans="1:5" ht="38.25" customHeight="1">
      <c r="A443" s="137" t="s">
        <v>44</v>
      </c>
      <c r="B443" s="20"/>
      <c r="C443" s="100">
        <v>9900092740</v>
      </c>
      <c r="D443" s="20"/>
      <c r="E443" s="150">
        <f>E445+E444</f>
        <v>100</v>
      </c>
    </row>
    <row r="444" spans="1:5" ht="12.75" customHeight="1">
      <c r="A444" s="25" t="s">
        <v>45</v>
      </c>
      <c r="B444" s="20"/>
      <c r="C444" s="100">
        <v>9900092740</v>
      </c>
      <c r="D444" s="20" t="s">
        <v>2</v>
      </c>
      <c r="E444" s="150">
        <v>20</v>
      </c>
    </row>
    <row r="445" spans="1:5" ht="12.75" customHeight="1">
      <c r="A445" s="25" t="s">
        <v>1</v>
      </c>
      <c r="B445" s="20"/>
      <c r="C445" s="100">
        <v>9900092740</v>
      </c>
      <c r="D445" s="20" t="s">
        <v>0</v>
      </c>
      <c r="E445" s="147">
        <v>80</v>
      </c>
    </row>
    <row r="446" spans="1:8" ht="12.75">
      <c r="A446" s="386" t="s">
        <v>33</v>
      </c>
      <c r="B446" s="386"/>
      <c r="C446" s="386"/>
      <c r="D446" s="386"/>
      <c r="E446" s="145">
        <f>E411+E321+E293+E206+E198+E24+E18</f>
        <v>981534.2000000003</v>
      </c>
      <c r="F446" s="151" t="s">
        <v>200</v>
      </c>
      <c r="H446" s="151"/>
    </row>
    <row r="449" ht="12.75">
      <c r="E449" s="11"/>
    </row>
    <row r="450" ht="12.75">
      <c r="E450" s="11"/>
    </row>
    <row r="451" ht="12.75">
      <c r="E451" s="11"/>
    </row>
    <row r="452" ht="12.75">
      <c r="E452" s="11"/>
    </row>
  </sheetData>
  <sheetProtection/>
  <autoFilter ref="A16:E446"/>
  <mergeCells count="18">
    <mergeCell ref="A8:E8"/>
    <mergeCell ref="A9:E9"/>
    <mergeCell ref="A10:E10"/>
    <mergeCell ref="A11:E11"/>
    <mergeCell ref="A197:E197"/>
    <mergeCell ref="A292:E292"/>
    <mergeCell ref="A320:E320"/>
    <mergeCell ref="A410:E410"/>
    <mergeCell ref="A446:D446"/>
    <mergeCell ref="A13:E13"/>
    <mergeCell ref="A14:E14"/>
    <mergeCell ref="A205:E205"/>
    <mergeCell ref="A1:E1"/>
    <mergeCell ref="A2:E2"/>
    <mergeCell ref="A3:E3"/>
    <mergeCell ref="A4:E4"/>
    <mergeCell ref="A5:E5"/>
    <mergeCell ref="A6:E6"/>
  </mergeCells>
  <printOptions/>
  <pageMargins left="1.1811023622047245" right="0.3937007874015748" top="0.3937007874015748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5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50.25390625" style="0" customWidth="1"/>
    <col min="2" max="2" width="3.75390625" style="0" customWidth="1"/>
    <col min="3" max="3" width="12.625" style="4" customWidth="1"/>
    <col min="4" max="4" width="3.875" style="0" customWidth="1"/>
    <col min="5" max="5" width="10.875" style="0" customWidth="1"/>
    <col min="6" max="6" width="12.25390625" style="0" customWidth="1"/>
    <col min="7" max="7" width="0.875" style="0" customWidth="1"/>
    <col min="8" max="8" width="12.00390625" style="0" customWidth="1"/>
    <col min="9" max="9" width="11.125" style="0" customWidth="1"/>
  </cols>
  <sheetData>
    <row r="1" spans="1:6" ht="12.75">
      <c r="A1" s="378" t="s">
        <v>267</v>
      </c>
      <c r="B1" s="378"/>
      <c r="C1" s="378"/>
      <c r="D1" s="378"/>
      <c r="E1" s="378"/>
      <c r="F1" s="378"/>
    </row>
    <row r="2" spans="1:6" ht="12.75">
      <c r="A2" s="378" t="s">
        <v>196</v>
      </c>
      <c r="B2" s="378"/>
      <c r="C2" s="378"/>
      <c r="D2" s="378"/>
      <c r="E2" s="378"/>
      <c r="F2" s="378"/>
    </row>
    <row r="3" spans="1:6" ht="12.75">
      <c r="A3" s="378" t="s">
        <v>197</v>
      </c>
      <c r="B3" s="378"/>
      <c r="C3" s="378"/>
      <c r="D3" s="378"/>
      <c r="E3" s="378"/>
      <c r="F3" s="378"/>
    </row>
    <row r="4" spans="1:6" ht="12.75">
      <c r="A4" s="378" t="s">
        <v>198</v>
      </c>
      <c r="B4" s="378"/>
      <c r="C4" s="378"/>
      <c r="D4" s="378"/>
      <c r="E4" s="378"/>
      <c r="F4" s="378"/>
    </row>
    <row r="5" spans="1:6" ht="12.75">
      <c r="A5" s="378" t="s">
        <v>199</v>
      </c>
      <c r="B5" s="378"/>
      <c r="C5" s="378"/>
      <c r="D5" s="378"/>
      <c r="E5" s="378"/>
      <c r="F5" s="378"/>
    </row>
    <row r="6" spans="1:6" ht="12.75">
      <c r="A6" s="378" t="s">
        <v>501</v>
      </c>
      <c r="B6" s="378"/>
      <c r="C6" s="378"/>
      <c r="D6" s="378"/>
      <c r="E6" s="378"/>
      <c r="F6" s="378"/>
    </row>
    <row r="8" spans="1:6" s="1" customFormat="1" ht="11.25">
      <c r="A8" s="378" t="s">
        <v>268</v>
      </c>
      <c r="B8" s="378"/>
      <c r="C8" s="378"/>
      <c r="D8" s="378"/>
      <c r="E8" s="378"/>
      <c r="F8" s="378"/>
    </row>
    <row r="9" spans="1:6" s="1" customFormat="1" ht="11.25">
      <c r="A9" s="378" t="s">
        <v>43</v>
      </c>
      <c r="B9" s="378"/>
      <c r="C9" s="378"/>
      <c r="D9" s="378"/>
      <c r="E9" s="378"/>
      <c r="F9" s="378"/>
    </row>
    <row r="10" spans="1:6" s="1" customFormat="1" ht="11.25">
      <c r="A10" s="378" t="s">
        <v>50</v>
      </c>
      <c r="B10" s="378"/>
      <c r="C10" s="378"/>
      <c r="D10" s="378"/>
      <c r="E10" s="378"/>
      <c r="F10" s="378"/>
    </row>
    <row r="11" spans="1:6" s="1" customFormat="1" ht="12.75" customHeight="1">
      <c r="A11" s="378" t="s">
        <v>154</v>
      </c>
      <c r="B11" s="378"/>
      <c r="C11" s="378"/>
      <c r="D11" s="378"/>
      <c r="E11" s="378"/>
      <c r="F11" s="378"/>
    </row>
    <row r="12" s="1" customFormat="1" ht="11.25"/>
    <row r="13" spans="1:6" s="1" customFormat="1" ht="12.75">
      <c r="A13" s="387" t="s">
        <v>269</v>
      </c>
      <c r="B13" s="387"/>
      <c r="C13" s="387"/>
      <c r="D13" s="387"/>
      <c r="E13" s="387"/>
      <c r="F13" s="387"/>
    </row>
    <row r="14" spans="1:6" s="1" customFormat="1" ht="12.75">
      <c r="A14" s="387" t="s">
        <v>270</v>
      </c>
      <c r="B14" s="387"/>
      <c r="C14" s="387"/>
      <c r="D14" s="387"/>
      <c r="E14" s="387"/>
      <c r="F14" s="387"/>
    </row>
    <row r="15" spans="1:5" s="1" customFormat="1" ht="12.75">
      <c r="A15" s="5"/>
      <c r="B15" s="5"/>
      <c r="C15" s="9"/>
      <c r="D15" s="5"/>
      <c r="E15" s="5"/>
    </row>
    <row r="16" spans="1:6" ht="12.75" customHeight="1">
      <c r="A16" s="397" t="s">
        <v>27</v>
      </c>
      <c r="B16" s="397" t="s">
        <v>26</v>
      </c>
      <c r="C16" s="397" t="s">
        <v>25</v>
      </c>
      <c r="D16" s="397" t="s">
        <v>24</v>
      </c>
      <c r="E16" s="398" t="s">
        <v>66</v>
      </c>
      <c r="F16" s="398"/>
    </row>
    <row r="17" spans="1:6" ht="12.75">
      <c r="A17" s="397"/>
      <c r="B17" s="397"/>
      <c r="C17" s="397"/>
      <c r="D17" s="397"/>
      <c r="E17" s="226" t="s">
        <v>251</v>
      </c>
      <c r="F17" s="227" t="s">
        <v>252</v>
      </c>
    </row>
    <row r="18" spans="1:6" ht="12.75">
      <c r="A18" s="228">
        <v>1</v>
      </c>
      <c r="B18" s="229">
        <v>2</v>
      </c>
      <c r="C18" s="229">
        <v>3</v>
      </c>
      <c r="D18" s="229">
        <v>4</v>
      </c>
      <c r="E18" s="21" t="s">
        <v>117</v>
      </c>
      <c r="F18" s="41">
        <v>6</v>
      </c>
    </row>
    <row r="19" spans="1:6" ht="12.75">
      <c r="A19" s="49" t="s">
        <v>7</v>
      </c>
      <c r="B19" s="229">
        <v>901</v>
      </c>
      <c r="C19" s="229"/>
      <c r="D19" s="229"/>
      <c r="E19" s="145">
        <f>E20</f>
        <v>260</v>
      </c>
      <c r="F19" s="145">
        <f>F20</f>
        <v>275</v>
      </c>
    </row>
    <row r="20" spans="1:8" ht="12.75" customHeight="1">
      <c r="A20" s="17" t="s">
        <v>35</v>
      </c>
      <c r="B20" s="20"/>
      <c r="C20" s="100">
        <v>9900000000</v>
      </c>
      <c r="D20" s="20"/>
      <c r="E20" s="150">
        <f>E21</f>
        <v>260</v>
      </c>
      <c r="F20" s="150">
        <f>F21</f>
        <v>275</v>
      </c>
      <c r="G20" s="11"/>
      <c r="H20" s="11"/>
    </row>
    <row r="21" spans="1:6" ht="24" customHeight="1">
      <c r="A21" s="17" t="s">
        <v>34</v>
      </c>
      <c r="B21" s="20"/>
      <c r="C21" s="100">
        <v>9900082040</v>
      </c>
      <c r="D21" s="20"/>
      <c r="E21" s="150">
        <f>E23+E22</f>
        <v>260</v>
      </c>
      <c r="F21" s="150">
        <f>F23+F22</f>
        <v>275</v>
      </c>
    </row>
    <row r="22" spans="1:6" ht="61.5" customHeight="1">
      <c r="A22" s="25" t="s">
        <v>13</v>
      </c>
      <c r="B22" s="20"/>
      <c r="C22" s="100">
        <v>9900082040</v>
      </c>
      <c r="D22" s="20" t="s">
        <v>14</v>
      </c>
      <c r="E22" s="150">
        <v>70</v>
      </c>
      <c r="F22" s="150">
        <v>85</v>
      </c>
    </row>
    <row r="23" spans="1:8" ht="25.5" customHeight="1">
      <c r="A23" s="25" t="s">
        <v>139</v>
      </c>
      <c r="B23" s="20"/>
      <c r="C23" s="100">
        <v>9900082040</v>
      </c>
      <c r="D23" s="20" t="s">
        <v>40</v>
      </c>
      <c r="E23" s="150">
        <v>190</v>
      </c>
      <c r="F23" s="148">
        <v>190</v>
      </c>
      <c r="H23" s="151"/>
    </row>
    <row r="24" spans="1:6" ht="15.75" customHeight="1">
      <c r="A24" s="31"/>
      <c r="B24" s="230"/>
      <c r="C24" s="231"/>
      <c r="D24" s="230"/>
      <c r="E24" s="232"/>
      <c r="F24" s="233"/>
    </row>
    <row r="25" spans="1:9" s="3" customFormat="1" ht="12.75" customHeight="1">
      <c r="A25" s="24" t="s">
        <v>23</v>
      </c>
      <c r="B25" s="21" t="s">
        <v>28</v>
      </c>
      <c r="C25" s="20"/>
      <c r="D25" s="21"/>
      <c r="E25" s="145">
        <f>E26+E81+E87+E112+E56+E64</f>
        <v>112910.5</v>
      </c>
      <c r="F25" s="145">
        <f>F26+F81+F87+F112+F56+F64</f>
        <v>66464.2</v>
      </c>
      <c r="I25" s="102"/>
    </row>
    <row r="26" spans="1:6" ht="36.75" customHeight="1">
      <c r="A26" s="49" t="s">
        <v>64</v>
      </c>
      <c r="B26" s="35"/>
      <c r="C26" s="101">
        <v>100000000</v>
      </c>
      <c r="D26" s="50"/>
      <c r="E26" s="146">
        <f>E27+E37+E52</f>
        <v>16871.8</v>
      </c>
      <c r="F26" s="146">
        <f>F27+F37+F52</f>
        <v>14716.5</v>
      </c>
    </row>
    <row r="27" spans="1:6" ht="36.75" customHeight="1">
      <c r="A27" s="24" t="s">
        <v>68</v>
      </c>
      <c r="B27" s="17"/>
      <c r="C27" s="101">
        <v>110000000</v>
      </c>
      <c r="D27" s="50"/>
      <c r="E27" s="146">
        <f>E31+E34+E28</f>
        <v>8163.900000000001</v>
      </c>
      <c r="F27" s="146">
        <f>F31+F34+F28</f>
        <v>8163.900000000001</v>
      </c>
    </row>
    <row r="28" spans="1:6" ht="49.5" customHeight="1">
      <c r="A28" s="10" t="s">
        <v>177</v>
      </c>
      <c r="B28" s="21"/>
      <c r="C28" s="100">
        <v>112400000</v>
      </c>
      <c r="D28" s="37"/>
      <c r="E28" s="147">
        <f>E29</f>
        <v>280</v>
      </c>
      <c r="F28" s="147">
        <f>F29</f>
        <v>280</v>
      </c>
    </row>
    <row r="29" spans="1:6" ht="15" customHeight="1">
      <c r="A29" s="10" t="s">
        <v>92</v>
      </c>
      <c r="B29" s="21"/>
      <c r="C29" s="100">
        <v>112410000</v>
      </c>
      <c r="D29" s="37"/>
      <c r="E29" s="147">
        <f>E30</f>
        <v>280</v>
      </c>
      <c r="F29" s="147">
        <f>F30</f>
        <v>280</v>
      </c>
    </row>
    <row r="30" spans="1:6" ht="23.25" customHeight="1">
      <c r="A30" s="25" t="s">
        <v>139</v>
      </c>
      <c r="B30" s="21"/>
      <c r="C30" s="100">
        <v>112410000</v>
      </c>
      <c r="D30" s="37" t="s">
        <v>40</v>
      </c>
      <c r="E30" s="147">
        <v>280</v>
      </c>
      <c r="F30" s="147">
        <v>280</v>
      </c>
    </row>
    <row r="31" spans="1:6" ht="38.25" customHeight="1">
      <c r="A31" s="169" t="s">
        <v>79</v>
      </c>
      <c r="B31" s="17"/>
      <c r="C31" s="100">
        <v>114500000</v>
      </c>
      <c r="D31" s="37"/>
      <c r="E31" s="147">
        <f>E32</f>
        <v>744.8</v>
      </c>
      <c r="F31" s="147">
        <f>F32</f>
        <v>744.8</v>
      </c>
    </row>
    <row r="32" spans="1:6" ht="49.5" customHeight="1">
      <c r="A32" s="45" t="s">
        <v>80</v>
      </c>
      <c r="B32" s="17"/>
      <c r="C32" s="100">
        <v>114551350</v>
      </c>
      <c r="D32" s="37"/>
      <c r="E32" s="147">
        <f>E33</f>
        <v>744.8</v>
      </c>
      <c r="F32" s="147">
        <f>F33</f>
        <v>744.8</v>
      </c>
    </row>
    <row r="33" spans="1:6" ht="12.75">
      <c r="A33" s="25" t="s">
        <v>70</v>
      </c>
      <c r="B33" s="40"/>
      <c r="C33" s="100">
        <v>114551350</v>
      </c>
      <c r="D33" s="40">
        <v>300</v>
      </c>
      <c r="E33" s="148">
        <v>744.8</v>
      </c>
      <c r="F33" s="148">
        <v>744.8</v>
      </c>
    </row>
    <row r="34" spans="1:6" ht="65.25" customHeight="1">
      <c r="A34" s="52" t="s">
        <v>83</v>
      </c>
      <c r="B34" s="40"/>
      <c r="C34" s="100">
        <v>114700000</v>
      </c>
      <c r="D34" s="40"/>
      <c r="E34" s="148">
        <f>E35</f>
        <v>7139.1</v>
      </c>
      <c r="F34" s="148">
        <f>F35</f>
        <v>7139.1</v>
      </c>
    </row>
    <row r="35" spans="1:6" ht="96">
      <c r="A35" s="96" t="s">
        <v>84</v>
      </c>
      <c r="B35" s="40"/>
      <c r="C35" s="20" t="s">
        <v>85</v>
      </c>
      <c r="D35" s="40"/>
      <c r="E35" s="148">
        <f>E36</f>
        <v>7139.1</v>
      </c>
      <c r="F35" s="148">
        <f>F36</f>
        <v>7139.1</v>
      </c>
    </row>
    <row r="36" spans="1:6" ht="24">
      <c r="A36" s="25" t="s">
        <v>53</v>
      </c>
      <c r="B36" s="40"/>
      <c r="C36" s="20" t="s">
        <v>85</v>
      </c>
      <c r="D36" s="40">
        <v>400</v>
      </c>
      <c r="E36" s="148">
        <v>7139.1</v>
      </c>
      <c r="F36" s="148">
        <v>7139.1</v>
      </c>
    </row>
    <row r="37" spans="1:6" ht="48">
      <c r="A37" s="103" t="s">
        <v>69</v>
      </c>
      <c r="B37" s="40"/>
      <c r="C37" s="101">
        <v>120000000</v>
      </c>
      <c r="D37" s="50"/>
      <c r="E37" s="146">
        <f>E38+E40+E45+E50+E43</f>
        <v>7680.3</v>
      </c>
      <c r="F37" s="146">
        <f>F38+F40+F45+F50+F43</f>
        <v>4756.8</v>
      </c>
    </row>
    <row r="38" spans="1:6" ht="27.75" customHeight="1">
      <c r="A38" s="54" t="s">
        <v>86</v>
      </c>
      <c r="B38" s="40"/>
      <c r="C38" s="100">
        <v>121200000</v>
      </c>
      <c r="D38" s="40"/>
      <c r="E38" s="148">
        <f>E39</f>
        <v>70</v>
      </c>
      <c r="F38" s="148">
        <f>F39</f>
        <v>70</v>
      </c>
    </row>
    <row r="39" spans="1:6" ht="24">
      <c r="A39" s="25" t="s">
        <v>139</v>
      </c>
      <c r="B39" s="40"/>
      <c r="C39" s="100">
        <v>121200000</v>
      </c>
      <c r="D39" s="40">
        <v>200</v>
      </c>
      <c r="E39" s="148">
        <v>70</v>
      </c>
      <c r="F39" s="148">
        <v>70</v>
      </c>
    </row>
    <row r="40" spans="1:6" ht="24">
      <c r="A40" s="54" t="s">
        <v>87</v>
      </c>
      <c r="B40" s="40"/>
      <c r="C40" s="100">
        <v>122200000</v>
      </c>
      <c r="D40" s="40"/>
      <c r="E40" s="148">
        <f>E41</f>
        <v>86.8</v>
      </c>
      <c r="F40" s="148">
        <f>F41</f>
        <v>86.8</v>
      </c>
    </row>
    <row r="41" spans="1:6" ht="60">
      <c r="A41" s="55" t="s">
        <v>189</v>
      </c>
      <c r="B41" s="40"/>
      <c r="C41" s="100">
        <v>122273120</v>
      </c>
      <c r="D41" s="40"/>
      <c r="E41" s="148">
        <f>E42</f>
        <v>86.8</v>
      </c>
      <c r="F41" s="148">
        <f>F42</f>
        <v>86.8</v>
      </c>
    </row>
    <row r="42" spans="1:6" ht="24">
      <c r="A42" s="25" t="s">
        <v>139</v>
      </c>
      <c r="B42" s="40"/>
      <c r="C42" s="100">
        <v>122273120</v>
      </c>
      <c r="D42" s="40">
        <v>200</v>
      </c>
      <c r="E42" s="148">
        <v>86.8</v>
      </c>
      <c r="F42" s="148">
        <v>86.8</v>
      </c>
    </row>
    <row r="43" spans="1:6" ht="24">
      <c r="A43" s="10" t="s">
        <v>158</v>
      </c>
      <c r="B43" s="40"/>
      <c r="C43" s="100">
        <v>122300000</v>
      </c>
      <c r="D43" s="40"/>
      <c r="E43" s="148">
        <f>E44</f>
        <v>1500</v>
      </c>
      <c r="F43" s="148">
        <f>F44</f>
        <v>1500</v>
      </c>
    </row>
    <row r="44" spans="1:6" ht="24">
      <c r="A44" s="25" t="s">
        <v>5</v>
      </c>
      <c r="B44" s="40"/>
      <c r="C44" s="100">
        <v>122300000</v>
      </c>
      <c r="D44" s="40">
        <v>600</v>
      </c>
      <c r="E44" s="148">
        <v>1500</v>
      </c>
      <c r="F44" s="148">
        <v>1500</v>
      </c>
    </row>
    <row r="45" spans="1:6" ht="12.75">
      <c r="A45" s="56" t="s">
        <v>88</v>
      </c>
      <c r="B45" s="40"/>
      <c r="C45" s="100">
        <v>123100000</v>
      </c>
      <c r="D45" s="40"/>
      <c r="E45" s="148">
        <f>E46+E48</f>
        <v>3023.5</v>
      </c>
      <c r="F45" s="148">
        <f>F46+F48</f>
        <v>0</v>
      </c>
    </row>
    <row r="46" spans="1:6" ht="12.75">
      <c r="A46" s="152" t="s">
        <v>145</v>
      </c>
      <c r="B46" s="40"/>
      <c r="C46" s="100" t="s">
        <v>144</v>
      </c>
      <c r="D46" s="40"/>
      <c r="E46" s="148">
        <f>E47</f>
        <v>1223.5</v>
      </c>
      <c r="F46" s="148">
        <f>F47</f>
        <v>0</v>
      </c>
    </row>
    <row r="47" spans="1:6" ht="24">
      <c r="A47" s="25" t="s">
        <v>53</v>
      </c>
      <c r="B47" s="40"/>
      <c r="C47" s="100" t="s">
        <v>144</v>
      </c>
      <c r="D47" s="40">
        <v>400</v>
      </c>
      <c r="E47" s="148">
        <v>1223.5</v>
      </c>
      <c r="F47" s="148">
        <v>0</v>
      </c>
    </row>
    <row r="48" spans="1:6" ht="12.75">
      <c r="A48" s="10" t="s">
        <v>181</v>
      </c>
      <c r="B48" s="40"/>
      <c r="C48" s="100">
        <v>123191000</v>
      </c>
      <c r="D48" s="40"/>
      <c r="E48" s="148">
        <f>E49</f>
        <v>1800</v>
      </c>
      <c r="F48" s="148">
        <f>F49</f>
        <v>0</v>
      </c>
    </row>
    <row r="49" spans="1:6" ht="24">
      <c r="A49" s="25" t="s">
        <v>53</v>
      </c>
      <c r="B49" s="40"/>
      <c r="C49" s="100">
        <v>123191000</v>
      </c>
      <c r="D49" s="40">
        <v>400</v>
      </c>
      <c r="E49" s="148">
        <v>1800</v>
      </c>
      <c r="F49" s="148">
        <v>0</v>
      </c>
    </row>
    <row r="50" spans="1:6" ht="24">
      <c r="A50" s="104" t="s">
        <v>89</v>
      </c>
      <c r="B50" s="40"/>
      <c r="C50" s="100">
        <v>123200000</v>
      </c>
      <c r="D50" s="40"/>
      <c r="E50" s="148">
        <f>E51</f>
        <v>3000</v>
      </c>
      <c r="F50" s="148">
        <f>F51</f>
        <v>3100</v>
      </c>
    </row>
    <row r="51" spans="1:6" ht="24">
      <c r="A51" s="25" t="s">
        <v>53</v>
      </c>
      <c r="B51" s="40"/>
      <c r="C51" s="100">
        <v>123200000</v>
      </c>
      <c r="D51" s="40">
        <v>400</v>
      </c>
      <c r="E51" s="148">
        <v>3000</v>
      </c>
      <c r="F51" s="148">
        <v>3100</v>
      </c>
    </row>
    <row r="52" spans="1:6" ht="15" customHeight="1">
      <c r="A52" s="23" t="s">
        <v>247</v>
      </c>
      <c r="B52" s="40"/>
      <c r="C52" s="101">
        <v>130000000</v>
      </c>
      <c r="D52" s="50"/>
      <c r="E52" s="146">
        <f aca="true" t="shared" si="0" ref="E52:F54">E53</f>
        <v>1027.6</v>
      </c>
      <c r="F52" s="146">
        <f t="shared" si="0"/>
        <v>1795.8</v>
      </c>
    </row>
    <row r="53" spans="1:6" ht="48">
      <c r="A53" s="10" t="s">
        <v>253</v>
      </c>
      <c r="B53" s="40"/>
      <c r="C53" s="100">
        <v>131100000</v>
      </c>
      <c r="D53" s="40"/>
      <c r="E53" s="148">
        <f t="shared" si="0"/>
        <v>1027.6</v>
      </c>
      <c r="F53" s="148">
        <f t="shared" si="0"/>
        <v>1795.8</v>
      </c>
    </row>
    <row r="54" spans="1:6" ht="12.75">
      <c r="A54" s="169" t="s">
        <v>92</v>
      </c>
      <c r="B54" s="40"/>
      <c r="C54" s="100" t="s">
        <v>254</v>
      </c>
      <c r="D54" s="40"/>
      <c r="E54" s="148">
        <f t="shared" si="0"/>
        <v>1027.6</v>
      </c>
      <c r="F54" s="148">
        <f t="shared" si="0"/>
        <v>1795.8</v>
      </c>
    </row>
    <row r="55" spans="1:6" ht="24">
      <c r="A55" s="25" t="s">
        <v>53</v>
      </c>
      <c r="B55" s="40"/>
      <c r="C55" s="100" t="s">
        <v>254</v>
      </c>
      <c r="D55" s="40">
        <v>400</v>
      </c>
      <c r="E55" s="148">
        <v>1027.6</v>
      </c>
      <c r="F55" s="148">
        <v>1795.8</v>
      </c>
    </row>
    <row r="56" spans="1:6" ht="36">
      <c r="A56" s="120" t="s">
        <v>72</v>
      </c>
      <c r="B56" s="105"/>
      <c r="C56" s="101">
        <v>500000000</v>
      </c>
      <c r="D56" s="40"/>
      <c r="E56" s="146">
        <f>E61+E57</f>
        <v>500</v>
      </c>
      <c r="F56" s="146">
        <f>F61+F57</f>
        <v>500</v>
      </c>
    </row>
    <row r="57" spans="1:6" ht="24">
      <c r="A57" s="121" t="s">
        <v>11</v>
      </c>
      <c r="B57" s="21"/>
      <c r="C57" s="101">
        <v>510000000</v>
      </c>
      <c r="D57" s="106"/>
      <c r="E57" s="149">
        <f aca="true" t="shared" si="1" ref="E57:F59">E58</f>
        <v>250</v>
      </c>
      <c r="F57" s="149">
        <f t="shared" si="1"/>
        <v>250</v>
      </c>
    </row>
    <row r="58" spans="1:6" ht="24">
      <c r="A58" s="194" t="s">
        <v>29</v>
      </c>
      <c r="B58" s="21"/>
      <c r="C58" s="100">
        <v>512100000</v>
      </c>
      <c r="D58" s="21"/>
      <c r="E58" s="150">
        <f t="shared" si="1"/>
        <v>250</v>
      </c>
      <c r="F58" s="150">
        <f t="shared" si="1"/>
        <v>250</v>
      </c>
    </row>
    <row r="59" spans="1:6" ht="12.75">
      <c r="A59" s="10" t="s">
        <v>195</v>
      </c>
      <c r="B59" s="21"/>
      <c r="C59" s="100">
        <v>512110000</v>
      </c>
      <c r="D59" s="21"/>
      <c r="E59" s="150">
        <f t="shared" si="1"/>
        <v>250</v>
      </c>
      <c r="F59" s="150">
        <f t="shared" si="1"/>
        <v>250</v>
      </c>
    </row>
    <row r="60" spans="1:6" ht="14.25" customHeight="1">
      <c r="A60" s="25" t="s">
        <v>1</v>
      </c>
      <c r="B60" s="21"/>
      <c r="C60" s="100">
        <v>512110000</v>
      </c>
      <c r="D60" s="20" t="s">
        <v>0</v>
      </c>
      <c r="E60" s="150">
        <v>250</v>
      </c>
      <c r="F60" s="148">
        <v>250</v>
      </c>
    </row>
    <row r="61" spans="1:6" ht="24">
      <c r="A61" s="195" t="s">
        <v>130</v>
      </c>
      <c r="B61" s="21"/>
      <c r="C61" s="101">
        <v>520000000</v>
      </c>
      <c r="D61" s="21"/>
      <c r="E61" s="145">
        <f>E62</f>
        <v>250</v>
      </c>
      <c r="F61" s="145">
        <f>F62</f>
        <v>250</v>
      </c>
    </row>
    <row r="62" spans="1:6" ht="27" customHeight="1">
      <c r="A62" s="196" t="s">
        <v>131</v>
      </c>
      <c r="B62" s="21"/>
      <c r="C62" s="100">
        <v>521100000</v>
      </c>
      <c r="D62" s="20"/>
      <c r="E62" s="150">
        <f>E63</f>
        <v>250</v>
      </c>
      <c r="F62" s="150">
        <f>F63</f>
        <v>250</v>
      </c>
    </row>
    <row r="63" spans="1:6" ht="14.25" customHeight="1">
      <c r="A63" s="25" t="s">
        <v>1</v>
      </c>
      <c r="B63" s="21"/>
      <c r="C63" s="100">
        <v>521100000</v>
      </c>
      <c r="D63" s="20" t="s">
        <v>0</v>
      </c>
      <c r="E63" s="150">
        <v>250</v>
      </c>
      <c r="F63" s="148">
        <v>250</v>
      </c>
    </row>
    <row r="64" spans="1:6" ht="35.25" customHeight="1">
      <c r="A64" s="122" t="s">
        <v>31</v>
      </c>
      <c r="B64" s="40"/>
      <c r="C64" s="101">
        <v>600000000</v>
      </c>
      <c r="D64" s="20"/>
      <c r="E64" s="145">
        <f>E68+E65+E75+E78</f>
        <v>400</v>
      </c>
      <c r="F64" s="145">
        <f>F68+F65+F75+F78</f>
        <v>300</v>
      </c>
    </row>
    <row r="65" spans="1:6" ht="17.25" customHeight="1">
      <c r="A65" s="163" t="s">
        <v>160</v>
      </c>
      <c r="B65" s="40"/>
      <c r="C65" s="101">
        <v>620000000</v>
      </c>
      <c r="D65" s="20"/>
      <c r="E65" s="145">
        <f>E66</f>
        <v>100</v>
      </c>
      <c r="F65" s="145">
        <f>F66</f>
        <v>50</v>
      </c>
    </row>
    <row r="66" spans="1:6" ht="35.25" customHeight="1">
      <c r="A66" s="165" t="s">
        <v>161</v>
      </c>
      <c r="B66" s="40"/>
      <c r="C66" s="100">
        <v>621100000</v>
      </c>
      <c r="D66" s="20"/>
      <c r="E66" s="150">
        <f>E67</f>
        <v>100</v>
      </c>
      <c r="F66" s="150">
        <f>F67</f>
        <v>50</v>
      </c>
    </row>
    <row r="67" spans="1:6" ht="27.75" customHeight="1">
      <c r="A67" s="25" t="s">
        <v>139</v>
      </c>
      <c r="B67" s="40"/>
      <c r="C67" s="100">
        <v>621100000</v>
      </c>
      <c r="D67" s="20" t="s">
        <v>40</v>
      </c>
      <c r="E67" s="150">
        <v>100</v>
      </c>
      <c r="F67" s="150">
        <v>50</v>
      </c>
    </row>
    <row r="68" spans="1:6" ht="14.25" customHeight="1">
      <c r="A68" s="138" t="s">
        <v>128</v>
      </c>
      <c r="B68" s="21"/>
      <c r="C68" s="101">
        <v>630000000</v>
      </c>
      <c r="D68" s="21"/>
      <c r="E68" s="145">
        <f>E69+E71+E73</f>
        <v>210</v>
      </c>
      <c r="F68" s="145">
        <f>F69+F71+F73</f>
        <v>160</v>
      </c>
    </row>
    <row r="69" spans="1:6" ht="29.25" customHeight="1">
      <c r="A69" s="180" t="s">
        <v>129</v>
      </c>
      <c r="B69" s="21"/>
      <c r="C69" s="100">
        <v>631100000</v>
      </c>
      <c r="D69" s="20"/>
      <c r="E69" s="150">
        <f>E70</f>
        <v>145</v>
      </c>
      <c r="F69" s="150">
        <f>F70</f>
        <v>145</v>
      </c>
    </row>
    <row r="70" spans="1:6" ht="26.25" customHeight="1">
      <c r="A70" s="25" t="s">
        <v>139</v>
      </c>
      <c r="B70" s="21"/>
      <c r="C70" s="100">
        <v>631100000</v>
      </c>
      <c r="D70" s="20" t="s">
        <v>40</v>
      </c>
      <c r="E70" s="150">
        <v>145</v>
      </c>
      <c r="F70" s="148">
        <v>145</v>
      </c>
    </row>
    <row r="71" spans="1:6" ht="26.25" customHeight="1">
      <c r="A71" s="110" t="s">
        <v>179</v>
      </c>
      <c r="B71" s="21"/>
      <c r="C71" s="100">
        <v>631200000</v>
      </c>
      <c r="D71" s="20"/>
      <c r="E71" s="150">
        <f>E72</f>
        <v>15</v>
      </c>
      <c r="F71" s="150">
        <f>F72</f>
        <v>15</v>
      </c>
    </row>
    <row r="72" spans="1:6" ht="26.25" customHeight="1">
      <c r="A72" s="25" t="s">
        <v>139</v>
      </c>
      <c r="B72" s="21"/>
      <c r="C72" s="100">
        <v>631200000</v>
      </c>
      <c r="D72" s="20" t="s">
        <v>40</v>
      </c>
      <c r="E72" s="150">
        <v>15</v>
      </c>
      <c r="F72" s="148">
        <v>15</v>
      </c>
    </row>
    <row r="73" spans="1:6" ht="61.5" customHeight="1">
      <c r="A73" s="110" t="s">
        <v>132</v>
      </c>
      <c r="B73" s="21"/>
      <c r="C73" s="100">
        <v>634100000</v>
      </c>
      <c r="D73" s="20"/>
      <c r="E73" s="150">
        <f>E74</f>
        <v>50</v>
      </c>
      <c r="F73" s="150">
        <f>F74</f>
        <v>0</v>
      </c>
    </row>
    <row r="74" spans="1:6" ht="26.25" customHeight="1">
      <c r="A74" s="25" t="s">
        <v>139</v>
      </c>
      <c r="B74" s="21"/>
      <c r="C74" s="100">
        <v>634100000</v>
      </c>
      <c r="D74" s="20" t="s">
        <v>40</v>
      </c>
      <c r="E74" s="150">
        <v>50</v>
      </c>
      <c r="F74" s="148">
        <v>0</v>
      </c>
    </row>
    <row r="75" spans="1:6" ht="34.5" customHeight="1">
      <c r="A75" s="23" t="s">
        <v>259</v>
      </c>
      <c r="B75" s="21"/>
      <c r="C75" s="101">
        <v>640000000</v>
      </c>
      <c r="D75" s="21"/>
      <c r="E75" s="145">
        <f>E76</f>
        <v>50</v>
      </c>
      <c r="F75" s="145">
        <f>F76</f>
        <v>50</v>
      </c>
    </row>
    <row r="76" spans="1:6" ht="39" customHeight="1">
      <c r="A76" s="10" t="s">
        <v>260</v>
      </c>
      <c r="B76" s="21"/>
      <c r="C76" s="100">
        <v>642100000</v>
      </c>
      <c r="D76" s="20"/>
      <c r="E76" s="150">
        <f>E77</f>
        <v>50</v>
      </c>
      <c r="F76" s="150">
        <f>F77</f>
        <v>50</v>
      </c>
    </row>
    <row r="77" spans="1:6" ht="26.25" customHeight="1">
      <c r="A77" s="25" t="s">
        <v>139</v>
      </c>
      <c r="B77" s="21"/>
      <c r="C77" s="100">
        <v>642100000</v>
      </c>
      <c r="D77" s="20" t="s">
        <v>40</v>
      </c>
      <c r="E77" s="150">
        <v>50</v>
      </c>
      <c r="F77" s="148">
        <v>50</v>
      </c>
    </row>
    <row r="78" spans="1:6" ht="26.25" customHeight="1">
      <c r="A78" s="23" t="s">
        <v>261</v>
      </c>
      <c r="B78" s="21"/>
      <c r="C78" s="101">
        <v>650000000</v>
      </c>
      <c r="D78" s="21"/>
      <c r="E78" s="145">
        <f>E79</f>
        <v>40</v>
      </c>
      <c r="F78" s="145">
        <f>F79</f>
        <v>40</v>
      </c>
    </row>
    <row r="79" spans="1:6" ht="26.25" customHeight="1">
      <c r="A79" s="10" t="s">
        <v>262</v>
      </c>
      <c r="B79" s="21"/>
      <c r="C79" s="100">
        <v>651100000</v>
      </c>
      <c r="D79" s="20"/>
      <c r="E79" s="150">
        <f>E80</f>
        <v>40</v>
      </c>
      <c r="F79" s="150">
        <f>F80</f>
        <v>40</v>
      </c>
    </row>
    <row r="80" spans="1:6" ht="26.25" customHeight="1">
      <c r="A80" s="25" t="s">
        <v>139</v>
      </c>
      <c r="B80" s="21"/>
      <c r="C80" s="100">
        <v>651100000</v>
      </c>
      <c r="D80" s="20" t="s">
        <v>40</v>
      </c>
      <c r="E80" s="150">
        <v>40</v>
      </c>
      <c r="F80" s="148">
        <v>40</v>
      </c>
    </row>
    <row r="81" spans="1:6" s="3" customFormat="1" ht="39.75" customHeight="1">
      <c r="A81" s="126" t="s">
        <v>12</v>
      </c>
      <c r="B81" s="21"/>
      <c r="C81" s="101">
        <v>700000000</v>
      </c>
      <c r="D81" s="21"/>
      <c r="E81" s="145">
        <f>E82</f>
        <v>200</v>
      </c>
      <c r="F81" s="145">
        <f>F82</f>
        <v>200</v>
      </c>
    </row>
    <row r="82" spans="1:6" s="3" customFormat="1" ht="24" customHeight="1">
      <c r="A82" s="126" t="s">
        <v>90</v>
      </c>
      <c r="B82" s="21"/>
      <c r="C82" s="101">
        <v>710000000</v>
      </c>
      <c r="D82" s="21"/>
      <c r="E82" s="145">
        <f>E85+E83</f>
        <v>200</v>
      </c>
      <c r="F82" s="145">
        <f>F85+F83</f>
        <v>200</v>
      </c>
    </row>
    <row r="83" spans="1:6" s="3" customFormat="1" ht="39.75" customHeight="1">
      <c r="A83" s="224" t="s">
        <v>263</v>
      </c>
      <c r="B83" s="20"/>
      <c r="C83" s="100">
        <v>711100000</v>
      </c>
      <c r="D83" s="20"/>
      <c r="E83" s="150">
        <f>E84</f>
        <v>100</v>
      </c>
      <c r="F83" s="150">
        <f>F84</f>
        <v>100</v>
      </c>
    </row>
    <row r="84" spans="1:6" s="3" customFormat="1" ht="24" customHeight="1">
      <c r="A84" s="25" t="s">
        <v>139</v>
      </c>
      <c r="B84" s="20"/>
      <c r="C84" s="100">
        <v>711100000</v>
      </c>
      <c r="D84" s="20" t="s">
        <v>40</v>
      </c>
      <c r="E84" s="150">
        <v>100</v>
      </c>
      <c r="F84" s="150">
        <v>100</v>
      </c>
    </row>
    <row r="85" spans="1:6" s="3" customFormat="1" ht="84.75" customHeight="1">
      <c r="A85" s="127" t="s">
        <v>91</v>
      </c>
      <c r="B85" s="20"/>
      <c r="C85" s="100">
        <v>711200000</v>
      </c>
      <c r="D85" s="20"/>
      <c r="E85" s="150">
        <f>E86</f>
        <v>100</v>
      </c>
      <c r="F85" s="150">
        <f>F86</f>
        <v>100</v>
      </c>
    </row>
    <row r="86" spans="1:6" s="3" customFormat="1" ht="23.25" customHeight="1">
      <c r="A86" s="25" t="s">
        <v>139</v>
      </c>
      <c r="B86" s="20"/>
      <c r="C86" s="100">
        <v>711200000</v>
      </c>
      <c r="D86" s="20" t="s">
        <v>40</v>
      </c>
      <c r="E86" s="150">
        <v>100</v>
      </c>
      <c r="F86" s="150">
        <v>100</v>
      </c>
    </row>
    <row r="87" spans="1:6" s="3" customFormat="1" ht="40.5" customHeight="1">
      <c r="A87" s="107" t="s">
        <v>58</v>
      </c>
      <c r="B87" s="21"/>
      <c r="C87" s="101">
        <v>800000000</v>
      </c>
      <c r="D87" s="21"/>
      <c r="E87" s="145">
        <f>E88+E103+E109</f>
        <v>47081</v>
      </c>
      <c r="F87" s="145">
        <f>F88+F103+F109</f>
        <v>7656</v>
      </c>
    </row>
    <row r="88" spans="1:8" s="3" customFormat="1" ht="24.75" customHeight="1">
      <c r="A88" s="107" t="s">
        <v>38</v>
      </c>
      <c r="B88" s="21"/>
      <c r="C88" s="101">
        <v>810000000</v>
      </c>
      <c r="D88" s="21"/>
      <c r="E88" s="145">
        <f>E89+E94+E101+E97+E99</f>
        <v>45081</v>
      </c>
      <c r="F88" s="145">
        <f>F89+F94+F101+F97+F99</f>
        <v>5656</v>
      </c>
      <c r="G88" s="155"/>
      <c r="H88" s="155"/>
    </row>
    <row r="89" spans="1:6" s="3" customFormat="1" ht="39.75" customHeight="1">
      <c r="A89" s="169" t="s">
        <v>264</v>
      </c>
      <c r="B89" s="20"/>
      <c r="C89" s="100">
        <v>811100000</v>
      </c>
      <c r="D89" s="20"/>
      <c r="E89" s="150">
        <f>E90+E92</f>
        <v>3261.1</v>
      </c>
      <c r="F89" s="150">
        <f>F90+F92</f>
        <v>3836.1</v>
      </c>
    </row>
    <row r="90" spans="1:6" s="3" customFormat="1" ht="12.75" customHeight="1">
      <c r="A90" s="169" t="s">
        <v>92</v>
      </c>
      <c r="B90" s="20"/>
      <c r="C90" s="100">
        <v>811141000</v>
      </c>
      <c r="D90" s="20"/>
      <c r="E90" s="150">
        <f>E91</f>
        <v>3235.7</v>
      </c>
      <c r="F90" s="150">
        <f>F91</f>
        <v>3810.7</v>
      </c>
    </row>
    <row r="91" spans="1:6" s="3" customFormat="1" ht="25.5" customHeight="1">
      <c r="A91" s="25" t="s">
        <v>139</v>
      </c>
      <c r="B91" s="20"/>
      <c r="C91" s="100">
        <v>811141000</v>
      </c>
      <c r="D91" s="20" t="s">
        <v>40</v>
      </c>
      <c r="E91" s="150">
        <v>3235.7</v>
      </c>
      <c r="F91" s="150">
        <v>3810.7</v>
      </c>
    </row>
    <row r="92" spans="1:6" s="3" customFormat="1" ht="25.5" customHeight="1">
      <c r="A92" s="153" t="s">
        <v>149</v>
      </c>
      <c r="B92" s="20"/>
      <c r="C92" s="100" t="s">
        <v>150</v>
      </c>
      <c r="D92" s="20"/>
      <c r="E92" s="150">
        <f>E93</f>
        <v>25.4</v>
      </c>
      <c r="F92" s="150">
        <f>F93</f>
        <v>25.4</v>
      </c>
    </row>
    <row r="93" spans="1:6" s="3" customFormat="1" ht="25.5" customHeight="1">
      <c r="A93" s="25" t="s">
        <v>139</v>
      </c>
      <c r="B93" s="20"/>
      <c r="C93" s="100" t="s">
        <v>150</v>
      </c>
      <c r="D93" s="20" t="s">
        <v>40</v>
      </c>
      <c r="E93" s="150">
        <v>25.4</v>
      </c>
      <c r="F93" s="150">
        <v>25.4</v>
      </c>
    </row>
    <row r="94" spans="1:6" s="3" customFormat="1" ht="36" customHeight="1">
      <c r="A94" s="128" t="s">
        <v>93</v>
      </c>
      <c r="B94" s="20"/>
      <c r="C94" s="100">
        <v>811200000</v>
      </c>
      <c r="D94" s="20"/>
      <c r="E94" s="150">
        <f>E95</f>
        <v>419.9</v>
      </c>
      <c r="F94" s="150">
        <f>F95</f>
        <v>419.9</v>
      </c>
    </row>
    <row r="95" spans="1:6" s="3" customFormat="1" ht="12.75" customHeight="1">
      <c r="A95" s="169" t="s">
        <v>92</v>
      </c>
      <c r="B95" s="20"/>
      <c r="C95" s="100" t="s">
        <v>151</v>
      </c>
      <c r="D95" s="20"/>
      <c r="E95" s="150">
        <f>E96</f>
        <v>419.9</v>
      </c>
      <c r="F95" s="150">
        <f>F96</f>
        <v>419.9</v>
      </c>
    </row>
    <row r="96" spans="1:6" s="3" customFormat="1" ht="22.5" customHeight="1">
      <c r="A96" s="25" t="s">
        <v>139</v>
      </c>
      <c r="B96" s="20"/>
      <c r="C96" s="100" t="s">
        <v>151</v>
      </c>
      <c r="D96" s="20" t="s">
        <v>40</v>
      </c>
      <c r="E96" s="150">
        <v>419.9</v>
      </c>
      <c r="F96" s="150">
        <v>419.9</v>
      </c>
    </row>
    <row r="97" spans="1:6" s="3" customFormat="1" ht="15" customHeight="1">
      <c r="A97" s="10" t="s">
        <v>166</v>
      </c>
      <c r="B97" s="20"/>
      <c r="C97" s="100">
        <v>811300000</v>
      </c>
      <c r="D97" s="20"/>
      <c r="E97" s="150">
        <f>E98</f>
        <v>1000</v>
      </c>
      <c r="F97" s="150">
        <f>F98</f>
        <v>1000</v>
      </c>
    </row>
    <row r="98" spans="1:6" s="3" customFormat="1" ht="26.25" customHeight="1">
      <c r="A98" s="25" t="s">
        <v>5</v>
      </c>
      <c r="B98" s="20"/>
      <c r="C98" s="100">
        <v>811300000</v>
      </c>
      <c r="D98" s="20" t="s">
        <v>17</v>
      </c>
      <c r="E98" s="150">
        <v>1000</v>
      </c>
      <c r="F98" s="150">
        <v>1000</v>
      </c>
    </row>
    <row r="99" spans="1:6" s="3" customFormat="1" ht="17.25" customHeight="1">
      <c r="A99" s="10" t="s">
        <v>238</v>
      </c>
      <c r="B99" s="20"/>
      <c r="C99" s="100">
        <v>811500000</v>
      </c>
      <c r="D99" s="20"/>
      <c r="E99" s="150">
        <f>E100</f>
        <v>40000</v>
      </c>
      <c r="F99" s="150">
        <f>F100</f>
        <v>0</v>
      </c>
    </row>
    <row r="100" spans="1:6" s="3" customFormat="1" ht="26.25" customHeight="1">
      <c r="A100" s="25" t="s">
        <v>139</v>
      </c>
      <c r="B100" s="20"/>
      <c r="C100" s="100">
        <v>811500000</v>
      </c>
      <c r="D100" s="20" t="s">
        <v>40</v>
      </c>
      <c r="E100" s="150">
        <v>40000</v>
      </c>
      <c r="F100" s="150">
        <v>0</v>
      </c>
    </row>
    <row r="101" spans="1:6" s="3" customFormat="1" ht="52.5" customHeight="1">
      <c r="A101" s="129" t="s">
        <v>62</v>
      </c>
      <c r="B101" s="20"/>
      <c r="C101" s="100">
        <v>812100000</v>
      </c>
      <c r="D101" s="20"/>
      <c r="E101" s="150">
        <f>E102</f>
        <v>400</v>
      </c>
      <c r="F101" s="150">
        <f>F102</f>
        <v>400</v>
      </c>
    </row>
    <row r="102" spans="1:6" s="3" customFormat="1" ht="24.75" customHeight="1">
      <c r="A102" s="25" t="s">
        <v>139</v>
      </c>
      <c r="B102" s="20"/>
      <c r="C102" s="100">
        <v>812100000</v>
      </c>
      <c r="D102" s="20" t="s">
        <v>40</v>
      </c>
      <c r="E102" s="150">
        <v>400</v>
      </c>
      <c r="F102" s="150">
        <v>400</v>
      </c>
    </row>
    <row r="103" spans="1:6" s="3" customFormat="1" ht="24.75" customHeight="1">
      <c r="A103" s="108" t="s">
        <v>94</v>
      </c>
      <c r="B103" s="21"/>
      <c r="C103" s="101">
        <v>820000000</v>
      </c>
      <c r="D103" s="21"/>
      <c r="E103" s="145">
        <f>E104+E106</f>
        <v>1500</v>
      </c>
      <c r="F103" s="145">
        <f>F104+F106</f>
        <v>1500</v>
      </c>
    </row>
    <row r="104" spans="1:6" s="3" customFormat="1" ht="24.75" customHeight="1">
      <c r="A104" s="130" t="s">
        <v>36</v>
      </c>
      <c r="B104" s="20"/>
      <c r="C104" s="100">
        <v>821100000</v>
      </c>
      <c r="D104" s="20"/>
      <c r="E104" s="150">
        <f>E105</f>
        <v>1300</v>
      </c>
      <c r="F104" s="150">
        <f>F105</f>
        <v>1300</v>
      </c>
    </row>
    <row r="105" spans="1:6" s="3" customFormat="1" ht="12.75" customHeight="1">
      <c r="A105" s="25" t="s">
        <v>1</v>
      </c>
      <c r="B105" s="20"/>
      <c r="C105" s="100">
        <v>821100000</v>
      </c>
      <c r="D105" s="20" t="s">
        <v>0</v>
      </c>
      <c r="E105" s="150">
        <v>1300</v>
      </c>
      <c r="F105" s="150">
        <v>1300</v>
      </c>
    </row>
    <row r="106" spans="1:6" s="3" customFormat="1" ht="27" customHeight="1">
      <c r="A106" s="169" t="s">
        <v>37</v>
      </c>
      <c r="B106" s="20"/>
      <c r="C106" s="100">
        <v>821200000</v>
      </c>
      <c r="D106" s="20"/>
      <c r="E106" s="150">
        <f>E107</f>
        <v>200</v>
      </c>
      <c r="F106" s="150">
        <f>F107</f>
        <v>200</v>
      </c>
    </row>
    <row r="107" spans="1:6" s="3" customFormat="1" ht="12.75" customHeight="1">
      <c r="A107" s="169" t="s">
        <v>92</v>
      </c>
      <c r="B107" s="21"/>
      <c r="C107" s="100" t="s">
        <v>152</v>
      </c>
      <c r="D107" s="20"/>
      <c r="E107" s="150">
        <f>E108</f>
        <v>200</v>
      </c>
      <c r="F107" s="150">
        <f>F108</f>
        <v>200</v>
      </c>
    </row>
    <row r="108" spans="1:6" s="3" customFormat="1" ht="12.75" customHeight="1">
      <c r="A108" s="25" t="s">
        <v>1</v>
      </c>
      <c r="B108" s="21"/>
      <c r="C108" s="100" t="s">
        <v>152</v>
      </c>
      <c r="D108" s="20" t="s">
        <v>0</v>
      </c>
      <c r="E108" s="150">
        <v>200</v>
      </c>
      <c r="F108" s="150">
        <v>200</v>
      </c>
    </row>
    <row r="109" spans="1:6" s="3" customFormat="1" ht="40.5" customHeight="1">
      <c r="A109" s="107" t="s">
        <v>124</v>
      </c>
      <c r="B109" s="21"/>
      <c r="C109" s="101">
        <v>830000000</v>
      </c>
      <c r="D109" s="21"/>
      <c r="E109" s="145">
        <f>E110</f>
        <v>500</v>
      </c>
      <c r="F109" s="145">
        <f>F110</f>
        <v>500</v>
      </c>
    </row>
    <row r="110" spans="1:8" s="3" customFormat="1" ht="48.75" customHeight="1">
      <c r="A110" s="197" t="s">
        <v>265</v>
      </c>
      <c r="B110" s="21"/>
      <c r="C110" s="100">
        <v>833100000</v>
      </c>
      <c r="D110" s="20"/>
      <c r="E110" s="150">
        <f>E111</f>
        <v>500</v>
      </c>
      <c r="F110" s="150">
        <f>F111</f>
        <v>500</v>
      </c>
      <c r="G110" s="155"/>
      <c r="H110" s="155"/>
    </row>
    <row r="111" spans="1:6" s="3" customFormat="1" ht="25.5" customHeight="1">
      <c r="A111" s="25" t="s">
        <v>139</v>
      </c>
      <c r="B111" s="21"/>
      <c r="C111" s="100">
        <v>833100000</v>
      </c>
      <c r="D111" s="20" t="s">
        <v>40</v>
      </c>
      <c r="E111" s="150">
        <v>500</v>
      </c>
      <c r="F111" s="150">
        <v>500</v>
      </c>
    </row>
    <row r="112" spans="1:6" s="3" customFormat="1" ht="12.75" customHeight="1">
      <c r="A112" s="131" t="s">
        <v>35</v>
      </c>
      <c r="B112" s="21"/>
      <c r="C112" s="101">
        <v>9900000000</v>
      </c>
      <c r="D112" s="21"/>
      <c r="E112" s="145">
        <f>E113+E118+E120+E123+E125+E128+E131+E134+E140+E144+E138+E116</f>
        <v>47857.700000000004</v>
      </c>
      <c r="F112" s="145">
        <f>F113+F118+F120+F123+F125+F128+F131+F134+F140+F144+F138+F116</f>
        <v>43091.7</v>
      </c>
    </row>
    <row r="113" spans="1:6" s="3" customFormat="1" ht="12.75" customHeight="1">
      <c r="A113" s="109" t="s">
        <v>21</v>
      </c>
      <c r="B113" s="20"/>
      <c r="C113" s="100">
        <v>9900009230</v>
      </c>
      <c r="D113" s="20"/>
      <c r="E113" s="150">
        <f>E114+E115</f>
        <v>1970</v>
      </c>
      <c r="F113" s="150">
        <f>F114+F115</f>
        <v>1969.8</v>
      </c>
    </row>
    <row r="114" spans="1:6" s="3" customFormat="1" ht="26.25" customHeight="1">
      <c r="A114" s="25" t="s">
        <v>139</v>
      </c>
      <c r="B114" s="20"/>
      <c r="C114" s="100">
        <v>9900009230</v>
      </c>
      <c r="D114" s="20" t="s">
        <v>40</v>
      </c>
      <c r="E114" s="150">
        <v>1820</v>
      </c>
      <c r="F114" s="150">
        <v>1819.8</v>
      </c>
    </row>
    <row r="115" spans="1:6" s="3" customFormat="1" ht="12" customHeight="1">
      <c r="A115" s="25" t="s">
        <v>1</v>
      </c>
      <c r="B115" s="20"/>
      <c r="C115" s="100">
        <v>9900009230</v>
      </c>
      <c r="D115" s="20" t="s">
        <v>0</v>
      </c>
      <c r="E115" s="150">
        <v>150</v>
      </c>
      <c r="F115" s="150">
        <v>150</v>
      </c>
    </row>
    <row r="116" spans="1:6" s="3" customFormat="1" ht="24.75" customHeight="1">
      <c r="A116" s="10" t="s">
        <v>234</v>
      </c>
      <c r="B116" s="21"/>
      <c r="C116" s="100">
        <v>9900009500</v>
      </c>
      <c r="D116" s="20"/>
      <c r="E116" s="150">
        <f>E117</f>
        <v>4213.3</v>
      </c>
      <c r="F116" s="150">
        <f>F117</f>
        <v>0</v>
      </c>
    </row>
    <row r="117" spans="1:6" s="3" customFormat="1" ht="25.5" customHeight="1">
      <c r="A117" s="25" t="s">
        <v>139</v>
      </c>
      <c r="B117" s="21"/>
      <c r="C117" s="100">
        <v>9900009500</v>
      </c>
      <c r="D117" s="20" t="s">
        <v>40</v>
      </c>
      <c r="E117" s="150">
        <v>4213.3</v>
      </c>
      <c r="F117" s="150">
        <v>0</v>
      </c>
    </row>
    <row r="118" spans="1:6" s="3" customFormat="1" ht="36" customHeight="1">
      <c r="A118" s="132" t="s">
        <v>32</v>
      </c>
      <c r="B118" s="20"/>
      <c r="C118" s="100">
        <v>9900010490</v>
      </c>
      <c r="D118" s="20"/>
      <c r="E118" s="150">
        <f>E119</f>
        <v>4800</v>
      </c>
      <c r="F118" s="150">
        <f>F119</f>
        <v>4800</v>
      </c>
    </row>
    <row r="119" spans="1:6" s="3" customFormat="1" ht="12.75" customHeight="1">
      <c r="A119" s="25" t="s">
        <v>70</v>
      </c>
      <c r="B119" s="20"/>
      <c r="C119" s="100">
        <v>9900010490</v>
      </c>
      <c r="D119" s="20" t="s">
        <v>6</v>
      </c>
      <c r="E119" s="150">
        <v>4800</v>
      </c>
      <c r="F119" s="150">
        <v>4800</v>
      </c>
    </row>
    <row r="120" spans="1:6" s="3" customFormat="1" ht="65.25" customHeight="1">
      <c r="A120" s="185" t="s">
        <v>203</v>
      </c>
      <c r="B120" s="21"/>
      <c r="C120" s="100">
        <v>9900073040</v>
      </c>
      <c r="D120" s="21"/>
      <c r="E120" s="150">
        <f>E121+E122</f>
        <v>60.4</v>
      </c>
      <c r="F120" s="150">
        <f>F121+F122</f>
        <v>60.4</v>
      </c>
    </row>
    <row r="121" spans="1:6" s="3" customFormat="1" ht="59.25" customHeight="1">
      <c r="A121" s="25" t="s">
        <v>13</v>
      </c>
      <c r="B121" s="20"/>
      <c r="C121" s="100">
        <v>9900073040</v>
      </c>
      <c r="D121" s="20" t="s">
        <v>14</v>
      </c>
      <c r="E121" s="150">
        <v>59.1</v>
      </c>
      <c r="F121" s="150">
        <v>59.1</v>
      </c>
    </row>
    <row r="122" spans="1:6" s="3" customFormat="1" ht="27.75" customHeight="1">
      <c r="A122" s="25" t="s">
        <v>139</v>
      </c>
      <c r="B122" s="20"/>
      <c r="C122" s="100">
        <v>9900073040</v>
      </c>
      <c r="D122" s="20" t="s">
        <v>40</v>
      </c>
      <c r="E122" s="150">
        <v>1.3</v>
      </c>
      <c r="F122" s="150">
        <v>1.3</v>
      </c>
    </row>
    <row r="123" spans="1:6" s="3" customFormat="1" ht="52.5" customHeight="1">
      <c r="A123" s="92" t="s">
        <v>16</v>
      </c>
      <c r="B123" s="21"/>
      <c r="C123" s="100">
        <v>9900073060</v>
      </c>
      <c r="D123" s="21"/>
      <c r="E123" s="150">
        <f>E124</f>
        <v>980</v>
      </c>
      <c r="F123" s="150">
        <f>F124</f>
        <v>980</v>
      </c>
    </row>
    <row r="124" spans="1:6" s="3" customFormat="1" ht="12.75" customHeight="1">
      <c r="A124" s="25" t="s">
        <v>1</v>
      </c>
      <c r="B124" s="21"/>
      <c r="C124" s="100">
        <v>9900073060</v>
      </c>
      <c r="D124" s="20" t="s">
        <v>0</v>
      </c>
      <c r="E124" s="150">
        <v>980</v>
      </c>
      <c r="F124" s="150">
        <v>980</v>
      </c>
    </row>
    <row r="125" spans="1:6" s="3" customFormat="1" ht="60.75" customHeight="1">
      <c r="A125" s="94" t="s">
        <v>167</v>
      </c>
      <c r="B125" s="21"/>
      <c r="C125" s="100">
        <v>9900073070</v>
      </c>
      <c r="D125" s="21"/>
      <c r="E125" s="150">
        <f>E126+E127</f>
        <v>70.7</v>
      </c>
      <c r="F125" s="150">
        <f>F126+F127</f>
        <v>70.7</v>
      </c>
    </row>
    <row r="126" spans="1:6" s="3" customFormat="1" ht="48" customHeight="1">
      <c r="A126" s="25" t="s">
        <v>13</v>
      </c>
      <c r="B126" s="21"/>
      <c r="C126" s="100">
        <v>9900073070</v>
      </c>
      <c r="D126" s="20" t="s">
        <v>14</v>
      </c>
      <c r="E126" s="150">
        <v>65.7</v>
      </c>
      <c r="F126" s="150">
        <v>65.7</v>
      </c>
    </row>
    <row r="127" spans="1:6" s="3" customFormat="1" ht="25.5" customHeight="1">
      <c r="A127" s="25" t="s">
        <v>139</v>
      </c>
      <c r="B127" s="21"/>
      <c r="C127" s="100">
        <v>9900073070</v>
      </c>
      <c r="D127" s="20" t="s">
        <v>40</v>
      </c>
      <c r="E127" s="150">
        <v>5</v>
      </c>
      <c r="F127" s="150">
        <v>5</v>
      </c>
    </row>
    <row r="128" spans="1:6" s="3" customFormat="1" ht="104.25" customHeight="1">
      <c r="A128" s="186" t="s">
        <v>164</v>
      </c>
      <c r="B128" s="21"/>
      <c r="C128" s="100">
        <v>9900073080</v>
      </c>
      <c r="D128" s="21"/>
      <c r="E128" s="150">
        <f>E129+E130</f>
        <v>335.8</v>
      </c>
      <c r="F128" s="150">
        <f>F129+F130</f>
        <v>335.8</v>
      </c>
    </row>
    <row r="129" spans="1:6" s="3" customFormat="1" ht="61.5" customHeight="1">
      <c r="A129" s="25" t="s">
        <v>13</v>
      </c>
      <c r="B129" s="21"/>
      <c r="C129" s="100">
        <v>9900073080</v>
      </c>
      <c r="D129" s="20" t="s">
        <v>14</v>
      </c>
      <c r="E129" s="150">
        <v>328.3</v>
      </c>
      <c r="F129" s="150">
        <v>328.3</v>
      </c>
    </row>
    <row r="130" spans="1:6" s="3" customFormat="1" ht="24" customHeight="1">
      <c r="A130" s="25" t="s">
        <v>139</v>
      </c>
      <c r="B130" s="21"/>
      <c r="C130" s="100">
        <v>9900073080</v>
      </c>
      <c r="D130" s="20" t="s">
        <v>40</v>
      </c>
      <c r="E130" s="150">
        <v>7.5</v>
      </c>
      <c r="F130" s="150">
        <v>7.5</v>
      </c>
    </row>
    <row r="131" spans="1:6" s="3" customFormat="1" ht="62.25" customHeight="1">
      <c r="A131" s="55" t="s">
        <v>189</v>
      </c>
      <c r="B131" s="21"/>
      <c r="C131" s="100">
        <v>9900073120</v>
      </c>
      <c r="D131" s="21"/>
      <c r="E131" s="150">
        <f>E132+E133</f>
        <v>70.7</v>
      </c>
      <c r="F131" s="150">
        <f>F132+F133</f>
        <v>70.7</v>
      </c>
    </row>
    <row r="132" spans="1:6" s="3" customFormat="1" ht="47.25" customHeight="1">
      <c r="A132" s="25" t="s">
        <v>13</v>
      </c>
      <c r="B132" s="21"/>
      <c r="C132" s="100">
        <v>9900073120</v>
      </c>
      <c r="D132" s="20" t="s">
        <v>14</v>
      </c>
      <c r="E132" s="150">
        <v>65.7</v>
      </c>
      <c r="F132" s="150">
        <v>65.7</v>
      </c>
    </row>
    <row r="133" spans="1:6" s="3" customFormat="1" ht="26.25" customHeight="1">
      <c r="A133" s="25" t="s">
        <v>139</v>
      </c>
      <c r="B133" s="21"/>
      <c r="C133" s="100">
        <v>9900073120</v>
      </c>
      <c r="D133" s="20" t="s">
        <v>40</v>
      </c>
      <c r="E133" s="150">
        <v>5</v>
      </c>
      <c r="F133" s="150">
        <v>5</v>
      </c>
    </row>
    <row r="134" spans="1:6" s="3" customFormat="1" ht="89.25" customHeight="1">
      <c r="A134" s="188" t="s">
        <v>141</v>
      </c>
      <c r="B134" s="21"/>
      <c r="C134" s="100">
        <v>9900073150</v>
      </c>
      <c r="D134" s="21"/>
      <c r="E134" s="150">
        <f>E135+E136+E137</f>
        <v>145.29999999999998</v>
      </c>
      <c r="F134" s="150">
        <f>F135+F136+F137</f>
        <v>145.29999999999998</v>
      </c>
    </row>
    <row r="135" spans="1:6" s="3" customFormat="1" ht="48" customHeight="1">
      <c r="A135" s="25" t="s">
        <v>13</v>
      </c>
      <c r="B135" s="21"/>
      <c r="C135" s="100">
        <v>9900073150</v>
      </c>
      <c r="D135" s="20" t="s">
        <v>14</v>
      </c>
      <c r="E135" s="150">
        <v>19.7</v>
      </c>
      <c r="F135" s="150">
        <v>19.7</v>
      </c>
    </row>
    <row r="136" spans="1:6" s="3" customFormat="1" ht="27" customHeight="1">
      <c r="A136" s="25" t="s">
        <v>139</v>
      </c>
      <c r="B136" s="21"/>
      <c r="C136" s="100">
        <v>9900073150</v>
      </c>
      <c r="D136" s="20" t="s">
        <v>40</v>
      </c>
      <c r="E136" s="150">
        <v>10</v>
      </c>
      <c r="F136" s="150">
        <v>10</v>
      </c>
    </row>
    <row r="137" spans="1:6" s="3" customFormat="1" ht="12.75" customHeight="1">
      <c r="A137" s="25" t="s">
        <v>45</v>
      </c>
      <c r="B137" s="21"/>
      <c r="C137" s="100">
        <v>9900073150</v>
      </c>
      <c r="D137" s="20" t="s">
        <v>2</v>
      </c>
      <c r="E137" s="150">
        <v>115.6</v>
      </c>
      <c r="F137" s="150">
        <v>115.6</v>
      </c>
    </row>
    <row r="138" spans="1:6" s="3" customFormat="1" ht="108.75" customHeight="1">
      <c r="A138" s="189" t="s">
        <v>142</v>
      </c>
      <c r="B138" s="21"/>
      <c r="C138" s="100">
        <v>9900073160</v>
      </c>
      <c r="D138" s="20"/>
      <c r="E138" s="150">
        <f>E139</f>
        <v>5</v>
      </c>
      <c r="F138" s="150">
        <f>F139</f>
        <v>5</v>
      </c>
    </row>
    <row r="139" spans="1:6" s="3" customFormat="1" ht="24" customHeight="1">
      <c r="A139" s="25" t="s">
        <v>139</v>
      </c>
      <c r="B139" s="21"/>
      <c r="C139" s="100">
        <v>9900073160</v>
      </c>
      <c r="D139" s="20" t="s">
        <v>40</v>
      </c>
      <c r="E139" s="150">
        <v>5</v>
      </c>
      <c r="F139" s="150">
        <v>5</v>
      </c>
    </row>
    <row r="140" spans="1:8" s="3" customFormat="1" ht="24.75" customHeight="1">
      <c r="A140" s="135" t="s">
        <v>34</v>
      </c>
      <c r="B140" s="21"/>
      <c r="C140" s="100">
        <v>9900082040</v>
      </c>
      <c r="D140" s="21"/>
      <c r="E140" s="150">
        <f>E141+E142+E143</f>
        <v>32861.1</v>
      </c>
      <c r="F140" s="150">
        <f>F141+F142+F143</f>
        <v>32178.3</v>
      </c>
      <c r="G140" s="102"/>
      <c r="H140" s="102"/>
    </row>
    <row r="141" spans="1:8" s="3" customFormat="1" ht="47.25" customHeight="1">
      <c r="A141" s="25" t="s">
        <v>13</v>
      </c>
      <c r="B141" s="21"/>
      <c r="C141" s="100">
        <v>9900082040</v>
      </c>
      <c r="D141" s="20" t="s">
        <v>14</v>
      </c>
      <c r="E141" s="150">
        <v>29891.1</v>
      </c>
      <c r="F141" s="150">
        <v>29238.3</v>
      </c>
      <c r="G141" s="102"/>
      <c r="H141" s="102"/>
    </row>
    <row r="142" spans="1:6" s="3" customFormat="1" ht="26.25" customHeight="1">
      <c r="A142" s="25" t="s">
        <v>139</v>
      </c>
      <c r="B142" s="21"/>
      <c r="C142" s="100">
        <v>9900082040</v>
      </c>
      <c r="D142" s="20" t="s">
        <v>40</v>
      </c>
      <c r="E142" s="150">
        <v>2968</v>
      </c>
      <c r="F142" s="150">
        <v>2938</v>
      </c>
    </row>
    <row r="143" spans="1:6" s="3" customFormat="1" ht="12.75" customHeight="1">
      <c r="A143" s="25" t="s">
        <v>1</v>
      </c>
      <c r="B143" s="21"/>
      <c r="C143" s="100">
        <v>9900082040</v>
      </c>
      <c r="D143" s="20" t="s">
        <v>0</v>
      </c>
      <c r="E143" s="150">
        <v>2</v>
      </c>
      <c r="F143" s="150">
        <v>2</v>
      </c>
    </row>
    <row r="144" spans="1:6" s="3" customFormat="1" ht="27.75" customHeight="1">
      <c r="A144" s="135" t="s">
        <v>22</v>
      </c>
      <c r="B144" s="21"/>
      <c r="C144" s="100">
        <v>9900082080</v>
      </c>
      <c r="D144" s="20"/>
      <c r="E144" s="150">
        <f>E145</f>
        <v>2345.4</v>
      </c>
      <c r="F144" s="150">
        <f>F145</f>
        <v>2475.7</v>
      </c>
    </row>
    <row r="145" spans="1:6" s="3" customFormat="1" ht="63" customHeight="1">
      <c r="A145" s="25" t="s">
        <v>13</v>
      </c>
      <c r="B145" s="21"/>
      <c r="C145" s="100">
        <v>9900082080</v>
      </c>
      <c r="D145" s="20" t="s">
        <v>14</v>
      </c>
      <c r="E145" s="150">
        <v>2345.4</v>
      </c>
      <c r="F145" s="150">
        <v>2475.7</v>
      </c>
    </row>
    <row r="146" spans="1:6" s="3" customFormat="1" ht="12.75" customHeight="1">
      <c r="A146" s="399"/>
      <c r="B146" s="400"/>
      <c r="C146" s="400"/>
      <c r="D146" s="400"/>
      <c r="E146" s="401"/>
      <c r="F146" s="233"/>
    </row>
    <row r="147" spans="1:6" s="3" customFormat="1" ht="39" customHeight="1">
      <c r="A147" s="23" t="s">
        <v>47</v>
      </c>
      <c r="B147" s="21" t="s">
        <v>8</v>
      </c>
      <c r="C147" s="20"/>
      <c r="D147" s="21"/>
      <c r="E147" s="145">
        <f>E148</f>
        <v>1560</v>
      </c>
      <c r="F147" s="145">
        <f>F148</f>
        <v>1610</v>
      </c>
    </row>
    <row r="148" spans="1:6" s="3" customFormat="1" ht="12.75" customHeight="1">
      <c r="A148" s="131" t="s">
        <v>35</v>
      </c>
      <c r="B148" s="21"/>
      <c r="C148" s="101">
        <v>9900000000</v>
      </c>
      <c r="D148" s="21"/>
      <c r="E148" s="145">
        <f>E149+E152</f>
        <v>1560</v>
      </c>
      <c r="F148" s="145">
        <f>F149+F152</f>
        <v>1610</v>
      </c>
    </row>
    <row r="149" spans="1:7" s="3" customFormat="1" ht="23.25" customHeight="1">
      <c r="A149" s="135" t="s">
        <v>34</v>
      </c>
      <c r="B149" s="21"/>
      <c r="C149" s="100">
        <v>9900082040</v>
      </c>
      <c r="D149" s="21"/>
      <c r="E149" s="150">
        <f>E151+E150</f>
        <v>784.4</v>
      </c>
      <c r="F149" s="150">
        <f>F151+F150</f>
        <v>793.5</v>
      </c>
      <c r="G149" s="232"/>
    </row>
    <row r="150" spans="1:7" s="3" customFormat="1" ht="60.75" customHeight="1">
      <c r="A150" s="25" t="s">
        <v>13</v>
      </c>
      <c r="B150" s="21"/>
      <c r="C150" s="100">
        <v>9900082040</v>
      </c>
      <c r="D150" s="20" t="s">
        <v>14</v>
      </c>
      <c r="E150" s="150">
        <v>667.3</v>
      </c>
      <c r="F150" s="150">
        <v>667.3</v>
      </c>
      <c r="G150" s="232"/>
    </row>
    <row r="151" spans="1:6" s="3" customFormat="1" ht="23.25" customHeight="1">
      <c r="A151" s="25" t="s">
        <v>139</v>
      </c>
      <c r="B151" s="21"/>
      <c r="C151" s="100">
        <v>9900082040</v>
      </c>
      <c r="D151" s="20" t="s">
        <v>40</v>
      </c>
      <c r="E151" s="150">
        <v>117.1</v>
      </c>
      <c r="F151" s="150">
        <v>126.2</v>
      </c>
    </row>
    <row r="152" spans="1:6" s="3" customFormat="1" ht="24.75" customHeight="1">
      <c r="A152" s="17" t="s">
        <v>46</v>
      </c>
      <c r="B152" s="21"/>
      <c r="C152" s="100">
        <v>9900082050</v>
      </c>
      <c r="D152" s="20"/>
      <c r="E152" s="150">
        <f>E153</f>
        <v>775.6</v>
      </c>
      <c r="F152" s="150">
        <f>F153</f>
        <v>816.5</v>
      </c>
    </row>
    <row r="153" spans="1:6" s="3" customFormat="1" ht="60" customHeight="1">
      <c r="A153" s="25" t="s">
        <v>13</v>
      </c>
      <c r="B153" s="21"/>
      <c r="C153" s="100">
        <v>9900082050</v>
      </c>
      <c r="D153" s="20" t="s">
        <v>14</v>
      </c>
      <c r="E153" s="150">
        <v>775.6</v>
      </c>
      <c r="F153" s="150">
        <v>816.5</v>
      </c>
    </row>
    <row r="154" spans="1:6" s="3" customFormat="1" ht="12.75" customHeight="1">
      <c r="A154" s="391"/>
      <c r="B154" s="392"/>
      <c r="C154" s="392"/>
      <c r="D154" s="392"/>
      <c r="E154" s="393"/>
      <c r="F154" s="233"/>
    </row>
    <row r="155" spans="1:7" s="3" customFormat="1" ht="25.5" customHeight="1">
      <c r="A155" s="24" t="s">
        <v>71</v>
      </c>
      <c r="B155" s="21" t="s">
        <v>41</v>
      </c>
      <c r="C155" s="20"/>
      <c r="D155" s="21"/>
      <c r="E155" s="145">
        <f>E156+E204+E200</f>
        <v>67660.1</v>
      </c>
      <c r="F155" s="145">
        <f>F156+F204+F200</f>
        <v>69540.1</v>
      </c>
      <c r="G155" s="234"/>
    </row>
    <row r="156" spans="1:6" s="3" customFormat="1" ht="36" customHeight="1">
      <c r="A156" s="138" t="s">
        <v>73</v>
      </c>
      <c r="B156" s="21"/>
      <c r="C156" s="101">
        <v>300000000</v>
      </c>
      <c r="D156" s="21"/>
      <c r="E156" s="145">
        <f>E167+E174+E181+E187+E189+E196+E157+E162+E176+E183+E185</f>
        <v>67230</v>
      </c>
      <c r="F156" s="145">
        <f>F167+F174+F181+F187+F189+F196+F157+F162+F176+F183+F185</f>
        <v>69110</v>
      </c>
    </row>
    <row r="157" spans="1:6" s="3" customFormat="1" ht="27.75" customHeight="1">
      <c r="A157" s="110" t="s">
        <v>95</v>
      </c>
      <c r="B157" s="21"/>
      <c r="C157" s="100">
        <v>301100000</v>
      </c>
      <c r="D157" s="20"/>
      <c r="E157" s="150">
        <f>E158+E160</f>
        <v>201.6</v>
      </c>
      <c r="F157" s="150">
        <f>F158+F160</f>
        <v>201.6</v>
      </c>
    </row>
    <row r="158" spans="1:6" s="3" customFormat="1" ht="26.25" customHeight="1">
      <c r="A158" s="110" t="s">
        <v>133</v>
      </c>
      <c r="B158" s="21"/>
      <c r="C158" s="100">
        <v>301112000</v>
      </c>
      <c r="D158" s="20"/>
      <c r="E158" s="150">
        <f>E159</f>
        <v>100</v>
      </c>
      <c r="F158" s="150">
        <f>F159</f>
        <v>100</v>
      </c>
    </row>
    <row r="159" spans="1:6" s="3" customFormat="1" ht="21.75" customHeight="1">
      <c r="A159" s="25" t="s">
        <v>5</v>
      </c>
      <c r="B159" s="21"/>
      <c r="C159" s="100">
        <v>301112000</v>
      </c>
      <c r="D159" s="20" t="s">
        <v>17</v>
      </c>
      <c r="E159" s="150">
        <v>100</v>
      </c>
      <c r="F159" s="150">
        <v>100</v>
      </c>
    </row>
    <row r="160" spans="1:6" s="3" customFormat="1" ht="36" customHeight="1">
      <c r="A160" s="10" t="s">
        <v>255</v>
      </c>
      <c r="B160" s="21"/>
      <c r="C160" s="100" t="s">
        <v>256</v>
      </c>
      <c r="D160" s="20"/>
      <c r="E160" s="150">
        <f>E161</f>
        <v>101.6</v>
      </c>
      <c r="F160" s="150">
        <f>F161</f>
        <v>101.6</v>
      </c>
    </row>
    <row r="161" spans="1:6" s="3" customFormat="1" ht="24" customHeight="1">
      <c r="A161" s="25" t="s">
        <v>5</v>
      </c>
      <c r="B161" s="21"/>
      <c r="C161" s="100" t="s">
        <v>256</v>
      </c>
      <c r="D161" s="20" t="s">
        <v>17</v>
      </c>
      <c r="E161" s="150">
        <v>101.6</v>
      </c>
      <c r="F161" s="150">
        <v>101.6</v>
      </c>
    </row>
    <row r="162" spans="1:6" s="3" customFormat="1" ht="26.25" customHeight="1">
      <c r="A162" s="171" t="s">
        <v>134</v>
      </c>
      <c r="B162" s="21"/>
      <c r="C162" s="100">
        <v>301200000</v>
      </c>
      <c r="D162" s="20"/>
      <c r="E162" s="150">
        <f>E163+E165</f>
        <v>60</v>
      </c>
      <c r="F162" s="150">
        <f>F163+F165</f>
        <v>60</v>
      </c>
    </row>
    <row r="163" spans="1:6" s="3" customFormat="1" ht="14.25" customHeight="1">
      <c r="A163" s="171" t="s">
        <v>135</v>
      </c>
      <c r="B163" s="21"/>
      <c r="C163" s="100">
        <v>301211000</v>
      </c>
      <c r="D163" s="20"/>
      <c r="E163" s="150">
        <f>E164</f>
        <v>45</v>
      </c>
      <c r="F163" s="150">
        <f>F164</f>
        <v>45</v>
      </c>
    </row>
    <row r="164" spans="1:6" s="3" customFormat="1" ht="24" customHeight="1">
      <c r="A164" s="25" t="s">
        <v>5</v>
      </c>
      <c r="B164" s="21"/>
      <c r="C164" s="100">
        <v>301211000</v>
      </c>
      <c r="D164" s="20" t="s">
        <v>17</v>
      </c>
      <c r="E164" s="150">
        <v>45</v>
      </c>
      <c r="F164" s="150">
        <v>45</v>
      </c>
    </row>
    <row r="165" spans="1:6" s="3" customFormat="1" ht="15" customHeight="1">
      <c r="A165" s="171" t="s">
        <v>136</v>
      </c>
      <c r="B165" s="21"/>
      <c r="C165" s="100">
        <v>301212000</v>
      </c>
      <c r="D165" s="20"/>
      <c r="E165" s="150">
        <f>E166</f>
        <v>15</v>
      </c>
      <c r="F165" s="150">
        <f>F166</f>
        <v>15</v>
      </c>
    </row>
    <row r="166" spans="1:6" s="3" customFormat="1" ht="25.5" customHeight="1">
      <c r="A166" s="25" t="s">
        <v>5</v>
      </c>
      <c r="B166" s="21"/>
      <c r="C166" s="100">
        <v>301212000</v>
      </c>
      <c r="D166" s="20" t="s">
        <v>17</v>
      </c>
      <c r="E166" s="150">
        <v>15</v>
      </c>
      <c r="F166" s="150">
        <v>15</v>
      </c>
    </row>
    <row r="167" spans="1:6" s="3" customFormat="1" ht="12.75" customHeight="1">
      <c r="A167" s="171" t="s">
        <v>178</v>
      </c>
      <c r="B167" s="21"/>
      <c r="C167" s="100">
        <v>301300000</v>
      </c>
      <c r="D167" s="20"/>
      <c r="E167" s="150">
        <f>E168+E170+E172</f>
        <v>10662.7</v>
      </c>
      <c r="F167" s="150">
        <f>F168+F170+F172</f>
        <v>10662.7</v>
      </c>
    </row>
    <row r="168" spans="1:6" s="3" customFormat="1" ht="24.75" customHeight="1">
      <c r="A168" s="171" t="s">
        <v>49</v>
      </c>
      <c r="B168" s="21"/>
      <c r="C168" s="100">
        <v>301311100</v>
      </c>
      <c r="D168" s="20"/>
      <c r="E168" s="150">
        <f>E169</f>
        <v>10229.5</v>
      </c>
      <c r="F168" s="150">
        <f>F169</f>
        <v>10229.5</v>
      </c>
    </row>
    <row r="169" spans="1:6" s="3" customFormat="1" ht="24.75" customHeight="1">
      <c r="A169" s="25" t="s">
        <v>5</v>
      </c>
      <c r="B169" s="21"/>
      <c r="C169" s="100">
        <v>301311100</v>
      </c>
      <c r="D169" s="20" t="s">
        <v>17</v>
      </c>
      <c r="E169" s="150">
        <v>10229.5</v>
      </c>
      <c r="F169" s="150">
        <v>10229.5</v>
      </c>
    </row>
    <row r="170" spans="1:6" s="3" customFormat="1" ht="24.75" customHeight="1">
      <c r="A170" s="110" t="s">
        <v>96</v>
      </c>
      <c r="B170" s="21"/>
      <c r="C170" s="100">
        <v>301311300</v>
      </c>
      <c r="D170" s="20"/>
      <c r="E170" s="150">
        <f>E171</f>
        <v>400</v>
      </c>
      <c r="F170" s="150">
        <f>F171</f>
        <v>400</v>
      </c>
    </row>
    <row r="171" spans="1:6" s="3" customFormat="1" ht="24.75" customHeight="1">
      <c r="A171" s="25" t="s">
        <v>5</v>
      </c>
      <c r="B171" s="21"/>
      <c r="C171" s="100">
        <v>301311300</v>
      </c>
      <c r="D171" s="20" t="s">
        <v>17</v>
      </c>
      <c r="E171" s="150">
        <v>400</v>
      </c>
      <c r="F171" s="150">
        <v>400</v>
      </c>
    </row>
    <row r="172" spans="1:6" s="3" customFormat="1" ht="15" customHeight="1">
      <c r="A172" s="110" t="s">
        <v>257</v>
      </c>
      <c r="B172" s="21"/>
      <c r="C172" s="100" t="s">
        <v>258</v>
      </c>
      <c r="D172" s="20"/>
      <c r="E172" s="150">
        <f>E173</f>
        <v>33.2</v>
      </c>
      <c r="F172" s="150">
        <f>F173</f>
        <v>33.2</v>
      </c>
    </row>
    <row r="173" spans="1:6" s="3" customFormat="1" ht="24.75" customHeight="1">
      <c r="A173" s="25" t="s">
        <v>5</v>
      </c>
      <c r="B173" s="21"/>
      <c r="C173" s="100" t="s">
        <v>258</v>
      </c>
      <c r="D173" s="20" t="s">
        <v>17</v>
      </c>
      <c r="E173" s="150">
        <v>33.2</v>
      </c>
      <c r="F173" s="150">
        <v>33.2</v>
      </c>
    </row>
    <row r="174" spans="1:6" s="3" customFormat="1" ht="24.75" customHeight="1">
      <c r="A174" s="75" t="s">
        <v>48</v>
      </c>
      <c r="B174" s="21"/>
      <c r="C174" s="100">
        <v>301400000</v>
      </c>
      <c r="D174" s="20"/>
      <c r="E174" s="150">
        <f>E175</f>
        <v>1262.9</v>
      </c>
      <c r="F174" s="150">
        <f>F175</f>
        <v>1262.9</v>
      </c>
    </row>
    <row r="175" spans="1:6" s="3" customFormat="1" ht="24" customHeight="1">
      <c r="A175" s="25" t="s">
        <v>5</v>
      </c>
      <c r="B175" s="21"/>
      <c r="C175" s="100">
        <v>301400000</v>
      </c>
      <c r="D175" s="20" t="s">
        <v>17</v>
      </c>
      <c r="E175" s="150">
        <v>1262.9</v>
      </c>
      <c r="F175" s="150">
        <v>1262.9</v>
      </c>
    </row>
    <row r="176" spans="1:6" s="3" customFormat="1" ht="24" customHeight="1">
      <c r="A176" s="170" t="s">
        <v>97</v>
      </c>
      <c r="B176" s="35"/>
      <c r="C176" s="100">
        <v>301500000</v>
      </c>
      <c r="D176" s="36"/>
      <c r="E176" s="147">
        <f>E177+E179</f>
        <v>305</v>
      </c>
      <c r="F176" s="147">
        <f>F177+F179</f>
        <v>305</v>
      </c>
    </row>
    <row r="177" spans="1:6" s="3" customFormat="1" ht="24" customHeight="1">
      <c r="A177" s="75" t="s">
        <v>98</v>
      </c>
      <c r="B177" s="35"/>
      <c r="C177" s="100">
        <v>301511000</v>
      </c>
      <c r="D177" s="36"/>
      <c r="E177" s="147">
        <f>E178</f>
        <v>281</v>
      </c>
      <c r="F177" s="147">
        <f>F178</f>
        <v>281</v>
      </c>
    </row>
    <row r="178" spans="1:6" s="3" customFormat="1" ht="24" customHeight="1">
      <c r="A178" s="25" t="s">
        <v>5</v>
      </c>
      <c r="B178" s="35"/>
      <c r="C178" s="100">
        <v>301511000</v>
      </c>
      <c r="D178" s="36">
        <v>600</v>
      </c>
      <c r="E178" s="147">
        <v>281</v>
      </c>
      <c r="F178" s="150">
        <v>281</v>
      </c>
    </row>
    <row r="179" spans="1:6" s="3" customFormat="1" ht="24" customHeight="1">
      <c r="A179" s="75" t="s">
        <v>99</v>
      </c>
      <c r="B179" s="17"/>
      <c r="C179" s="100">
        <v>301512000</v>
      </c>
      <c r="D179" s="36"/>
      <c r="E179" s="147">
        <f>E180</f>
        <v>24</v>
      </c>
      <c r="F179" s="147">
        <f>F180</f>
        <v>24</v>
      </c>
    </row>
    <row r="180" spans="1:6" s="3" customFormat="1" ht="24" customHeight="1">
      <c r="A180" s="25" t="s">
        <v>5</v>
      </c>
      <c r="B180" s="17"/>
      <c r="C180" s="100">
        <v>301512000</v>
      </c>
      <c r="D180" s="36">
        <v>600</v>
      </c>
      <c r="E180" s="147">
        <v>24</v>
      </c>
      <c r="F180" s="150">
        <v>24</v>
      </c>
    </row>
    <row r="181" spans="1:6" s="4" customFormat="1" ht="24.75" customHeight="1">
      <c r="A181" s="75" t="s">
        <v>75</v>
      </c>
      <c r="B181" s="17"/>
      <c r="C181" s="100">
        <v>302100000</v>
      </c>
      <c r="D181" s="36"/>
      <c r="E181" s="147">
        <f>E182</f>
        <v>27413.7</v>
      </c>
      <c r="F181" s="147">
        <f>F182</f>
        <v>29293.7</v>
      </c>
    </row>
    <row r="182" spans="1:6" s="4" customFormat="1" ht="26.25" customHeight="1">
      <c r="A182" s="25" t="s">
        <v>5</v>
      </c>
      <c r="B182" s="17"/>
      <c r="C182" s="100">
        <v>302100000</v>
      </c>
      <c r="D182" s="36">
        <v>600</v>
      </c>
      <c r="E182" s="147">
        <v>27413.7</v>
      </c>
      <c r="F182" s="147">
        <v>29293.7</v>
      </c>
    </row>
    <row r="183" spans="1:6" s="4" customFormat="1" ht="26.25" customHeight="1">
      <c r="A183" s="110" t="s">
        <v>76</v>
      </c>
      <c r="B183" s="17"/>
      <c r="C183" s="100">
        <v>302200000</v>
      </c>
      <c r="D183" s="36"/>
      <c r="E183" s="147">
        <f>E184</f>
        <v>500</v>
      </c>
      <c r="F183" s="147">
        <f>F184</f>
        <v>500</v>
      </c>
    </row>
    <row r="184" spans="1:6" s="4" customFormat="1" ht="26.25" customHeight="1">
      <c r="A184" s="25" t="s">
        <v>5</v>
      </c>
      <c r="B184" s="17"/>
      <c r="C184" s="100">
        <v>302200000</v>
      </c>
      <c r="D184" s="36">
        <v>600</v>
      </c>
      <c r="E184" s="147">
        <v>500</v>
      </c>
      <c r="F184" s="147">
        <v>500</v>
      </c>
    </row>
    <row r="185" spans="1:6" s="4" customFormat="1" ht="36.75" customHeight="1">
      <c r="A185" s="171" t="s">
        <v>137</v>
      </c>
      <c r="B185" s="17"/>
      <c r="C185" s="100">
        <v>302300000</v>
      </c>
      <c r="D185" s="36"/>
      <c r="E185" s="147">
        <f>E186</f>
        <v>50</v>
      </c>
      <c r="F185" s="147">
        <f>F186</f>
        <v>50</v>
      </c>
    </row>
    <row r="186" spans="1:6" s="4" customFormat="1" ht="26.25" customHeight="1">
      <c r="A186" s="25" t="s">
        <v>5</v>
      </c>
      <c r="B186" s="17"/>
      <c r="C186" s="100">
        <v>302300000</v>
      </c>
      <c r="D186" s="36">
        <v>600</v>
      </c>
      <c r="E186" s="147">
        <v>50</v>
      </c>
      <c r="F186" s="147">
        <v>50</v>
      </c>
    </row>
    <row r="187" spans="1:6" s="4" customFormat="1" ht="25.5" customHeight="1">
      <c r="A187" s="75" t="s">
        <v>74</v>
      </c>
      <c r="B187" s="17"/>
      <c r="C187" s="100">
        <v>302400000</v>
      </c>
      <c r="D187" s="36"/>
      <c r="E187" s="147">
        <f>E188</f>
        <v>6619.1</v>
      </c>
      <c r="F187" s="147">
        <f>F188</f>
        <v>6619.1</v>
      </c>
    </row>
    <row r="188" spans="1:6" s="4" customFormat="1" ht="25.5" customHeight="1">
      <c r="A188" s="25" t="s">
        <v>5</v>
      </c>
      <c r="B188" s="17"/>
      <c r="C188" s="100">
        <v>302400000</v>
      </c>
      <c r="D188" s="36">
        <v>600</v>
      </c>
      <c r="E188" s="147">
        <v>6619.1</v>
      </c>
      <c r="F188" s="147">
        <v>6619.1</v>
      </c>
    </row>
    <row r="189" spans="1:6" ht="24.75" customHeight="1">
      <c r="A189" s="75" t="s">
        <v>100</v>
      </c>
      <c r="B189" s="35"/>
      <c r="C189" s="100">
        <v>303100000</v>
      </c>
      <c r="D189" s="36"/>
      <c r="E189" s="147">
        <f>E190+E193</f>
        <v>7694.6</v>
      </c>
      <c r="F189" s="147">
        <f>F190+F193</f>
        <v>7694.6</v>
      </c>
    </row>
    <row r="190" spans="1:6" ht="30.75" customHeight="1">
      <c r="A190" s="75" t="s">
        <v>34</v>
      </c>
      <c r="B190" s="17"/>
      <c r="C190" s="100">
        <v>303182040</v>
      </c>
      <c r="D190" s="36"/>
      <c r="E190" s="147">
        <f>E191+E192</f>
        <v>2451.1</v>
      </c>
      <c r="F190" s="147">
        <f>F191+F192</f>
        <v>2451.1</v>
      </c>
    </row>
    <row r="191" spans="1:6" ht="60">
      <c r="A191" s="25" t="s">
        <v>13</v>
      </c>
      <c r="B191" s="17"/>
      <c r="C191" s="100">
        <v>303182040</v>
      </c>
      <c r="D191" s="36">
        <v>100</v>
      </c>
      <c r="E191" s="147">
        <v>2173.1</v>
      </c>
      <c r="F191" s="147">
        <v>2173.1</v>
      </c>
    </row>
    <row r="192" spans="1:6" ht="24">
      <c r="A192" s="25" t="s">
        <v>139</v>
      </c>
      <c r="B192" s="17"/>
      <c r="C192" s="100">
        <v>303182040</v>
      </c>
      <c r="D192" s="36">
        <v>200</v>
      </c>
      <c r="E192" s="147">
        <v>278</v>
      </c>
      <c r="F192" s="147">
        <v>278</v>
      </c>
    </row>
    <row r="193" spans="1:6" ht="36">
      <c r="A193" s="75" t="s">
        <v>61</v>
      </c>
      <c r="B193" s="17"/>
      <c r="C193" s="100">
        <v>303182060</v>
      </c>
      <c r="D193" s="36"/>
      <c r="E193" s="147">
        <f>E194+E195</f>
        <v>5243.5</v>
      </c>
      <c r="F193" s="147">
        <f>F194+F195</f>
        <v>5243.5</v>
      </c>
    </row>
    <row r="194" spans="1:6" ht="60.75" customHeight="1">
      <c r="A194" s="25" t="s">
        <v>13</v>
      </c>
      <c r="B194" s="35"/>
      <c r="C194" s="100">
        <v>303182060</v>
      </c>
      <c r="D194" s="36">
        <v>100</v>
      </c>
      <c r="E194" s="147">
        <v>4982.3</v>
      </c>
      <c r="F194" s="147">
        <v>4982.3</v>
      </c>
    </row>
    <row r="195" spans="1:6" ht="24.75" customHeight="1">
      <c r="A195" s="25" t="s">
        <v>139</v>
      </c>
      <c r="B195" s="35"/>
      <c r="C195" s="100">
        <v>303182060</v>
      </c>
      <c r="D195" s="36">
        <v>200</v>
      </c>
      <c r="E195" s="147">
        <v>261.2</v>
      </c>
      <c r="F195" s="147">
        <v>261.2</v>
      </c>
    </row>
    <row r="196" spans="1:6" ht="15.75" customHeight="1">
      <c r="A196" s="64" t="s">
        <v>190</v>
      </c>
      <c r="B196" s="20"/>
      <c r="C196" s="100">
        <v>303300000</v>
      </c>
      <c r="D196" s="36"/>
      <c r="E196" s="150">
        <f>E197+E198+E199</f>
        <v>12460.4</v>
      </c>
      <c r="F196" s="150">
        <f>F197+F198+F199</f>
        <v>12460.4</v>
      </c>
    </row>
    <row r="197" spans="1:6" ht="60">
      <c r="A197" s="25" t="s">
        <v>13</v>
      </c>
      <c r="B197" s="20"/>
      <c r="C197" s="100">
        <v>303300000</v>
      </c>
      <c r="D197" s="20" t="s">
        <v>14</v>
      </c>
      <c r="E197" s="150">
        <v>11829.8</v>
      </c>
      <c r="F197" s="150">
        <v>11829.8</v>
      </c>
    </row>
    <row r="198" spans="1:6" ht="24">
      <c r="A198" s="25" t="s">
        <v>139</v>
      </c>
      <c r="B198" s="20"/>
      <c r="C198" s="100">
        <v>303300000</v>
      </c>
      <c r="D198" s="20" t="s">
        <v>40</v>
      </c>
      <c r="E198" s="150">
        <v>625.6</v>
      </c>
      <c r="F198" s="150">
        <v>625.6</v>
      </c>
    </row>
    <row r="199" spans="1:6" ht="16.5" customHeight="1">
      <c r="A199" s="25" t="s">
        <v>1</v>
      </c>
      <c r="B199" s="20"/>
      <c r="C199" s="100">
        <v>303300000</v>
      </c>
      <c r="D199" s="20" t="s">
        <v>0</v>
      </c>
      <c r="E199" s="150">
        <v>5</v>
      </c>
      <c r="F199" s="150">
        <v>5</v>
      </c>
    </row>
    <row r="200" spans="1:6" ht="36.75" customHeight="1">
      <c r="A200" s="120" t="s">
        <v>72</v>
      </c>
      <c r="B200" s="20"/>
      <c r="C200" s="101">
        <v>500000000</v>
      </c>
      <c r="D200" s="36"/>
      <c r="E200" s="145">
        <f aca="true" t="shared" si="2" ref="E200:F202">E201</f>
        <v>40</v>
      </c>
      <c r="F200" s="145">
        <f t="shared" si="2"/>
        <v>40</v>
      </c>
    </row>
    <row r="201" spans="1:6" ht="26.25" customHeight="1">
      <c r="A201" s="10" t="s">
        <v>184</v>
      </c>
      <c r="B201" s="24"/>
      <c r="C201" s="101">
        <v>530000000</v>
      </c>
      <c r="D201" s="41"/>
      <c r="E201" s="149">
        <f t="shared" si="2"/>
        <v>40</v>
      </c>
      <c r="F201" s="149">
        <f t="shared" si="2"/>
        <v>40</v>
      </c>
    </row>
    <row r="202" spans="1:6" ht="31.5" customHeight="1">
      <c r="A202" s="152" t="s">
        <v>185</v>
      </c>
      <c r="B202" s="17"/>
      <c r="C202" s="100">
        <v>532200000</v>
      </c>
      <c r="D202" s="36"/>
      <c r="E202" s="147">
        <f t="shared" si="2"/>
        <v>40</v>
      </c>
      <c r="F202" s="147">
        <f t="shared" si="2"/>
        <v>40</v>
      </c>
    </row>
    <row r="203" spans="1:6" ht="25.5" customHeight="1">
      <c r="A203" s="25" t="s">
        <v>5</v>
      </c>
      <c r="B203" s="17"/>
      <c r="C203" s="100">
        <v>532200000</v>
      </c>
      <c r="D203" s="36">
        <v>600</v>
      </c>
      <c r="E203" s="147">
        <v>40</v>
      </c>
      <c r="F203" s="150">
        <v>40</v>
      </c>
    </row>
    <row r="204" spans="1:6" ht="12.75">
      <c r="A204" s="131" t="s">
        <v>35</v>
      </c>
      <c r="B204" s="21"/>
      <c r="C204" s="101">
        <v>9900000000</v>
      </c>
      <c r="D204" s="41"/>
      <c r="E204" s="149">
        <f>E205</f>
        <v>390.1</v>
      </c>
      <c r="F204" s="149">
        <f>F205</f>
        <v>390.1</v>
      </c>
    </row>
    <row r="205" spans="1:6" ht="75" customHeight="1">
      <c r="A205" s="78" t="s">
        <v>15</v>
      </c>
      <c r="B205" s="17"/>
      <c r="C205" s="100">
        <v>9900073190</v>
      </c>
      <c r="D205" s="36"/>
      <c r="E205" s="147">
        <f>E206</f>
        <v>390.1</v>
      </c>
      <c r="F205" s="147">
        <f>F206</f>
        <v>390.1</v>
      </c>
    </row>
    <row r="206" spans="1:6" ht="16.5" customHeight="1">
      <c r="A206" s="25" t="s">
        <v>70</v>
      </c>
      <c r="B206" s="21"/>
      <c r="C206" s="100">
        <v>9900073190</v>
      </c>
      <c r="D206" s="20" t="s">
        <v>6</v>
      </c>
      <c r="E206" s="150">
        <v>390.1</v>
      </c>
      <c r="F206" s="150">
        <v>390.1</v>
      </c>
    </row>
    <row r="207" spans="1:6" ht="12.75" customHeight="1">
      <c r="A207" s="394"/>
      <c r="B207" s="395"/>
      <c r="C207" s="395"/>
      <c r="D207" s="395"/>
      <c r="E207" s="396"/>
      <c r="F207" s="233"/>
    </row>
    <row r="208" spans="1:6" ht="27" customHeight="1">
      <c r="A208" s="24" t="s">
        <v>271</v>
      </c>
      <c r="B208" s="23">
        <v>964</v>
      </c>
      <c r="C208" s="29"/>
      <c r="D208" s="41"/>
      <c r="E208" s="149">
        <f>E209</f>
        <v>4930</v>
      </c>
      <c r="F208" s="149">
        <f>F209</f>
        <v>5070</v>
      </c>
    </row>
    <row r="209" spans="1:6" ht="36">
      <c r="A209" s="111" t="s">
        <v>55</v>
      </c>
      <c r="B209" s="50"/>
      <c r="C209" s="101">
        <v>400000000</v>
      </c>
      <c r="D209" s="21"/>
      <c r="E209" s="146">
        <f>E210+E212+E216+E219+E214</f>
        <v>4930</v>
      </c>
      <c r="F209" s="146">
        <f>F210+F212+F216+F219+F214</f>
        <v>5070</v>
      </c>
    </row>
    <row r="210" spans="1:6" ht="24">
      <c r="A210" s="139" t="s">
        <v>102</v>
      </c>
      <c r="B210" s="40"/>
      <c r="C210" s="100">
        <v>402100000</v>
      </c>
      <c r="D210" s="20"/>
      <c r="E210" s="147">
        <f>E211</f>
        <v>2332.2</v>
      </c>
      <c r="F210" s="147">
        <f>F211</f>
        <v>2332.2</v>
      </c>
    </row>
    <row r="211" spans="1:6" ht="24">
      <c r="A211" s="25" t="s">
        <v>5</v>
      </c>
      <c r="B211" s="235"/>
      <c r="C211" s="100">
        <v>402100000</v>
      </c>
      <c r="D211" s="36">
        <v>600</v>
      </c>
      <c r="E211" s="147">
        <v>2332.2</v>
      </c>
      <c r="F211" s="147">
        <v>2332.2</v>
      </c>
    </row>
    <row r="212" spans="1:6" ht="48">
      <c r="A212" s="112" t="s">
        <v>103</v>
      </c>
      <c r="B212" s="17"/>
      <c r="C212" s="100">
        <v>405100000</v>
      </c>
      <c r="D212" s="36"/>
      <c r="E212" s="147">
        <f>E213</f>
        <v>30</v>
      </c>
      <c r="F212" s="147">
        <f>F213</f>
        <v>30</v>
      </c>
    </row>
    <row r="213" spans="1:6" ht="60">
      <c r="A213" s="25" t="s">
        <v>13</v>
      </c>
      <c r="B213" s="17"/>
      <c r="C213" s="100">
        <v>405100000</v>
      </c>
      <c r="D213" s="36">
        <v>100</v>
      </c>
      <c r="E213" s="147">
        <v>30</v>
      </c>
      <c r="F213" s="147">
        <v>30</v>
      </c>
    </row>
    <row r="214" spans="1:6" ht="72">
      <c r="A214" s="113" t="s">
        <v>104</v>
      </c>
      <c r="B214" s="17"/>
      <c r="C214" s="100">
        <v>405200000</v>
      </c>
      <c r="D214" s="36"/>
      <c r="E214" s="147">
        <f>E215</f>
        <v>331.4</v>
      </c>
      <c r="F214" s="147">
        <f>F215</f>
        <v>471.4</v>
      </c>
    </row>
    <row r="215" spans="1:6" ht="60">
      <c r="A215" s="25" t="s">
        <v>13</v>
      </c>
      <c r="B215" s="17"/>
      <c r="C215" s="100">
        <v>405200000</v>
      </c>
      <c r="D215" s="36">
        <v>100</v>
      </c>
      <c r="E215" s="147">
        <v>331.4</v>
      </c>
      <c r="F215" s="147">
        <v>471.4</v>
      </c>
    </row>
    <row r="216" spans="1:6" ht="24" customHeight="1">
      <c r="A216" s="114" t="s">
        <v>100</v>
      </c>
      <c r="B216" s="20"/>
      <c r="C216" s="100">
        <v>406100000</v>
      </c>
      <c r="D216" s="20"/>
      <c r="E216" s="147">
        <f>E217</f>
        <v>2116.4</v>
      </c>
      <c r="F216" s="147">
        <f>F217</f>
        <v>2116.4</v>
      </c>
    </row>
    <row r="217" spans="1:6" ht="26.25" customHeight="1">
      <c r="A217" s="114" t="s">
        <v>34</v>
      </c>
      <c r="B217" s="21"/>
      <c r="C217" s="100">
        <v>406182040</v>
      </c>
      <c r="D217" s="21"/>
      <c r="E217" s="147">
        <f>E218</f>
        <v>2116.4</v>
      </c>
      <c r="F217" s="147">
        <f>F218</f>
        <v>2116.4</v>
      </c>
    </row>
    <row r="218" spans="1:6" ht="60" customHeight="1">
      <c r="A218" s="25" t="s">
        <v>13</v>
      </c>
      <c r="B218" s="17"/>
      <c r="C218" s="100">
        <v>406182040</v>
      </c>
      <c r="D218" s="36">
        <v>100</v>
      </c>
      <c r="E218" s="147">
        <v>2116.4</v>
      </c>
      <c r="F218" s="147">
        <v>2116.4</v>
      </c>
    </row>
    <row r="219" spans="1:6" s="4" customFormat="1" ht="15" customHeight="1">
      <c r="A219" s="114" t="s">
        <v>105</v>
      </c>
      <c r="B219" s="35"/>
      <c r="C219" s="100">
        <v>406200000</v>
      </c>
      <c r="D219" s="36"/>
      <c r="E219" s="147">
        <f>E220</f>
        <v>120</v>
      </c>
      <c r="F219" s="147">
        <f>F220</f>
        <v>120</v>
      </c>
    </row>
    <row r="220" spans="1:6" s="4" customFormat="1" ht="64.5" customHeight="1">
      <c r="A220" s="115" t="s">
        <v>106</v>
      </c>
      <c r="B220" s="20"/>
      <c r="C220" s="100">
        <v>406260000</v>
      </c>
      <c r="D220" s="36"/>
      <c r="E220" s="147">
        <f>E221</f>
        <v>120</v>
      </c>
      <c r="F220" s="147">
        <f>F221</f>
        <v>120</v>
      </c>
    </row>
    <row r="221" spans="1:6" s="4" customFormat="1" ht="15" customHeight="1">
      <c r="A221" s="25" t="s">
        <v>70</v>
      </c>
      <c r="B221" s="35"/>
      <c r="C221" s="100">
        <v>406260000</v>
      </c>
      <c r="D221" s="36">
        <v>300</v>
      </c>
      <c r="E221" s="147">
        <v>120</v>
      </c>
      <c r="F221" s="147">
        <v>120</v>
      </c>
    </row>
    <row r="222" spans="1:6" ht="14.25" customHeight="1">
      <c r="A222" s="394"/>
      <c r="B222" s="395"/>
      <c r="C222" s="395"/>
      <c r="D222" s="395"/>
      <c r="E222" s="396"/>
      <c r="F222" s="233"/>
    </row>
    <row r="223" spans="1:6" s="4" customFormat="1" ht="24" customHeight="1">
      <c r="A223" s="236" t="s">
        <v>67</v>
      </c>
      <c r="B223" s="23">
        <v>975</v>
      </c>
      <c r="C223" s="29"/>
      <c r="D223" s="41"/>
      <c r="E223" s="149">
        <f>E224+E260+E251+E254</f>
        <v>554303.2</v>
      </c>
      <c r="F223" s="149">
        <f>F224+F260+F251+F254</f>
        <v>561295</v>
      </c>
    </row>
    <row r="224" spans="1:8" ht="24" customHeight="1">
      <c r="A224" s="237" t="s">
        <v>51</v>
      </c>
      <c r="B224" s="10"/>
      <c r="C224" s="101">
        <v>200000000</v>
      </c>
      <c r="D224" s="41"/>
      <c r="E224" s="149">
        <f>E225+E230+E233+E236+E243+E240</f>
        <v>522071.10000000003</v>
      </c>
      <c r="F224" s="149">
        <f>F225+F230+F233+F236+F243+F240</f>
        <v>528409.5</v>
      </c>
      <c r="G224" s="11"/>
      <c r="H224" s="11"/>
    </row>
    <row r="225" spans="1:6" ht="36" customHeight="1">
      <c r="A225" s="238" t="s">
        <v>107</v>
      </c>
      <c r="B225" s="17"/>
      <c r="C225" s="100">
        <v>201100000</v>
      </c>
      <c r="D225" s="36"/>
      <c r="E225" s="147">
        <f>E226+E228</f>
        <v>474239.5</v>
      </c>
      <c r="F225" s="147">
        <f>F226+F228</f>
        <v>476181.10000000003</v>
      </c>
    </row>
    <row r="226" spans="1:8" ht="25.5" customHeight="1">
      <c r="A226" s="239" t="s">
        <v>52</v>
      </c>
      <c r="B226" s="17"/>
      <c r="C226" s="100">
        <v>201111000</v>
      </c>
      <c r="D226" s="36"/>
      <c r="E226" s="147">
        <f>E227</f>
        <v>49061.8</v>
      </c>
      <c r="F226" s="147">
        <f>F227</f>
        <v>51003.4</v>
      </c>
      <c r="G226" s="11"/>
      <c r="H226" s="11"/>
    </row>
    <row r="227" spans="1:6" ht="25.5" customHeight="1">
      <c r="A227" s="240" t="s">
        <v>5</v>
      </c>
      <c r="B227" s="17"/>
      <c r="C227" s="100">
        <v>201111000</v>
      </c>
      <c r="D227" s="36">
        <v>600</v>
      </c>
      <c r="E227" s="147">
        <v>49061.8</v>
      </c>
      <c r="F227" s="147">
        <v>51003.4</v>
      </c>
    </row>
    <row r="228" spans="1:6" ht="36.75" customHeight="1">
      <c r="A228" s="241" t="s">
        <v>108</v>
      </c>
      <c r="B228" s="17"/>
      <c r="C228" s="100">
        <v>201173010</v>
      </c>
      <c r="D228" s="36"/>
      <c r="E228" s="147">
        <f>E229</f>
        <v>425177.7</v>
      </c>
      <c r="F228" s="147">
        <f>F229</f>
        <v>425177.7</v>
      </c>
    </row>
    <row r="229" spans="1:6" ht="24" customHeight="1">
      <c r="A229" s="240" t="s">
        <v>5</v>
      </c>
      <c r="B229" s="17"/>
      <c r="C229" s="100">
        <v>201173010</v>
      </c>
      <c r="D229" s="36">
        <v>600</v>
      </c>
      <c r="E229" s="147">
        <v>425177.7</v>
      </c>
      <c r="F229" s="147">
        <v>425177.7</v>
      </c>
    </row>
    <row r="230" spans="1:6" ht="70.5" customHeight="1">
      <c r="A230" s="140" t="s">
        <v>109</v>
      </c>
      <c r="B230" s="17"/>
      <c r="C230" s="100">
        <v>201200000</v>
      </c>
      <c r="D230" s="36"/>
      <c r="E230" s="147">
        <f>E231</f>
        <v>9066.5</v>
      </c>
      <c r="F230" s="147">
        <f>F231</f>
        <v>9455.9</v>
      </c>
    </row>
    <row r="231" spans="1:6" ht="61.5" customHeight="1">
      <c r="A231" s="75" t="s">
        <v>4</v>
      </c>
      <c r="B231" s="17"/>
      <c r="C231" s="100">
        <v>201273020</v>
      </c>
      <c r="D231" s="36"/>
      <c r="E231" s="147">
        <f>E232</f>
        <v>9066.5</v>
      </c>
      <c r="F231" s="147">
        <f>F232</f>
        <v>9455.9</v>
      </c>
    </row>
    <row r="232" spans="1:6" ht="24" customHeight="1">
      <c r="A232" s="25" t="s">
        <v>5</v>
      </c>
      <c r="B232" s="17"/>
      <c r="C232" s="100">
        <v>201273020</v>
      </c>
      <c r="D232" s="36">
        <v>600</v>
      </c>
      <c r="E232" s="147">
        <v>9066.5</v>
      </c>
      <c r="F232" s="147">
        <v>9455.9</v>
      </c>
    </row>
    <row r="233" spans="1:6" ht="39" customHeight="1">
      <c r="A233" s="165" t="s">
        <v>188</v>
      </c>
      <c r="B233" s="35"/>
      <c r="C233" s="100">
        <v>201800000</v>
      </c>
      <c r="D233" s="42"/>
      <c r="E233" s="147">
        <f>E234</f>
        <v>8539.2</v>
      </c>
      <c r="F233" s="147">
        <f>F234</f>
        <v>8851.6</v>
      </c>
    </row>
    <row r="234" spans="1:6" ht="55.5" customHeight="1">
      <c r="A234" s="152" t="s">
        <v>174</v>
      </c>
      <c r="B234" s="35"/>
      <c r="C234" s="100" t="s">
        <v>175</v>
      </c>
      <c r="D234" s="42"/>
      <c r="E234" s="147">
        <f>E235</f>
        <v>8539.2</v>
      </c>
      <c r="F234" s="147">
        <f>F235</f>
        <v>8851.6</v>
      </c>
    </row>
    <row r="235" spans="1:6" ht="24" customHeight="1">
      <c r="A235" s="25" t="s">
        <v>5</v>
      </c>
      <c r="B235" s="35"/>
      <c r="C235" s="100" t="s">
        <v>175</v>
      </c>
      <c r="D235" s="42" t="s">
        <v>17</v>
      </c>
      <c r="E235" s="147">
        <v>8539.2</v>
      </c>
      <c r="F235" s="147">
        <v>8851.6</v>
      </c>
    </row>
    <row r="236" spans="1:7" ht="30" customHeight="1">
      <c r="A236" s="169" t="s">
        <v>111</v>
      </c>
      <c r="B236" s="17"/>
      <c r="C236" s="100">
        <v>204100000</v>
      </c>
      <c r="D236" s="37"/>
      <c r="E236" s="147">
        <f>E237</f>
        <v>1485.2</v>
      </c>
      <c r="F236" s="147">
        <f>F237</f>
        <v>1485.2</v>
      </c>
      <c r="G236" s="147">
        <f>G237</f>
        <v>0</v>
      </c>
    </row>
    <row r="237" spans="1:6" ht="25.5" customHeight="1">
      <c r="A237" s="169" t="s">
        <v>112</v>
      </c>
      <c r="B237" s="17"/>
      <c r="C237" s="100" t="s">
        <v>146</v>
      </c>
      <c r="D237" s="37"/>
      <c r="E237" s="147">
        <f>E239+E238</f>
        <v>1485.2</v>
      </c>
      <c r="F237" s="147">
        <f>F239+F238</f>
        <v>1485.2</v>
      </c>
    </row>
    <row r="238" spans="1:6" ht="60.75" customHeight="1">
      <c r="A238" s="25" t="s">
        <v>13</v>
      </c>
      <c r="B238" s="17"/>
      <c r="C238" s="100" t="s">
        <v>146</v>
      </c>
      <c r="D238" s="37" t="s">
        <v>14</v>
      </c>
      <c r="E238" s="147">
        <v>63.3</v>
      </c>
      <c r="F238" s="147">
        <v>63.3</v>
      </c>
    </row>
    <row r="239" spans="1:6" ht="25.5" customHeight="1">
      <c r="A239" s="25" t="s">
        <v>5</v>
      </c>
      <c r="B239" s="17"/>
      <c r="C239" s="100" t="s">
        <v>146</v>
      </c>
      <c r="D239" s="37" t="s">
        <v>17</v>
      </c>
      <c r="E239" s="147">
        <v>1421.9</v>
      </c>
      <c r="F239" s="147">
        <v>1421.9</v>
      </c>
    </row>
    <row r="240" spans="1:6" ht="40.5" customHeight="1">
      <c r="A240" s="52" t="s">
        <v>59</v>
      </c>
      <c r="B240" s="17"/>
      <c r="C240" s="100">
        <v>204200000</v>
      </c>
      <c r="D240" s="37"/>
      <c r="E240" s="147">
        <f>E241</f>
        <v>350</v>
      </c>
      <c r="F240" s="147">
        <f>F241</f>
        <v>350</v>
      </c>
    </row>
    <row r="241" spans="1:6" ht="13.5" customHeight="1">
      <c r="A241" s="52" t="s">
        <v>92</v>
      </c>
      <c r="B241" s="17"/>
      <c r="C241" s="100" t="s">
        <v>147</v>
      </c>
      <c r="D241" s="37"/>
      <c r="E241" s="147">
        <f>E242</f>
        <v>350</v>
      </c>
      <c r="F241" s="147">
        <f>F242</f>
        <v>350</v>
      </c>
    </row>
    <row r="242" spans="1:6" ht="25.5" customHeight="1">
      <c r="A242" s="25" t="s">
        <v>5</v>
      </c>
      <c r="B242" s="17"/>
      <c r="C242" s="100" t="s">
        <v>147</v>
      </c>
      <c r="D242" s="20" t="s">
        <v>17</v>
      </c>
      <c r="E242" s="147">
        <v>350</v>
      </c>
      <c r="F242" s="147">
        <v>350</v>
      </c>
    </row>
    <row r="243" spans="1:6" ht="26.25" customHeight="1">
      <c r="A243" s="52" t="s">
        <v>113</v>
      </c>
      <c r="B243" s="35"/>
      <c r="C243" s="100">
        <v>205100000</v>
      </c>
      <c r="D243" s="41"/>
      <c r="E243" s="147">
        <f>E244+E248</f>
        <v>28390.7</v>
      </c>
      <c r="F243" s="147">
        <f>F244+F248</f>
        <v>32085.7</v>
      </c>
    </row>
    <row r="244" spans="1:6" ht="24.75" customHeight="1">
      <c r="A244" s="52" t="s">
        <v>34</v>
      </c>
      <c r="B244" s="17"/>
      <c r="C244" s="100">
        <v>205182040</v>
      </c>
      <c r="D244" s="36"/>
      <c r="E244" s="147">
        <f>E245+E246+E247</f>
        <v>12810</v>
      </c>
      <c r="F244" s="147">
        <f>F245+F246+F247</f>
        <v>16505</v>
      </c>
    </row>
    <row r="245" spans="1:6" ht="60.75" customHeight="1">
      <c r="A245" s="25" t="s">
        <v>13</v>
      </c>
      <c r="B245" s="17"/>
      <c r="C245" s="100">
        <v>205182040</v>
      </c>
      <c r="D245" s="36">
        <v>100</v>
      </c>
      <c r="E245" s="147">
        <v>11507</v>
      </c>
      <c r="F245" s="147">
        <v>15207</v>
      </c>
    </row>
    <row r="246" spans="1:6" ht="24.75" customHeight="1">
      <c r="A246" s="25" t="s">
        <v>139</v>
      </c>
      <c r="B246" s="17"/>
      <c r="C246" s="100">
        <v>205182040</v>
      </c>
      <c r="D246" s="36">
        <v>200</v>
      </c>
      <c r="E246" s="147">
        <v>1244</v>
      </c>
      <c r="F246" s="147">
        <v>1239</v>
      </c>
    </row>
    <row r="247" spans="1:6" ht="15" customHeight="1">
      <c r="A247" s="25" t="s">
        <v>1</v>
      </c>
      <c r="B247" s="17"/>
      <c r="C247" s="100">
        <v>205182040</v>
      </c>
      <c r="D247" s="36">
        <v>800</v>
      </c>
      <c r="E247" s="147">
        <v>59</v>
      </c>
      <c r="F247" s="147">
        <v>59</v>
      </c>
    </row>
    <row r="248" spans="1:6" ht="24.75" customHeight="1">
      <c r="A248" s="110" t="s">
        <v>61</v>
      </c>
      <c r="B248" s="17"/>
      <c r="C248" s="100">
        <v>205182060</v>
      </c>
      <c r="D248" s="36"/>
      <c r="E248" s="147">
        <f>E249+E250</f>
        <v>15580.7</v>
      </c>
      <c r="F248" s="147">
        <f>F249+F250</f>
        <v>15580.7</v>
      </c>
    </row>
    <row r="249" spans="1:6" ht="46.5" customHeight="1">
      <c r="A249" s="25" t="s">
        <v>13</v>
      </c>
      <c r="B249" s="17"/>
      <c r="C249" s="100">
        <v>205182060</v>
      </c>
      <c r="D249" s="36">
        <v>100</v>
      </c>
      <c r="E249" s="147">
        <v>14848.2</v>
      </c>
      <c r="F249" s="147">
        <v>14848.2</v>
      </c>
    </row>
    <row r="250" spans="1:6" ht="27.75" customHeight="1">
      <c r="A250" s="25" t="s">
        <v>139</v>
      </c>
      <c r="B250" s="17"/>
      <c r="C250" s="100">
        <v>205182060</v>
      </c>
      <c r="D250" s="36">
        <v>200</v>
      </c>
      <c r="E250" s="147">
        <v>732.5</v>
      </c>
      <c r="F250" s="147">
        <v>732.5</v>
      </c>
    </row>
    <row r="251" spans="1:6" ht="39.75" customHeight="1">
      <c r="A251" s="111" t="s">
        <v>55</v>
      </c>
      <c r="B251" s="17"/>
      <c r="C251" s="101">
        <v>400000000</v>
      </c>
      <c r="D251" s="41"/>
      <c r="E251" s="149">
        <f>E252</f>
        <v>10068.2</v>
      </c>
      <c r="F251" s="149">
        <f>F252</f>
        <v>10716.6</v>
      </c>
    </row>
    <row r="252" spans="1:6" ht="35.25" customHeight="1">
      <c r="A252" s="193" t="s">
        <v>56</v>
      </c>
      <c r="B252" s="17"/>
      <c r="C252" s="100">
        <v>402300000</v>
      </c>
      <c r="D252" s="36"/>
      <c r="E252" s="147">
        <f>E253</f>
        <v>10068.2</v>
      </c>
      <c r="F252" s="147">
        <f>F253</f>
        <v>10716.6</v>
      </c>
    </row>
    <row r="253" spans="1:6" ht="24.75" customHeight="1">
      <c r="A253" s="25" t="s">
        <v>5</v>
      </c>
      <c r="B253" s="17"/>
      <c r="C253" s="100">
        <v>402300000</v>
      </c>
      <c r="D253" s="36">
        <v>600</v>
      </c>
      <c r="E253" s="147">
        <v>10068.2</v>
      </c>
      <c r="F253" s="147">
        <v>10716.6</v>
      </c>
    </row>
    <row r="254" spans="1:6" ht="24.75" customHeight="1">
      <c r="A254" s="107" t="s">
        <v>58</v>
      </c>
      <c r="B254" s="17"/>
      <c r="C254" s="101">
        <v>800000000</v>
      </c>
      <c r="D254" s="41"/>
      <c r="E254" s="149">
        <f>E255</f>
        <v>85</v>
      </c>
      <c r="F254" s="149">
        <f>F255</f>
        <v>90</v>
      </c>
    </row>
    <row r="255" spans="1:6" ht="24.75" customHeight="1">
      <c r="A255" s="107" t="s">
        <v>124</v>
      </c>
      <c r="B255" s="17"/>
      <c r="C255" s="101">
        <v>830000000</v>
      </c>
      <c r="D255" s="41"/>
      <c r="E255" s="149">
        <f>E256+E258</f>
        <v>85</v>
      </c>
      <c r="F255" s="149">
        <f>F256+F258</f>
        <v>90</v>
      </c>
    </row>
    <row r="256" spans="1:6" ht="24.75" customHeight="1">
      <c r="A256" s="52" t="s">
        <v>125</v>
      </c>
      <c r="B256" s="17"/>
      <c r="C256" s="100">
        <v>832100000</v>
      </c>
      <c r="D256" s="36"/>
      <c r="E256" s="147">
        <f>E257</f>
        <v>45</v>
      </c>
      <c r="F256" s="147">
        <f>F257</f>
        <v>50</v>
      </c>
    </row>
    <row r="257" spans="1:6" ht="24.75" customHeight="1">
      <c r="A257" s="25" t="s">
        <v>139</v>
      </c>
      <c r="B257" s="17"/>
      <c r="C257" s="100">
        <v>832100000</v>
      </c>
      <c r="D257" s="36">
        <v>200</v>
      </c>
      <c r="E257" s="147">
        <v>45</v>
      </c>
      <c r="F257" s="147">
        <v>50</v>
      </c>
    </row>
    <row r="258" spans="1:6" ht="36.75" customHeight="1">
      <c r="A258" s="52" t="s">
        <v>126</v>
      </c>
      <c r="B258" s="17"/>
      <c r="C258" s="100">
        <v>832700000</v>
      </c>
      <c r="D258" s="36"/>
      <c r="E258" s="147">
        <f>E259</f>
        <v>40</v>
      </c>
      <c r="F258" s="147">
        <f>F259</f>
        <v>40</v>
      </c>
    </row>
    <row r="259" spans="1:6" ht="24.75" customHeight="1">
      <c r="A259" s="25" t="s">
        <v>5</v>
      </c>
      <c r="B259" s="17"/>
      <c r="C259" s="100">
        <v>832700000</v>
      </c>
      <c r="D259" s="36">
        <v>600</v>
      </c>
      <c r="E259" s="147">
        <v>40</v>
      </c>
      <c r="F259" s="147">
        <v>40</v>
      </c>
    </row>
    <row r="260" spans="1:6" ht="12.75">
      <c r="A260" s="131" t="s">
        <v>35</v>
      </c>
      <c r="B260" s="21"/>
      <c r="C260" s="101">
        <v>9900000000</v>
      </c>
      <c r="D260" s="36"/>
      <c r="E260" s="149">
        <f>E263+E261</f>
        <v>22078.9</v>
      </c>
      <c r="F260" s="149">
        <f>F263+F261</f>
        <v>22078.9</v>
      </c>
    </row>
    <row r="261" spans="1:6" ht="12.75">
      <c r="A261" s="118" t="s">
        <v>63</v>
      </c>
      <c r="B261" s="17"/>
      <c r="C261" s="100">
        <v>9900010510</v>
      </c>
      <c r="D261" s="36"/>
      <c r="E261" s="147">
        <f>E262</f>
        <v>36</v>
      </c>
      <c r="F261" s="147">
        <f>F262</f>
        <v>36</v>
      </c>
    </row>
    <row r="262" spans="1:6" ht="12.75">
      <c r="A262" s="25" t="s">
        <v>70</v>
      </c>
      <c r="B262" s="17"/>
      <c r="C262" s="100">
        <v>9900010510</v>
      </c>
      <c r="D262" s="36">
        <v>300</v>
      </c>
      <c r="E262" s="147">
        <v>36</v>
      </c>
      <c r="F262" s="147">
        <v>36</v>
      </c>
    </row>
    <row r="263" spans="1:6" ht="73.5" customHeight="1">
      <c r="A263" s="78" t="s">
        <v>191</v>
      </c>
      <c r="B263" s="17"/>
      <c r="C263" s="100">
        <v>9900073190</v>
      </c>
      <c r="D263" s="36"/>
      <c r="E263" s="147">
        <f>E264</f>
        <v>22042.9</v>
      </c>
      <c r="F263" s="147">
        <f>F264</f>
        <v>22042.9</v>
      </c>
    </row>
    <row r="264" spans="1:6" ht="13.5" customHeight="1">
      <c r="A264" s="25" t="s">
        <v>70</v>
      </c>
      <c r="B264" s="21"/>
      <c r="C264" s="100">
        <v>9900073190</v>
      </c>
      <c r="D264" s="20" t="s">
        <v>6</v>
      </c>
      <c r="E264" s="150">
        <v>22042.9</v>
      </c>
      <c r="F264" s="150">
        <v>22042.9</v>
      </c>
    </row>
    <row r="265" spans="1:6" ht="19.5" customHeight="1">
      <c r="A265" s="394"/>
      <c r="B265" s="395"/>
      <c r="C265" s="395"/>
      <c r="D265" s="395"/>
      <c r="E265" s="396"/>
      <c r="F265" s="233"/>
    </row>
    <row r="266" spans="1:6" ht="24">
      <c r="A266" s="24" t="s">
        <v>39</v>
      </c>
      <c r="B266" s="21" t="s">
        <v>42</v>
      </c>
      <c r="C266" s="40"/>
      <c r="D266" s="40"/>
      <c r="E266" s="146">
        <f>E267+E281</f>
        <v>45242.5</v>
      </c>
      <c r="F266" s="146">
        <f>F267+F281</f>
        <v>53077.5</v>
      </c>
    </row>
    <row r="267" spans="1:6" ht="36">
      <c r="A267" s="122" t="s">
        <v>31</v>
      </c>
      <c r="B267" s="40"/>
      <c r="C267" s="101">
        <v>600000000</v>
      </c>
      <c r="D267" s="40"/>
      <c r="E267" s="146">
        <f>E268</f>
        <v>35502</v>
      </c>
      <c r="F267" s="146">
        <f>F268</f>
        <v>35257</v>
      </c>
    </row>
    <row r="268" spans="1:6" ht="24">
      <c r="A268" s="123" t="s">
        <v>9</v>
      </c>
      <c r="B268" s="40"/>
      <c r="C268" s="101">
        <v>610000000</v>
      </c>
      <c r="D268" s="40"/>
      <c r="E268" s="146">
        <f>E269+E276+E274</f>
        <v>35502</v>
      </c>
      <c r="F268" s="146">
        <f>F269+F276+F274</f>
        <v>35257</v>
      </c>
    </row>
    <row r="269" spans="1:6" ht="24">
      <c r="A269" s="171" t="s">
        <v>114</v>
      </c>
      <c r="B269" s="40"/>
      <c r="C269" s="100">
        <v>611400000</v>
      </c>
      <c r="D269" s="40"/>
      <c r="E269" s="148">
        <f>E270+E272</f>
        <v>25372</v>
      </c>
      <c r="F269" s="148">
        <f>F270+F272</f>
        <v>25152</v>
      </c>
    </row>
    <row r="270" spans="1:6" ht="24">
      <c r="A270" s="124" t="s">
        <v>10</v>
      </c>
      <c r="B270" s="40"/>
      <c r="C270" s="100">
        <v>611421010</v>
      </c>
      <c r="D270" s="40"/>
      <c r="E270" s="148">
        <f>E271</f>
        <v>24841</v>
      </c>
      <c r="F270" s="148">
        <f>F271</f>
        <v>24626.4</v>
      </c>
    </row>
    <row r="271" spans="1:6" ht="12.75">
      <c r="A271" s="25" t="s">
        <v>45</v>
      </c>
      <c r="B271" s="40"/>
      <c r="C271" s="100">
        <v>611421010</v>
      </c>
      <c r="D271" s="40">
        <v>500</v>
      </c>
      <c r="E271" s="148">
        <v>24841</v>
      </c>
      <c r="F271" s="148">
        <v>24626.4</v>
      </c>
    </row>
    <row r="272" spans="1:6" ht="36">
      <c r="A272" s="171" t="s">
        <v>115</v>
      </c>
      <c r="B272" s="40"/>
      <c r="C272" s="100">
        <v>611473110</v>
      </c>
      <c r="D272" s="40"/>
      <c r="E272" s="148">
        <f>E273</f>
        <v>531</v>
      </c>
      <c r="F272" s="148">
        <f>F273</f>
        <v>525.6</v>
      </c>
    </row>
    <row r="273" spans="1:6" ht="12.75">
      <c r="A273" s="25" t="s">
        <v>45</v>
      </c>
      <c r="B273" s="40"/>
      <c r="C273" s="100">
        <v>611473110</v>
      </c>
      <c r="D273" s="40">
        <v>500</v>
      </c>
      <c r="E273" s="148">
        <v>531</v>
      </c>
      <c r="F273" s="148">
        <v>525.6</v>
      </c>
    </row>
    <row r="274" spans="1:6" ht="12.75">
      <c r="A274" s="313" t="s">
        <v>308</v>
      </c>
      <c r="B274" s="40"/>
      <c r="C274" s="100">
        <v>611700000</v>
      </c>
      <c r="D274" s="40"/>
      <c r="E274" s="148">
        <f>E275</f>
        <v>221</v>
      </c>
      <c r="F274" s="148">
        <f>F275</f>
        <v>166</v>
      </c>
    </row>
    <row r="275" spans="1:6" ht="24">
      <c r="A275" s="25" t="s">
        <v>309</v>
      </c>
      <c r="B275" s="40"/>
      <c r="C275" s="100">
        <v>611700000</v>
      </c>
      <c r="D275" s="40">
        <v>700</v>
      </c>
      <c r="E275" s="148">
        <v>221</v>
      </c>
      <c r="F275" s="148">
        <v>166</v>
      </c>
    </row>
    <row r="276" spans="1:6" ht="24">
      <c r="A276" s="125" t="s">
        <v>100</v>
      </c>
      <c r="B276" s="40"/>
      <c r="C276" s="100">
        <v>613100000</v>
      </c>
      <c r="D276" s="40"/>
      <c r="E276" s="148">
        <f>E277</f>
        <v>9909</v>
      </c>
      <c r="F276" s="148">
        <f>F277</f>
        <v>9939</v>
      </c>
    </row>
    <row r="277" spans="1:6" ht="29.25" customHeight="1">
      <c r="A277" s="125" t="s">
        <v>34</v>
      </c>
      <c r="B277" s="40"/>
      <c r="C277" s="100">
        <v>613182040</v>
      </c>
      <c r="D277" s="40"/>
      <c r="E277" s="148">
        <f>E278+E279+E280</f>
        <v>9909</v>
      </c>
      <c r="F277" s="148">
        <f>F278+F279+F280</f>
        <v>9939</v>
      </c>
    </row>
    <row r="278" spans="1:6" ht="60" customHeight="1">
      <c r="A278" s="25" t="s">
        <v>13</v>
      </c>
      <c r="B278" s="20"/>
      <c r="C278" s="100">
        <v>613182040</v>
      </c>
      <c r="D278" s="20" t="s">
        <v>14</v>
      </c>
      <c r="E278" s="150">
        <v>9179.3</v>
      </c>
      <c r="F278" s="150">
        <v>9199.6</v>
      </c>
    </row>
    <row r="279" spans="1:6" ht="24" customHeight="1">
      <c r="A279" s="25" t="s">
        <v>139</v>
      </c>
      <c r="B279" s="20"/>
      <c r="C279" s="100">
        <v>613182040</v>
      </c>
      <c r="D279" s="20" t="s">
        <v>40</v>
      </c>
      <c r="E279" s="150">
        <v>728.7</v>
      </c>
      <c r="F279" s="150">
        <v>738.4</v>
      </c>
    </row>
    <row r="280" spans="1:6" ht="12.75" customHeight="1">
      <c r="A280" s="25" t="s">
        <v>1</v>
      </c>
      <c r="B280" s="20"/>
      <c r="C280" s="100">
        <v>613182040</v>
      </c>
      <c r="D280" s="20" t="s">
        <v>0</v>
      </c>
      <c r="E280" s="150">
        <v>1</v>
      </c>
      <c r="F280" s="150">
        <v>1</v>
      </c>
    </row>
    <row r="281" spans="1:6" ht="12.75">
      <c r="A281" s="131" t="s">
        <v>35</v>
      </c>
      <c r="B281" s="21"/>
      <c r="C281" s="101">
        <v>9900000000</v>
      </c>
      <c r="D281" s="40"/>
      <c r="E281" s="146">
        <f>E284+E286+E288+E290+E292+E294+E296+E298+E300+E282</f>
        <v>9740.5</v>
      </c>
      <c r="F281" s="146">
        <f>F284+F286+F288+F290+F292+F294+F296+F298+F300+F282</f>
        <v>17820.5</v>
      </c>
    </row>
    <row r="282" spans="1:6" ht="24">
      <c r="A282" s="198" t="s">
        <v>65</v>
      </c>
      <c r="B282" s="17"/>
      <c r="C282" s="100">
        <v>9900021020</v>
      </c>
      <c r="D282" s="37"/>
      <c r="E282" s="147">
        <f>E283</f>
        <v>620</v>
      </c>
      <c r="F282" s="147">
        <f>F283</f>
        <v>810</v>
      </c>
    </row>
    <row r="283" spans="1:6" ht="12.75">
      <c r="A283" s="25" t="s">
        <v>45</v>
      </c>
      <c r="B283" s="10"/>
      <c r="C283" s="100">
        <v>9900021020</v>
      </c>
      <c r="D283" s="37" t="s">
        <v>2</v>
      </c>
      <c r="E283" s="147">
        <v>620</v>
      </c>
      <c r="F283" s="148">
        <v>810</v>
      </c>
    </row>
    <row r="284" spans="1:6" ht="24">
      <c r="A284" s="63" t="s">
        <v>30</v>
      </c>
      <c r="B284" s="10"/>
      <c r="C284" s="100">
        <v>9900051180</v>
      </c>
      <c r="D284" s="37"/>
      <c r="E284" s="147">
        <f>E285</f>
        <v>1668.5</v>
      </c>
      <c r="F284" s="147">
        <f>F285</f>
        <v>1668.5</v>
      </c>
    </row>
    <row r="285" spans="1:6" ht="12.75">
      <c r="A285" s="25" t="s">
        <v>45</v>
      </c>
      <c r="B285" s="10"/>
      <c r="C285" s="100">
        <v>9900051180</v>
      </c>
      <c r="D285" s="37" t="s">
        <v>2</v>
      </c>
      <c r="E285" s="147">
        <v>1668.5</v>
      </c>
      <c r="F285" s="147">
        <v>1668.5</v>
      </c>
    </row>
    <row r="286" spans="1:6" ht="36">
      <c r="A286" s="133" t="s">
        <v>116</v>
      </c>
      <c r="B286" s="10"/>
      <c r="C286" s="100">
        <v>9900059300</v>
      </c>
      <c r="D286" s="37"/>
      <c r="E286" s="147">
        <f>E287</f>
        <v>146.7</v>
      </c>
      <c r="F286" s="147">
        <f>F287</f>
        <v>146.7</v>
      </c>
    </row>
    <row r="287" spans="1:6" ht="12.75">
      <c r="A287" s="25" t="s">
        <v>45</v>
      </c>
      <c r="B287" s="10"/>
      <c r="C287" s="100">
        <v>9900059300</v>
      </c>
      <c r="D287" s="37" t="s">
        <v>2</v>
      </c>
      <c r="E287" s="147">
        <v>146.7</v>
      </c>
      <c r="F287" s="147">
        <v>146.7</v>
      </c>
    </row>
    <row r="288" spans="1:6" ht="72">
      <c r="A288" s="187" t="s">
        <v>176</v>
      </c>
      <c r="B288" s="10"/>
      <c r="C288" s="100">
        <v>9900073090</v>
      </c>
      <c r="D288" s="37"/>
      <c r="E288" s="147">
        <f>E289</f>
        <v>4.5</v>
      </c>
      <c r="F288" s="147">
        <f>F289</f>
        <v>4.5</v>
      </c>
    </row>
    <row r="289" spans="1:6" ht="24">
      <c r="A289" s="25" t="s">
        <v>139</v>
      </c>
      <c r="B289" s="10"/>
      <c r="C289" s="100">
        <v>9900073090</v>
      </c>
      <c r="D289" s="37" t="s">
        <v>40</v>
      </c>
      <c r="E289" s="147">
        <v>4.5</v>
      </c>
      <c r="F289" s="147">
        <v>4.5</v>
      </c>
    </row>
    <row r="290" spans="1:6" ht="135" customHeight="1">
      <c r="A290" s="134" t="s">
        <v>20</v>
      </c>
      <c r="B290" s="10"/>
      <c r="C290" s="100">
        <v>9900073100</v>
      </c>
      <c r="D290" s="37"/>
      <c r="E290" s="147">
        <f>E291</f>
        <v>4.5</v>
      </c>
      <c r="F290" s="147">
        <f>F291</f>
        <v>4.5</v>
      </c>
    </row>
    <row r="291" spans="1:6" ht="24">
      <c r="A291" s="25" t="s">
        <v>139</v>
      </c>
      <c r="B291" s="10"/>
      <c r="C291" s="100">
        <v>9900073100</v>
      </c>
      <c r="D291" s="37" t="s">
        <v>40</v>
      </c>
      <c r="E291" s="147">
        <v>4.5</v>
      </c>
      <c r="F291" s="147">
        <v>4.5</v>
      </c>
    </row>
    <row r="292" spans="1:6" ht="90" customHeight="1">
      <c r="A292" s="188" t="s">
        <v>141</v>
      </c>
      <c r="B292" s="43"/>
      <c r="C292" s="100">
        <v>9900073150</v>
      </c>
      <c r="D292" s="37"/>
      <c r="E292" s="147">
        <f>E293</f>
        <v>181.3</v>
      </c>
      <c r="F292" s="147">
        <f>F293</f>
        <v>181.3</v>
      </c>
    </row>
    <row r="293" spans="1:6" ht="14.25" customHeight="1">
      <c r="A293" s="25" t="s">
        <v>45</v>
      </c>
      <c r="B293" s="10"/>
      <c r="C293" s="100">
        <v>9900073150</v>
      </c>
      <c r="D293" s="37" t="s">
        <v>2</v>
      </c>
      <c r="E293" s="147">
        <v>181.3</v>
      </c>
      <c r="F293" s="147">
        <v>181.3</v>
      </c>
    </row>
    <row r="294" spans="1:6" ht="111" customHeight="1">
      <c r="A294" s="189" t="s">
        <v>142</v>
      </c>
      <c r="B294" s="39"/>
      <c r="C294" s="100">
        <v>9900073160</v>
      </c>
      <c r="D294" s="21"/>
      <c r="E294" s="150">
        <f>E295</f>
        <v>5</v>
      </c>
      <c r="F294" s="150">
        <f>F295</f>
        <v>5</v>
      </c>
    </row>
    <row r="295" spans="1:6" ht="24">
      <c r="A295" s="25" t="s">
        <v>139</v>
      </c>
      <c r="B295" s="10"/>
      <c r="C295" s="100">
        <v>9900073160</v>
      </c>
      <c r="D295" s="37" t="s">
        <v>40</v>
      </c>
      <c r="E295" s="147">
        <v>5</v>
      </c>
      <c r="F295" s="147">
        <v>5</v>
      </c>
    </row>
    <row r="296" spans="1:6" ht="24" customHeight="1">
      <c r="A296" s="136" t="s">
        <v>18</v>
      </c>
      <c r="B296" s="89"/>
      <c r="C296" s="100">
        <v>9900092730</v>
      </c>
      <c r="D296" s="89"/>
      <c r="E296" s="150">
        <f>E297</f>
        <v>100</v>
      </c>
      <c r="F296" s="150">
        <f>F297</f>
        <v>100</v>
      </c>
    </row>
    <row r="297" spans="1:6" ht="13.5" customHeight="1">
      <c r="A297" s="25" t="s">
        <v>1</v>
      </c>
      <c r="B297" s="89"/>
      <c r="C297" s="100">
        <v>9900092730</v>
      </c>
      <c r="D297" s="17">
        <v>800</v>
      </c>
      <c r="E297" s="147">
        <v>100</v>
      </c>
      <c r="F297" s="147">
        <v>100</v>
      </c>
    </row>
    <row r="298" spans="1:6" ht="38.25" customHeight="1">
      <c r="A298" s="137" t="s">
        <v>44</v>
      </c>
      <c r="B298" s="20"/>
      <c r="C298" s="100">
        <v>9900092740</v>
      </c>
      <c r="D298" s="20"/>
      <c r="E298" s="150">
        <f>E299</f>
        <v>100</v>
      </c>
      <c r="F298" s="150">
        <f>F299</f>
        <v>100</v>
      </c>
    </row>
    <row r="299" spans="1:6" ht="11.25" customHeight="1">
      <c r="A299" s="25" t="s">
        <v>1</v>
      </c>
      <c r="B299" s="20"/>
      <c r="C299" s="100">
        <v>9900092740</v>
      </c>
      <c r="D299" s="20" t="s">
        <v>0</v>
      </c>
      <c r="E299" s="147">
        <v>100</v>
      </c>
      <c r="F299" s="147">
        <v>100</v>
      </c>
    </row>
    <row r="300" spans="1:6" ht="11.25" customHeight="1">
      <c r="A300" s="180" t="s">
        <v>266</v>
      </c>
      <c r="B300" s="20"/>
      <c r="C300" s="100">
        <v>9900099990</v>
      </c>
      <c r="D300" s="20"/>
      <c r="E300" s="147">
        <f>E301</f>
        <v>6910</v>
      </c>
      <c r="F300" s="147">
        <f>F301</f>
        <v>14800</v>
      </c>
    </row>
    <row r="301" spans="1:6" ht="11.25" customHeight="1">
      <c r="A301" s="25" t="s">
        <v>1</v>
      </c>
      <c r="B301" s="20"/>
      <c r="C301" s="100">
        <v>9900099990</v>
      </c>
      <c r="D301" s="20" t="s">
        <v>0</v>
      </c>
      <c r="E301" s="147">
        <v>6910</v>
      </c>
      <c r="F301" s="147">
        <v>14800</v>
      </c>
    </row>
    <row r="302" spans="1:10" ht="12.75">
      <c r="A302" s="386" t="s">
        <v>33</v>
      </c>
      <c r="B302" s="386"/>
      <c r="C302" s="386"/>
      <c r="D302" s="386"/>
      <c r="E302" s="145">
        <f>E266+E223+E208+E155+E147+E25+E19</f>
        <v>786866.2999999999</v>
      </c>
      <c r="F302" s="145">
        <f>F266+F223+F208+F155+F147+F25+F19</f>
        <v>757331.7999999999</v>
      </c>
      <c r="G302" s="151" t="s">
        <v>200</v>
      </c>
      <c r="H302" s="151"/>
      <c r="I302" s="151"/>
      <c r="J302" s="11"/>
    </row>
    <row r="304" spans="5:6" ht="12.75">
      <c r="E304" s="11"/>
      <c r="F304" s="11"/>
    </row>
    <row r="305" ht="12.75">
      <c r="E305" s="11"/>
    </row>
  </sheetData>
  <sheetProtection/>
  <autoFilter ref="A16:E302"/>
  <mergeCells count="23">
    <mergeCell ref="A1:F1"/>
    <mergeCell ref="A2:F2"/>
    <mergeCell ref="A3:F3"/>
    <mergeCell ref="A4:F4"/>
    <mergeCell ref="A5:F5"/>
    <mergeCell ref="A6:F6"/>
    <mergeCell ref="A146:E146"/>
    <mergeCell ref="A8:F8"/>
    <mergeCell ref="A9:F9"/>
    <mergeCell ref="A10:F10"/>
    <mergeCell ref="A11:F11"/>
    <mergeCell ref="A13:F13"/>
    <mergeCell ref="A14:F14"/>
    <mergeCell ref="A154:E154"/>
    <mergeCell ref="A207:E207"/>
    <mergeCell ref="A222:E222"/>
    <mergeCell ref="A265:E265"/>
    <mergeCell ref="A302:D302"/>
    <mergeCell ref="A16:A17"/>
    <mergeCell ref="B16:B17"/>
    <mergeCell ref="C16:C17"/>
    <mergeCell ref="D16:D17"/>
    <mergeCell ref="E16:F16"/>
  </mergeCells>
  <printOptions/>
  <pageMargins left="0.7086614173228347" right="0.7086614173228347" top="0.1968503937007874" bottom="0.1968503937007874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SheetLayoutView="100" zoomScalePageLayoutView="0" workbookViewId="0" topLeftCell="A1">
      <selection activeCell="I7" sqref="I7"/>
    </sheetView>
  </sheetViews>
  <sheetFormatPr defaultColWidth="8.00390625" defaultRowHeight="12.75"/>
  <cols>
    <col min="1" max="1" width="3.875" style="254" customWidth="1"/>
    <col min="2" max="6" width="2.75390625" style="286" customWidth="1"/>
    <col min="7" max="7" width="4.875" style="287" customWidth="1"/>
    <col min="8" max="8" width="3.875" style="288" customWidth="1"/>
    <col min="9" max="9" width="50.00390625" style="289" customWidth="1"/>
    <col min="10" max="10" width="13.875" style="254" customWidth="1"/>
    <col min="11" max="11" width="14.125" style="254" hidden="1" customWidth="1"/>
    <col min="12" max="12" width="17.25390625" style="254" hidden="1" customWidth="1"/>
    <col min="13" max="13" width="13.125" style="254" hidden="1" customWidth="1"/>
    <col min="14" max="16" width="17.125" style="254" hidden="1" customWidth="1"/>
    <col min="17" max="17" width="1.12109375" style="254" customWidth="1"/>
    <col min="18" max="24" width="8.00390625" style="254" customWidth="1"/>
    <col min="25" max="25" width="82.875" style="254" bestFit="1" customWidth="1"/>
    <col min="26" max="16384" width="8.00390625" style="254" customWidth="1"/>
  </cols>
  <sheetData>
    <row r="1" spans="9:10" ht="11.25" customHeight="1">
      <c r="I1" s="378" t="s">
        <v>282</v>
      </c>
      <c r="J1" s="378"/>
    </row>
    <row r="2" spans="9:10" ht="11.25" customHeight="1">
      <c r="I2" s="378" t="s">
        <v>196</v>
      </c>
      <c r="J2" s="378"/>
    </row>
    <row r="3" spans="9:10" ht="11.25" customHeight="1">
      <c r="I3" s="378" t="s">
        <v>197</v>
      </c>
      <c r="J3" s="378"/>
    </row>
    <row r="4" spans="9:10" ht="11.25" customHeight="1">
      <c r="I4" s="378" t="s">
        <v>198</v>
      </c>
      <c r="J4" s="378"/>
    </row>
    <row r="5" spans="9:10" ht="11.25" customHeight="1">
      <c r="I5" s="378" t="s">
        <v>199</v>
      </c>
      <c r="J5" s="378"/>
    </row>
    <row r="6" spans="9:10" ht="11.25" customHeight="1">
      <c r="I6" s="378" t="s">
        <v>501</v>
      </c>
      <c r="J6" s="378"/>
    </row>
    <row r="8" spans="1:10" s="248" customFormat="1" ht="11.25" customHeight="1">
      <c r="A8" s="242"/>
      <c r="B8" s="243"/>
      <c r="C8" s="243"/>
      <c r="D8" s="243"/>
      <c r="E8" s="243"/>
      <c r="F8" s="243"/>
      <c r="G8" s="244"/>
      <c r="H8" s="245"/>
      <c r="I8" s="290"/>
      <c r="J8" s="247" t="s">
        <v>283</v>
      </c>
    </row>
    <row r="9" spans="1:15" s="248" customFormat="1" ht="11.25">
      <c r="A9" s="242"/>
      <c r="B9" s="243"/>
      <c r="C9" s="243"/>
      <c r="D9" s="243"/>
      <c r="E9" s="243"/>
      <c r="F9" s="243"/>
      <c r="G9" s="244"/>
      <c r="H9" s="245"/>
      <c r="I9" s="403" t="s">
        <v>43</v>
      </c>
      <c r="J9" s="403"/>
      <c r="K9" s="403"/>
      <c r="L9" s="403"/>
      <c r="M9" s="403"/>
      <c r="N9" s="403"/>
      <c r="O9" s="403"/>
    </row>
    <row r="10" spans="1:15" s="248" customFormat="1" ht="11.25">
      <c r="A10" s="242"/>
      <c r="B10" s="243"/>
      <c r="C10" s="243"/>
      <c r="D10" s="243"/>
      <c r="E10" s="243"/>
      <c r="F10" s="243"/>
      <c r="G10" s="244"/>
      <c r="H10" s="245"/>
      <c r="I10" s="403" t="s">
        <v>284</v>
      </c>
      <c r="J10" s="403"/>
      <c r="K10" s="403"/>
      <c r="L10" s="403"/>
      <c r="M10" s="403"/>
      <c r="N10" s="403"/>
      <c r="O10" s="403"/>
    </row>
    <row r="11" spans="1:15" s="248" customFormat="1" ht="11.25">
      <c r="A11" s="242"/>
      <c r="B11" s="243"/>
      <c r="C11" s="243"/>
      <c r="D11" s="243"/>
      <c r="E11" s="243"/>
      <c r="F11" s="243"/>
      <c r="G11" s="244"/>
      <c r="H11" s="245"/>
      <c r="I11" s="403" t="s">
        <v>154</v>
      </c>
      <c r="J11" s="403"/>
      <c r="K11" s="291"/>
      <c r="L11" s="291"/>
      <c r="M11" s="291"/>
      <c r="N11" s="291"/>
      <c r="O11" s="291"/>
    </row>
    <row r="12" spans="1:10" ht="15.75">
      <c r="A12" s="249"/>
      <c r="B12" s="250"/>
      <c r="C12" s="250"/>
      <c r="D12" s="250"/>
      <c r="E12" s="250"/>
      <c r="F12" s="250"/>
      <c r="G12" s="251"/>
      <c r="H12" s="252"/>
      <c r="I12" s="253"/>
      <c r="J12" s="253"/>
    </row>
    <row r="13" spans="1:10" s="256" customFormat="1" ht="12.75">
      <c r="A13" s="404" t="s">
        <v>275</v>
      </c>
      <c r="B13" s="404"/>
      <c r="C13" s="404"/>
      <c r="D13" s="404"/>
      <c r="E13" s="404"/>
      <c r="F13" s="404"/>
      <c r="G13" s="404"/>
      <c r="H13" s="404"/>
      <c r="I13" s="404"/>
      <c r="J13" s="404"/>
    </row>
    <row r="14" spans="1:10" s="256" customFormat="1" ht="29.25" customHeight="1">
      <c r="A14" s="405" t="s">
        <v>285</v>
      </c>
      <c r="B14" s="405"/>
      <c r="C14" s="405"/>
      <c r="D14" s="405"/>
      <c r="E14" s="405"/>
      <c r="F14" s="405"/>
      <c r="G14" s="405"/>
      <c r="H14" s="405"/>
      <c r="I14" s="405"/>
      <c r="J14" s="405"/>
    </row>
    <row r="15" spans="1:10" s="256" customFormat="1" ht="12.75">
      <c r="A15" s="255"/>
      <c r="B15" s="255"/>
      <c r="C15" s="255"/>
      <c r="D15" s="255"/>
      <c r="E15" s="255"/>
      <c r="F15" s="255"/>
      <c r="G15" s="255"/>
      <c r="H15" s="255"/>
      <c r="I15" s="255"/>
      <c r="J15" s="255"/>
    </row>
    <row r="16" spans="1:16" s="248" customFormat="1" ht="11.25">
      <c r="A16" s="242"/>
      <c r="B16" s="243"/>
      <c r="C16" s="243"/>
      <c r="D16" s="243"/>
      <c r="E16" s="243"/>
      <c r="F16" s="243"/>
      <c r="G16" s="244"/>
      <c r="H16" s="245"/>
      <c r="I16" s="290"/>
      <c r="J16" s="247"/>
      <c r="K16" s="292"/>
      <c r="M16" s="292"/>
      <c r="O16" s="292"/>
      <c r="P16" s="292" t="s">
        <v>286</v>
      </c>
    </row>
    <row r="17" spans="1:16" s="256" customFormat="1" ht="24" customHeight="1">
      <c r="A17" s="406" t="s">
        <v>277</v>
      </c>
      <c r="B17" s="406"/>
      <c r="C17" s="406"/>
      <c r="D17" s="406"/>
      <c r="E17" s="406"/>
      <c r="F17" s="406"/>
      <c r="G17" s="406"/>
      <c r="H17" s="406"/>
      <c r="I17" s="258" t="s">
        <v>27</v>
      </c>
      <c r="J17" s="259" t="s">
        <v>66</v>
      </c>
      <c r="K17" s="262" t="s">
        <v>287</v>
      </c>
      <c r="L17" s="262" t="s">
        <v>287</v>
      </c>
      <c r="M17" s="262" t="s">
        <v>288</v>
      </c>
      <c r="N17" s="262" t="s">
        <v>287</v>
      </c>
      <c r="O17" s="262" t="s">
        <v>287</v>
      </c>
      <c r="P17" s="262" t="s">
        <v>287</v>
      </c>
    </row>
    <row r="18" spans="1:10" s="256" customFormat="1" ht="12.75">
      <c r="A18" s="402">
        <v>1</v>
      </c>
      <c r="B18" s="402"/>
      <c r="C18" s="402"/>
      <c r="D18" s="402"/>
      <c r="E18" s="402"/>
      <c r="F18" s="402"/>
      <c r="G18" s="402"/>
      <c r="H18" s="402"/>
      <c r="I18" s="293">
        <v>2</v>
      </c>
      <c r="J18" s="263">
        <v>3</v>
      </c>
    </row>
    <row r="19" spans="1:16" s="272" customFormat="1" ht="24.75" customHeight="1">
      <c r="A19" s="266">
        <v>0</v>
      </c>
      <c r="B19" s="267">
        <v>1</v>
      </c>
      <c r="C19" s="267">
        <v>0</v>
      </c>
      <c r="D19" s="267">
        <v>0</v>
      </c>
      <c r="E19" s="267">
        <v>0</v>
      </c>
      <c r="F19" s="267">
        <v>0</v>
      </c>
      <c r="G19" s="268">
        <v>0</v>
      </c>
      <c r="H19" s="269">
        <v>0</v>
      </c>
      <c r="I19" s="270" t="s">
        <v>278</v>
      </c>
      <c r="J19" s="271">
        <f>J20+J24</f>
        <v>46007.5</v>
      </c>
      <c r="K19" s="294" t="e">
        <v>#REF!</v>
      </c>
      <c r="L19" s="294" t="e">
        <v>#REF!</v>
      </c>
      <c r="M19" s="294" t="e">
        <v>#REF!</v>
      </c>
      <c r="N19" s="294" t="e">
        <v>#REF!</v>
      </c>
      <c r="O19" s="294" t="e">
        <v>#REF!</v>
      </c>
      <c r="P19" s="294" t="e">
        <v>#REF!</v>
      </c>
    </row>
    <row r="20" spans="1:16" s="272" customFormat="1" ht="24.75" customHeight="1">
      <c r="A20" s="266">
        <v>0</v>
      </c>
      <c r="B20" s="267">
        <v>1</v>
      </c>
      <c r="C20" s="267">
        <v>3</v>
      </c>
      <c r="D20" s="267">
        <v>0</v>
      </c>
      <c r="E20" s="267">
        <v>0</v>
      </c>
      <c r="F20" s="267">
        <v>0</v>
      </c>
      <c r="G20" s="268">
        <v>0</v>
      </c>
      <c r="H20" s="269">
        <v>0</v>
      </c>
      <c r="I20" s="270" t="s">
        <v>279</v>
      </c>
      <c r="J20" s="271">
        <f>J21</f>
        <v>5200</v>
      </c>
      <c r="K20" s="294"/>
      <c r="L20" s="294"/>
      <c r="M20" s="294"/>
      <c r="N20" s="294"/>
      <c r="O20" s="294"/>
      <c r="P20" s="294"/>
    </row>
    <row r="21" spans="1:16" s="272" customFormat="1" ht="35.25" customHeight="1">
      <c r="A21" s="273">
        <v>0</v>
      </c>
      <c r="B21" s="274">
        <v>1</v>
      </c>
      <c r="C21" s="274">
        <v>3</v>
      </c>
      <c r="D21" s="274">
        <v>1</v>
      </c>
      <c r="E21" s="274">
        <v>0</v>
      </c>
      <c r="F21" s="274">
        <v>0</v>
      </c>
      <c r="G21" s="275">
        <v>0</v>
      </c>
      <c r="H21" s="276">
        <v>0</v>
      </c>
      <c r="I21" s="277" t="s">
        <v>290</v>
      </c>
      <c r="J21" s="271">
        <f>J22</f>
        <v>5200</v>
      </c>
      <c r="K21" s="294"/>
      <c r="L21" s="294"/>
      <c r="M21" s="294"/>
      <c r="N21" s="294"/>
      <c r="O21" s="294"/>
      <c r="P21" s="294"/>
    </row>
    <row r="22" spans="1:16" s="272" customFormat="1" ht="36" customHeight="1">
      <c r="A22" s="273">
        <v>0</v>
      </c>
      <c r="B22" s="274">
        <v>1</v>
      </c>
      <c r="C22" s="274">
        <v>3</v>
      </c>
      <c r="D22" s="274">
        <v>1</v>
      </c>
      <c r="E22" s="274">
        <v>0</v>
      </c>
      <c r="F22" s="274">
        <v>0</v>
      </c>
      <c r="G22" s="275">
        <v>0</v>
      </c>
      <c r="H22" s="276">
        <v>700</v>
      </c>
      <c r="I22" s="277" t="s">
        <v>291</v>
      </c>
      <c r="J22" s="271">
        <f>J23</f>
        <v>5200</v>
      </c>
      <c r="K22" s="294"/>
      <c r="L22" s="294"/>
      <c r="M22" s="294"/>
      <c r="N22" s="294"/>
      <c r="O22" s="294"/>
      <c r="P22" s="294"/>
    </row>
    <row r="23" spans="1:16" s="272" customFormat="1" ht="38.25" customHeight="1">
      <c r="A23" s="273">
        <v>0</v>
      </c>
      <c r="B23" s="274">
        <v>1</v>
      </c>
      <c r="C23" s="274">
        <v>3</v>
      </c>
      <c r="D23" s="274">
        <v>1</v>
      </c>
      <c r="E23" s="274">
        <v>0</v>
      </c>
      <c r="F23" s="274">
        <v>5</v>
      </c>
      <c r="G23" s="275">
        <v>0</v>
      </c>
      <c r="H23" s="276">
        <v>710</v>
      </c>
      <c r="I23" s="277" t="s">
        <v>292</v>
      </c>
      <c r="J23" s="271">
        <v>5200</v>
      </c>
      <c r="K23" s="294"/>
      <c r="L23" s="294"/>
      <c r="M23" s="294"/>
      <c r="N23" s="294"/>
      <c r="O23" s="294"/>
      <c r="P23" s="294"/>
    </row>
    <row r="24" spans="1:18" s="256" customFormat="1" ht="25.5">
      <c r="A24" s="266">
        <v>0</v>
      </c>
      <c r="B24" s="267">
        <v>1</v>
      </c>
      <c r="C24" s="267">
        <v>5</v>
      </c>
      <c r="D24" s="267">
        <v>0</v>
      </c>
      <c r="E24" s="267">
        <v>0</v>
      </c>
      <c r="F24" s="267">
        <v>0</v>
      </c>
      <c r="G24" s="268">
        <v>0</v>
      </c>
      <c r="H24" s="266">
        <v>0</v>
      </c>
      <c r="I24" s="279" t="s">
        <v>322</v>
      </c>
      <c r="J24" s="280">
        <v>40807.5</v>
      </c>
      <c r="K24" s="295"/>
      <c r="L24" s="295"/>
      <c r="M24" s="295"/>
      <c r="N24" s="295"/>
      <c r="O24" s="295"/>
      <c r="P24" s="295"/>
      <c r="Q24" s="256" t="s">
        <v>200</v>
      </c>
      <c r="R24" s="272"/>
    </row>
    <row r="31" ht="15.75">
      <c r="T31" s="254" t="s">
        <v>289</v>
      </c>
    </row>
  </sheetData>
  <sheetProtection/>
  <mergeCells count="13">
    <mergeCell ref="I1:J1"/>
    <mergeCell ref="I2:J2"/>
    <mergeCell ref="I3:J3"/>
    <mergeCell ref="I4:J4"/>
    <mergeCell ref="I5:J5"/>
    <mergeCell ref="I6:J6"/>
    <mergeCell ref="A18:H18"/>
    <mergeCell ref="I9:O9"/>
    <mergeCell ref="I10:O10"/>
    <mergeCell ref="I11:J11"/>
    <mergeCell ref="A13:J13"/>
    <mergeCell ref="A14:J14"/>
    <mergeCell ref="A17:H17"/>
  </mergeCells>
  <printOptions/>
  <pageMargins left="1.1023622047244095" right="0.31496062992125984" top="0.1968503937007874" bottom="0" header="0.11811023622047245" footer="0.11811023622047245"/>
  <pageSetup blackAndWhite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X24" sqref="X24"/>
    </sheetView>
  </sheetViews>
  <sheetFormatPr defaultColWidth="8.00390625" defaultRowHeight="12.75"/>
  <cols>
    <col min="1" max="1" width="3.875" style="254" customWidth="1"/>
    <col min="2" max="6" width="2.75390625" style="286" customWidth="1"/>
    <col min="7" max="7" width="4.875" style="287" customWidth="1"/>
    <col min="8" max="8" width="3.875" style="288" customWidth="1"/>
    <col min="9" max="9" width="45.875" style="289" customWidth="1"/>
    <col min="10" max="10" width="10.125" style="254" customWidth="1"/>
    <col min="11" max="11" width="14.125" style="254" hidden="1" customWidth="1"/>
    <col min="12" max="12" width="17.25390625" style="254" hidden="1" customWidth="1"/>
    <col min="13" max="13" width="13.125" style="254" hidden="1" customWidth="1"/>
    <col min="14" max="16" width="17.125" style="254" hidden="1" customWidth="1"/>
    <col min="17" max="17" width="9.25390625" style="254" customWidth="1"/>
    <col min="18" max="18" width="1.25" style="254" customWidth="1"/>
    <col min="19" max="25" width="8.00390625" style="254" customWidth="1"/>
    <col min="26" max="26" width="82.875" style="254" bestFit="1" customWidth="1"/>
    <col min="27" max="16384" width="8.00390625" style="254" customWidth="1"/>
  </cols>
  <sheetData>
    <row r="1" spans="9:17" ht="10.5" customHeight="1">
      <c r="I1" s="378" t="s">
        <v>272</v>
      </c>
      <c r="J1" s="378"/>
      <c r="K1" s="378"/>
      <c r="L1" s="378"/>
      <c r="M1" s="378"/>
      <c r="N1" s="378"/>
      <c r="O1" s="378"/>
      <c r="P1" s="378"/>
      <c r="Q1" s="378"/>
    </row>
    <row r="2" spans="9:17" ht="10.5" customHeight="1">
      <c r="I2" s="378" t="s">
        <v>196</v>
      </c>
      <c r="J2" s="378"/>
      <c r="K2" s="378"/>
      <c r="L2" s="378"/>
      <c r="M2" s="378"/>
      <c r="N2" s="378"/>
      <c r="O2" s="378"/>
      <c r="P2" s="378"/>
      <c r="Q2" s="378"/>
    </row>
    <row r="3" spans="9:17" ht="10.5" customHeight="1">
      <c r="I3" s="378" t="s">
        <v>197</v>
      </c>
      <c r="J3" s="378"/>
      <c r="K3" s="378"/>
      <c r="L3" s="378"/>
      <c r="M3" s="378"/>
      <c r="N3" s="378"/>
      <c r="O3" s="378"/>
      <c r="P3" s="378"/>
      <c r="Q3" s="378"/>
    </row>
    <row r="4" spans="9:17" ht="10.5" customHeight="1">
      <c r="I4" s="378" t="s">
        <v>198</v>
      </c>
      <c r="J4" s="378"/>
      <c r="K4" s="378"/>
      <c r="L4" s="378"/>
      <c r="M4" s="378"/>
      <c r="N4" s="378"/>
      <c r="O4" s="378"/>
      <c r="P4" s="378"/>
      <c r="Q4" s="378"/>
    </row>
    <row r="5" spans="9:17" ht="10.5" customHeight="1">
      <c r="I5" s="378" t="s">
        <v>199</v>
      </c>
      <c r="J5" s="378"/>
      <c r="K5" s="378"/>
      <c r="L5" s="378"/>
      <c r="M5" s="378"/>
      <c r="N5" s="378"/>
      <c r="O5" s="378"/>
      <c r="P5" s="378"/>
      <c r="Q5" s="378"/>
    </row>
    <row r="6" spans="9:17" ht="10.5" customHeight="1">
      <c r="I6" s="378" t="s">
        <v>501</v>
      </c>
      <c r="J6" s="378"/>
      <c r="K6" s="378"/>
      <c r="L6" s="378"/>
      <c r="M6" s="378"/>
      <c r="N6" s="378"/>
      <c r="O6" s="378"/>
      <c r="P6" s="378"/>
      <c r="Q6" s="378"/>
    </row>
    <row r="8" spans="1:17" s="248" customFormat="1" ht="11.25" customHeight="1">
      <c r="A8" s="242"/>
      <c r="B8" s="243"/>
      <c r="C8" s="243"/>
      <c r="D8" s="243"/>
      <c r="E8" s="243"/>
      <c r="F8" s="243"/>
      <c r="G8" s="244"/>
      <c r="H8" s="245"/>
      <c r="I8" s="246"/>
      <c r="J8" s="409" t="s">
        <v>500</v>
      </c>
      <c r="K8" s="409"/>
      <c r="L8" s="409"/>
      <c r="M8" s="409"/>
      <c r="N8" s="409"/>
      <c r="O8" s="409"/>
      <c r="P8" s="409"/>
      <c r="Q8" s="409"/>
    </row>
    <row r="9" spans="1:17" s="248" customFormat="1" ht="11.25">
      <c r="A9" s="242"/>
      <c r="B9" s="243"/>
      <c r="C9" s="243"/>
      <c r="D9" s="243"/>
      <c r="E9" s="243"/>
      <c r="F9" s="243"/>
      <c r="G9" s="244"/>
      <c r="H9" s="245"/>
      <c r="I9" s="410" t="s">
        <v>273</v>
      </c>
      <c r="J9" s="410"/>
      <c r="K9" s="410"/>
      <c r="L9" s="410"/>
      <c r="M9" s="410"/>
      <c r="N9" s="410"/>
      <c r="O9" s="410"/>
      <c r="P9" s="410"/>
      <c r="Q9" s="410"/>
    </row>
    <row r="10" spans="1:17" s="248" customFormat="1" ht="11.25">
      <c r="A10" s="242"/>
      <c r="B10" s="243"/>
      <c r="C10" s="243"/>
      <c r="D10" s="243"/>
      <c r="E10" s="243"/>
      <c r="F10" s="243"/>
      <c r="G10" s="244"/>
      <c r="H10" s="245"/>
      <c r="I10" s="410" t="s">
        <v>274</v>
      </c>
      <c r="J10" s="410"/>
      <c r="K10" s="410"/>
      <c r="L10" s="410"/>
      <c r="M10" s="410"/>
      <c r="N10" s="410"/>
      <c r="O10" s="410"/>
      <c r="P10" s="410"/>
      <c r="Q10" s="410"/>
    </row>
    <row r="11" spans="1:17" s="248" customFormat="1" ht="11.25">
      <c r="A11" s="242"/>
      <c r="B11" s="243"/>
      <c r="C11" s="243"/>
      <c r="D11" s="243"/>
      <c r="E11" s="243"/>
      <c r="F11" s="243"/>
      <c r="G11" s="244"/>
      <c r="H11" s="245"/>
      <c r="I11" s="410" t="s">
        <v>154</v>
      </c>
      <c r="J11" s="410"/>
      <c r="K11" s="410"/>
      <c r="L11" s="410"/>
      <c r="M11" s="410"/>
      <c r="N11" s="410"/>
      <c r="O11" s="410"/>
      <c r="P11" s="410"/>
      <c r="Q11" s="410"/>
    </row>
    <row r="12" spans="1:10" ht="15.75">
      <c r="A12" s="249"/>
      <c r="B12" s="250"/>
      <c r="C12" s="250"/>
      <c r="D12" s="250"/>
      <c r="E12" s="250"/>
      <c r="F12" s="250"/>
      <c r="G12" s="251"/>
      <c r="H12" s="252"/>
      <c r="I12" s="253"/>
      <c r="J12" s="253"/>
    </row>
    <row r="13" spans="1:10" s="256" customFormat="1" ht="12.75">
      <c r="A13" s="404" t="s">
        <v>275</v>
      </c>
      <c r="B13" s="404"/>
      <c r="C13" s="404"/>
      <c r="D13" s="404"/>
      <c r="E13" s="404"/>
      <c r="F13" s="404"/>
      <c r="G13" s="404"/>
      <c r="H13" s="404"/>
      <c r="I13" s="404"/>
      <c r="J13" s="404"/>
    </row>
    <row r="14" spans="1:17" s="256" customFormat="1" ht="27.75" customHeight="1">
      <c r="A14" s="407" t="s">
        <v>276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</row>
    <row r="15" spans="1:10" s="256" customFormat="1" ht="12.75">
      <c r="A15" s="255"/>
      <c r="B15" s="255"/>
      <c r="C15" s="255"/>
      <c r="D15" s="255"/>
      <c r="E15" s="255"/>
      <c r="F15" s="255"/>
      <c r="G15" s="255"/>
      <c r="H15" s="255"/>
      <c r="I15" s="255"/>
      <c r="J15" s="255"/>
    </row>
    <row r="16" spans="1:17" s="256" customFormat="1" ht="17.25" customHeight="1">
      <c r="A16" s="406" t="s">
        <v>277</v>
      </c>
      <c r="B16" s="406"/>
      <c r="C16" s="406"/>
      <c r="D16" s="406"/>
      <c r="E16" s="406"/>
      <c r="F16" s="406"/>
      <c r="G16" s="406"/>
      <c r="H16" s="406"/>
      <c r="I16" s="258" t="s">
        <v>27</v>
      </c>
      <c r="J16" s="408" t="s">
        <v>66</v>
      </c>
      <c r="K16" s="408"/>
      <c r="L16" s="408"/>
      <c r="M16" s="408"/>
      <c r="N16" s="408"/>
      <c r="O16" s="408"/>
      <c r="P16" s="408"/>
      <c r="Q16" s="408"/>
    </row>
    <row r="17" spans="1:17" s="256" customFormat="1" ht="14.25" customHeight="1">
      <c r="A17" s="257"/>
      <c r="B17" s="257"/>
      <c r="C17" s="257"/>
      <c r="D17" s="257"/>
      <c r="E17" s="257"/>
      <c r="F17" s="257"/>
      <c r="G17" s="257"/>
      <c r="H17" s="257"/>
      <c r="I17" s="260"/>
      <c r="J17" s="261" t="s">
        <v>251</v>
      </c>
      <c r="K17" s="262"/>
      <c r="L17" s="262"/>
      <c r="M17" s="262"/>
      <c r="N17" s="262"/>
      <c r="O17" s="262"/>
      <c r="P17" s="262"/>
      <c r="Q17" s="261" t="s">
        <v>252</v>
      </c>
    </row>
    <row r="18" spans="1:17" s="256" customFormat="1" ht="12.75">
      <c r="A18" s="402">
        <v>1</v>
      </c>
      <c r="B18" s="402"/>
      <c r="C18" s="402"/>
      <c r="D18" s="402"/>
      <c r="E18" s="402"/>
      <c r="F18" s="402"/>
      <c r="G18" s="402"/>
      <c r="H18" s="402"/>
      <c r="I18" s="264">
        <v>2</v>
      </c>
      <c r="J18" s="265">
        <v>3</v>
      </c>
      <c r="Q18" s="265">
        <v>4</v>
      </c>
    </row>
    <row r="19" spans="1:17" s="272" customFormat="1" ht="24.75" customHeight="1">
      <c r="A19" s="266">
        <v>0</v>
      </c>
      <c r="B19" s="267">
        <v>1</v>
      </c>
      <c r="C19" s="267">
        <v>0</v>
      </c>
      <c r="D19" s="267">
        <v>0</v>
      </c>
      <c r="E19" s="267">
        <v>0</v>
      </c>
      <c r="F19" s="267">
        <v>0</v>
      </c>
      <c r="G19" s="268">
        <v>0</v>
      </c>
      <c r="H19" s="269">
        <v>0</v>
      </c>
      <c r="I19" s="270" t="s">
        <v>278</v>
      </c>
      <c r="J19" s="271">
        <f aca="true" t="shared" si="0" ref="J19:Q19">J20+J24</f>
        <v>40000</v>
      </c>
      <c r="K19" s="271">
        <f t="shared" si="0"/>
        <v>-4999</v>
      </c>
      <c r="L19" s="271">
        <f t="shared" si="0"/>
        <v>-4998</v>
      </c>
      <c r="M19" s="271">
        <f t="shared" si="0"/>
        <v>-4997</v>
      </c>
      <c r="N19" s="271">
        <f t="shared" si="0"/>
        <v>-4996</v>
      </c>
      <c r="O19" s="271">
        <f t="shared" si="0"/>
        <v>-4995</v>
      </c>
      <c r="P19" s="271">
        <f t="shared" si="0"/>
        <v>-4994</v>
      </c>
      <c r="Q19" s="271">
        <f t="shared" si="0"/>
        <v>-2800</v>
      </c>
    </row>
    <row r="20" spans="1:17" s="272" customFormat="1" ht="24.75" customHeight="1">
      <c r="A20" s="266">
        <v>0</v>
      </c>
      <c r="B20" s="267">
        <v>1</v>
      </c>
      <c r="C20" s="267">
        <v>3</v>
      </c>
      <c r="D20" s="267">
        <v>0</v>
      </c>
      <c r="E20" s="267">
        <v>0</v>
      </c>
      <c r="F20" s="267">
        <v>0</v>
      </c>
      <c r="G20" s="268">
        <v>0</v>
      </c>
      <c r="H20" s="269">
        <v>0</v>
      </c>
      <c r="I20" s="270" t="s">
        <v>279</v>
      </c>
      <c r="J20" s="271">
        <f>J21</f>
        <v>0</v>
      </c>
      <c r="K20" s="271">
        <f aca="true" t="shared" si="1" ref="K20:Q21">K21</f>
        <v>-4999</v>
      </c>
      <c r="L20" s="271">
        <f t="shared" si="1"/>
        <v>-4998</v>
      </c>
      <c r="M20" s="271">
        <f t="shared" si="1"/>
        <v>-4997</v>
      </c>
      <c r="N20" s="271">
        <f t="shared" si="1"/>
        <v>-4996</v>
      </c>
      <c r="O20" s="271">
        <f t="shared" si="1"/>
        <v>-4995</v>
      </c>
      <c r="P20" s="271">
        <f t="shared" si="1"/>
        <v>-4994</v>
      </c>
      <c r="Q20" s="271">
        <f t="shared" si="1"/>
        <v>-2800</v>
      </c>
    </row>
    <row r="21" spans="1:17" s="272" customFormat="1" ht="36" customHeight="1">
      <c r="A21" s="273">
        <v>0</v>
      </c>
      <c r="B21" s="274">
        <v>1</v>
      </c>
      <c r="C21" s="274">
        <v>3</v>
      </c>
      <c r="D21" s="274">
        <v>1</v>
      </c>
      <c r="E21" s="274">
        <v>0</v>
      </c>
      <c r="F21" s="274">
        <v>0</v>
      </c>
      <c r="G21" s="275">
        <v>0</v>
      </c>
      <c r="H21" s="276">
        <v>0</v>
      </c>
      <c r="I21" s="277" t="s">
        <v>290</v>
      </c>
      <c r="J21" s="271">
        <f>J22</f>
        <v>0</v>
      </c>
      <c r="K21" s="271">
        <f t="shared" si="1"/>
        <v>-4999</v>
      </c>
      <c r="L21" s="271">
        <f t="shared" si="1"/>
        <v>-4998</v>
      </c>
      <c r="M21" s="271">
        <f t="shared" si="1"/>
        <v>-4997</v>
      </c>
      <c r="N21" s="271">
        <f t="shared" si="1"/>
        <v>-4996</v>
      </c>
      <c r="O21" s="271">
        <f t="shared" si="1"/>
        <v>-4995</v>
      </c>
      <c r="P21" s="271">
        <f t="shared" si="1"/>
        <v>-4994</v>
      </c>
      <c r="Q21" s="271">
        <f t="shared" si="1"/>
        <v>-2800</v>
      </c>
    </row>
    <row r="22" spans="1:17" s="272" customFormat="1" ht="37.5" customHeight="1">
      <c r="A22" s="273">
        <v>0</v>
      </c>
      <c r="B22" s="274">
        <v>1</v>
      </c>
      <c r="C22" s="274">
        <v>3</v>
      </c>
      <c r="D22" s="274">
        <v>1</v>
      </c>
      <c r="E22" s="274">
        <v>0</v>
      </c>
      <c r="F22" s="274">
        <v>0</v>
      </c>
      <c r="G22" s="275">
        <v>0</v>
      </c>
      <c r="H22" s="276">
        <v>800</v>
      </c>
      <c r="I22" s="277" t="s">
        <v>280</v>
      </c>
      <c r="J22" s="278">
        <f aca="true" t="shared" si="2" ref="J22:Q22">J23</f>
        <v>0</v>
      </c>
      <c r="K22" s="278">
        <f t="shared" si="2"/>
        <v>-4999</v>
      </c>
      <c r="L22" s="278">
        <f t="shared" si="2"/>
        <v>-4998</v>
      </c>
      <c r="M22" s="278">
        <f t="shared" si="2"/>
        <v>-4997</v>
      </c>
      <c r="N22" s="278">
        <f t="shared" si="2"/>
        <v>-4996</v>
      </c>
      <c r="O22" s="278">
        <f t="shared" si="2"/>
        <v>-4995</v>
      </c>
      <c r="P22" s="278">
        <f t="shared" si="2"/>
        <v>-4994</v>
      </c>
      <c r="Q22" s="278">
        <f t="shared" si="2"/>
        <v>-2800</v>
      </c>
    </row>
    <row r="23" spans="1:17" s="272" customFormat="1" ht="49.5" customHeight="1">
      <c r="A23" s="273">
        <v>0</v>
      </c>
      <c r="B23" s="274">
        <v>1</v>
      </c>
      <c r="C23" s="274">
        <v>3</v>
      </c>
      <c r="D23" s="274">
        <v>1</v>
      </c>
      <c r="E23" s="274">
        <v>0</v>
      </c>
      <c r="F23" s="274">
        <v>5</v>
      </c>
      <c r="G23" s="275">
        <v>0</v>
      </c>
      <c r="H23" s="276">
        <v>810</v>
      </c>
      <c r="I23" s="277" t="s">
        <v>281</v>
      </c>
      <c r="J23" s="278">
        <v>0</v>
      </c>
      <c r="K23" s="278">
        <v>-4999</v>
      </c>
      <c r="L23" s="278">
        <v>-4998</v>
      </c>
      <c r="M23" s="278">
        <v>-4997</v>
      </c>
      <c r="N23" s="278">
        <v>-4996</v>
      </c>
      <c r="O23" s="278">
        <v>-4995</v>
      </c>
      <c r="P23" s="278">
        <v>-4994</v>
      </c>
      <c r="Q23" s="278">
        <v>-2800</v>
      </c>
    </row>
    <row r="24" spans="1:19" s="256" customFormat="1" ht="25.5">
      <c r="A24" s="266">
        <v>0</v>
      </c>
      <c r="B24" s="267">
        <v>1</v>
      </c>
      <c r="C24" s="267">
        <v>5</v>
      </c>
      <c r="D24" s="267">
        <v>0</v>
      </c>
      <c r="E24" s="267">
        <v>0</v>
      </c>
      <c r="F24" s="267">
        <v>0</v>
      </c>
      <c r="G24" s="268">
        <v>0</v>
      </c>
      <c r="H24" s="266">
        <v>0</v>
      </c>
      <c r="I24" s="279" t="s">
        <v>322</v>
      </c>
      <c r="J24" s="280">
        <v>40000</v>
      </c>
      <c r="K24" s="281"/>
      <c r="L24" s="281"/>
      <c r="M24" s="281"/>
      <c r="N24" s="281"/>
      <c r="O24" s="281"/>
      <c r="P24" s="281"/>
      <c r="Q24" s="280">
        <v>0</v>
      </c>
      <c r="R24" s="256" t="s">
        <v>200</v>
      </c>
      <c r="S24" s="272"/>
    </row>
    <row r="25" spans="2:9" ht="15.75">
      <c r="B25" s="282"/>
      <c r="C25" s="282"/>
      <c r="D25" s="282"/>
      <c r="E25" s="282"/>
      <c r="F25" s="282"/>
      <c r="G25" s="283"/>
      <c r="H25" s="284"/>
      <c r="I25" s="285"/>
    </row>
  </sheetData>
  <sheetProtection/>
  <mergeCells count="15">
    <mergeCell ref="A14:Q14"/>
    <mergeCell ref="A16:H16"/>
    <mergeCell ref="J16:Q16"/>
    <mergeCell ref="A18:H18"/>
    <mergeCell ref="J8:Q8"/>
    <mergeCell ref="I9:Q9"/>
    <mergeCell ref="I10:Q10"/>
    <mergeCell ref="I11:Q11"/>
    <mergeCell ref="A13:J13"/>
    <mergeCell ref="I1:Q1"/>
    <mergeCell ref="I2:Q2"/>
    <mergeCell ref="I3:Q3"/>
    <mergeCell ref="I4:Q4"/>
    <mergeCell ref="I5:Q5"/>
    <mergeCell ref="I6:Q6"/>
  </mergeCells>
  <printOptions/>
  <pageMargins left="1.1023622047244095" right="0.31496062992125984" top="0.1968503937007874" bottom="0" header="0.11811023622047245" footer="0.11811023622047245"/>
  <pageSetup blackAndWhite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10.625" style="296" customWidth="1"/>
    <col min="2" max="2" width="20.75390625" style="296" customWidth="1"/>
    <col min="3" max="3" width="58.625" style="356" customWidth="1"/>
    <col min="4" max="4" width="0.875" style="296" customWidth="1"/>
    <col min="5" max="16384" width="9.125" style="296" customWidth="1"/>
  </cols>
  <sheetData>
    <row r="1" ht="12.75">
      <c r="C1" s="1" t="s">
        <v>306</v>
      </c>
    </row>
    <row r="2" ht="12.75">
      <c r="C2" s="1" t="s">
        <v>196</v>
      </c>
    </row>
    <row r="3" ht="12.75">
      <c r="C3" s="1" t="s">
        <v>197</v>
      </c>
    </row>
    <row r="4" ht="12.75">
      <c r="C4" s="1" t="s">
        <v>198</v>
      </c>
    </row>
    <row r="5" ht="12.75">
      <c r="C5" s="1" t="s">
        <v>199</v>
      </c>
    </row>
    <row r="6" ht="12.75">
      <c r="C6" s="1" t="s">
        <v>501</v>
      </c>
    </row>
    <row r="8" spans="1:3" s="317" customFormat="1" ht="12.75">
      <c r="A8" s="316"/>
      <c r="B8" s="316"/>
      <c r="C8" s="291" t="s">
        <v>323</v>
      </c>
    </row>
    <row r="9" spans="1:3" s="317" customFormat="1" ht="12.75">
      <c r="A9" s="316"/>
      <c r="B9" s="316"/>
      <c r="C9" s="318" t="s">
        <v>43</v>
      </c>
    </row>
    <row r="10" spans="1:3" s="317" customFormat="1" ht="12.75">
      <c r="A10" s="316"/>
      <c r="B10" s="316"/>
      <c r="C10" s="318" t="s">
        <v>324</v>
      </c>
    </row>
    <row r="11" spans="1:3" s="317" customFormat="1" ht="12.75">
      <c r="A11" s="316"/>
      <c r="B11" s="316"/>
      <c r="C11" s="318" t="s">
        <v>154</v>
      </c>
    </row>
    <row r="13" spans="1:3" ht="30.75" customHeight="1">
      <c r="A13" s="416" t="s">
        <v>325</v>
      </c>
      <c r="B13" s="416"/>
      <c r="C13" s="416"/>
    </row>
    <row r="15" spans="1:3" ht="27.75" customHeight="1">
      <c r="A15" s="417" t="s">
        <v>326</v>
      </c>
      <c r="B15" s="417"/>
      <c r="C15" s="418" t="s">
        <v>327</v>
      </c>
    </row>
    <row r="16" spans="1:3" ht="53.25" customHeight="1">
      <c r="A16" s="319" t="s">
        <v>328</v>
      </c>
      <c r="B16" s="319" t="s">
        <v>329</v>
      </c>
      <c r="C16" s="419"/>
    </row>
    <row r="17" spans="1:3" ht="10.5" customHeight="1">
      <c r="A17" s="320">
        <v>1</v>
      </c>
      <c r="B17" s="320">
        <v>2</v>
      </c>
      <c r="C17" s="321">
        <v>3</v>
      </c>
    </row>
    <row r="18" spans="1:3" ht="27" customHeight="1">
      <c r="A18" s="322" t="s">
        <v>28</v>
      </c>
      <c r="B18" s="420" t="s">
        <v>330</v>
      </c>
      <c r="C18" s="421"/>
    </row>
    <row r="19" spans="1:3" ht="25.5">
      <c r="A19" s="323">
        <v>903</v>
      </c>
      <c r="B19" s="324" t="s">
        <v>331</v>
      </c>
      <c r="C19" s="325" t="s">
        <v>332</v>
      </c>
    </row>
    <row r="20" spans="1:3" ht="76.5">
      <c r="A20" s="323">
        <v>903</v>
      </c>
      <c r="B20" s="324" t="s">
        <v>463</v>
      </c>
      <c r="C20" s="357" t="s">
        <v>462</v>
      </c>
    </row>
    <row r="21" spans="1:3" ht="63.75">
      <c r="A21" s="323">
        <v>903</v>
      </c>
      <c r="B21" s="324" t="s">
        <v>333</v>
      </c>
      <c r="C21" s="325" t="s">
        <v>334</v>
      </c>
    </row>
    <row r="22" spans="1:3" ht="52.5" customHeight="1">
      <c r="A22" s="323">
        <v>903</v>
      </c>
      <c r="B22" s="324" t="s">
        <v>335</v>
      </c>
      <c r="C22" s="325" t="s">
        <v>336</v>
      </c>
    </row>
    <row r="23" spans="1:3" ht="38.25">
      <c r="A23" s="323">
        <v>903</v>
      </c>
      <c r="B23" s="324" t="s">
        <v>337</v>
      </c>
      <c r="C23" s="325" t="s">
        <v>338</v>
      </c>
    </row>
    <row r="24" spans="1:3" ht="64.5" customHeight="1">
      <c r="A24" s="323">
        <v>903</v>
      </c>
      <c r="B24" s="324" t="s">
        <v>339</v>
      </c>
      <c r="C24" s="325" t="s">
        <v>340</v>
      </c>
    </row>
    <row r="25" spans="1:3" ht="63.75">
      <c r="A25" s="323">
        <v>903</v>
      </c>
      <c r="B25" s="324" t="s">
        <v>341</v>
      </c>
      <c r="C25" s="325" t="s">
        <v>342</v>
      </c>
    </row>
    <row r="26" spans="1:3" ht="25.5">
      <c r="A26" s="323">
        <v>903</v>
      </c>
      <c r="B26" s="324" t="s">
        <v>343</v>
      </c>
      <c r="C26" s="325" t="s">
        <v>344</v>
      </c>
    </row>
    <row r="27" spans="1:3" ht="25.5">
      <c r="A27" s="323">
        <v>903</v>
      </c>
      <c r="B27" s="324" t="s">
        <v>345</v>
      </c>
      <c r="C27" s="325" t="s">
        <v>346</v>
      </c>
    </row>
    <row r="28" spans="1:3" ht="25.5">
      <c r="A28" s="323">
        <v>903</v>
      </c>
      <c r="B28" s="324" t="s">
        <v>347</v>
      </c>
      <c r="C28" s="325" t="s">
        <v>348</v>
      </c>
    </row>
    <row r="29" spans="1:3" ht="63.75" customHeight="1">
      <c r="A29" s="323">
        <v>903</v>
      </c>
      <c r="B29" s="324" t="s">
        <v>349</v>
      </c>
      <c r="C29" s="325" t="s">
        <v>350</v>
      </c>
    </row>
    <row r="30" spans="1:3" ht="64.5" customHeight="1">
      <c r="A30" s="323">
        <v>903</v>
      </c>
      <c r="B30" s="324" t="s">
        <v>351</v>
      </c>
      <c r="C30" s="325" t="s">
        <v>352</v>
      </c>
    </row>
    <row r="31" spans="1:3" ht="76.5">
      <c r="A31" s="323">
        <v>903</v>
      </c>
      <c r="B31" s="324" t="s">
        <v>353</v>
      </c>
      <c r="C31" s="325" t="s">
        <v>354</v>
      </c>
    </row>
    <row r="32" spans="1:3" ht="76.5">
      <c r="A32" s="323">
        <v>903</v>
      </c>
      <c r="B32" s="324" t="s">
        <v>355</v>
      </c>
      <c r="C32" s="326" t="s">
        <v>356</v>
      </c>
    </row>
    <row r="33" spans="1:3" ht="51">
      <c r="A33" s="323">
        <v>903</v>
      </c>
      <c r="B33" s="324" t="s">
        <v>357</v>
      </c>
      <c r="C33" s="325" t="s">
        <v>358</v>
      </c>
    </row>
    <row r="34" spans="1:3" ht="40.5" customHeight="1">
      <c r="A34" s="323">
        <v>903</v>
      </c>
      <c r="B34" s="324" t="s">
        <v>359</v>
      </c>
      <c r="C34" s="325" t="s">
        <v>360</v>
      </c>
    </row>
    <row r="35" spans="1:3" ht="52.5" customHeight="1">
      <c r="A35" s="323">
        <v>903</v>
      </c>
      <c r="B35" s="324" t="s">
        <v>464</v>
      </c>
      <c r="C35" s="357" t="s">
        <v>465</v>
      </c>
    </row>
    <row r="36" spans="1:3" ht="41.25" customHeight="1">
      <c r="A36" s="323">
        <v>903</v>
      </c>
      <c r="B36" s="324" t="s">
        <v>361</v>
      </c>
      <c r="C36" s="325" t="s">
        <v>362</v>
      </c>
    </row>
    <row r="37" spans="1:3" ht="40.5" customHeight="1">
      <c r="A37" s="323">
        <v>903</v>
      </c>
      <c r="B37" s="324" t="s">
        <v>363</v>
      </c>
      <c r="C37" s="325" t="s">
        <v>364</v>
      </c>
    </row>
    <row r="38" spans="1:3" ht="53.25" customHeight="1">
      <c r="A38" s="323">
        <v>903</v>
      </c>
      <c r="B38" s="324" t="s">
        <v>365</v>
      </c>
      <c r="C38" s="325" t="s">
        <v>366</v>
      </c>
    </row>
    <row r="39" spans="1:3" ht="26.25" customHeight="1">
      <c r="A39" s="323">
        <v>903</v>
      </c>
      <c r="B39" s="324" t="s">
        <v>367</v>
      </c>
      <c r="C39" s="325" t="s">
        <v>368</v>
      </c>
    </row>
    <row r="40" spans="1:3" ht="15" customHeight="1">
      <c r="A40" s="323">
        <v>903</v>
      </c>
      <c r="B40" s="324" t="s">
        <v>369</v>
      </c>
      <c r="C40" s="325" t="s">
        <v>370</v>
      </c>
    </row>
    <row r="41" spans="1:3" ht="39" customHeight="1">
      <c r="A41" s="323">
        <v>903</v>
      </c>
      <c r="B41" s="324" t="s">
        <v>371</v>
      </c>
      <c r="C41" s="325" t="s">
        <v>372</v>
      </c>
    </row>
    <row r="42" spans="1:3" ht="50.25" customHeight="1">
      <c r="A42" s="323">
        <v>903</v>
      </c>
      <c r="B42" s="324" t="s">
        <v>373</v>
      </c>
      <c r="C42" s="325" t="s">
        <v>374</v>
      </c>
    </row>
    <row r="43" spans="1:3" ht="25.5">
      <c r="A43" s="323">
        <v>903</v>
      </c>
      <c r="B43" s="324" t="s">
        <v>375</v>
      </c>
      <c r="C43" s="325" t="s">
        <v>376</v>
      </c>
    </row>
    <row r="44" spans="1:3" ht="26.25" customHeight="1">
      <c r="A44" s="323">
        <v>903</v>
      </c>
      <c r="B44" s="327" t="s">
        <v>377</v>
      </c>
      <c r="C44" s="325" t="s">
        <v>378</v>
      </c>
    </row>
    <row r="45" spans="1:3" ht="13.5" customHeight="1">
      <c r="A45" s="323">
        <v>903</v>
      </c>
      <c r="B45" s="324" t="s">
        <v>379</v>
      </c>
      <c r="C45" s="325" t="s">
        <v>380</v>
      </c>
    </row>
    <row r="46" spans="1:3" ht="51">
      <c r="A46" s="323">
        <v>903</v>
      </c>
      <c r="B46" s="324" t="s">
        <v>381</v>
      </c>
      <c r="C46" s="325" t="s">
        <v>382</v>
      </c>
    </row>
    <row r="47" spans="1:3" ht="25.5">
      <c r="A47" s="323">
        <v>903</v>
      </c>
      <c r="B47" s="324" t="s">
        <v>383</v>
      </c>
      <c r="C47" s="325" t="s">
        <v>384</v>
      </c>
    </row>
    <row r="48" spans="1:3" ht="63.75" customHeight="1">
      <c r="A48" s="323">
        <v>903</v>
      </c>
      <c r="B48" s="327" t="s">
        <v>385</v>
      </c>
      <c r="C48" s="325" t="s">
        <v>386</v>
      </c>
    </row>
    <row r="49" spans="1:3" ht="51">
      <c r="A49" s="323">
        <v>903</v>
      </c>
      <c r="B49" s="324" t="s">
        <v>387</v>
      </c>
      <c r="C49" s="328" t="s">
        <v>388</v>
      </c>
    </row>
    <row r="50" spans="1:3" ht="13.5" customHeight="1">
      <c r="A50" s="323">
        <v>903</v>
      </c>
      <c r="B50" s="324" t="s">
        <v>389</v>
      </c>
      <c r="C50" s="325" t="s">
        <v>390</v>
      </c>
    </row>
    <row r="51" spans="1:3" ht="49.5" customHeight="1">
      <c r="A51" s="323">
        <v>903</v>
      </c>
      <c r="B51" s="324" t="s">
        <v>391</v>
      </c>
      <c r="C51" s="325" t="s">
        <v>392</v>
      </c>
    </row>
    <row r="52" spans="1:3" ht="25.5">
      <c r="A52" s="323">
        <v>903</v>
      </c>
      <c r="B52" s="324" t="s">
        <v>393</v>
      </c>
      <c r="C52" s="325" t="s">
        <v>394</v>
      </c>
    </row>
    <row r="53" spans="1:3" ht="49.5" customHeight="1">
      <c r="A53" s="323">
        <v>903</v>
      </c>
      <c r="B53" s="324" t="s">
        <v>395</v>
      </c>
      <c r="C53" s="325" t="s">
        <v>396</v>
      </c>
    </row>
    <row r="54" spans="1:3" ht="38.25">
      <c r="A54" s="323">
        <v>903</v>
      </c>
      <c r="B54" s="324" t="s">
        <v>397</v>
      </c>
      <c r="C54" s="325" t="s">
        <v>398</v>
      </c>
    </row>
    <row r="55" spans="1:3" s="329" customFormat="1" ht="25.5">
      <c r="A55" s="323">
        <v>903</v>
      </c>
      <c r="B55" s="324" t="s">
        <v>399</v>
      </c>
      <c r="C55" s="325" t="s">
        <v>400</v>
      </c>
    </row>
    <row r="56" spans="1:3" s="329" customFormat="1" ht="51">
      <c r="A56" s="323">
        <v>903</v>
      </c>
      <c r="B56" s="324" t="s">
        <v>401</v>
      </c>
      <c r="C56" s="325" t="s">
        <v>402</v>
      </c>
    </row>
    <row r="57" spans="1:3" s="329" customFormat="1" ht="51">
      <c r="A57" s="323">
        <v>903</v>
      </c>
      <c r="B57" s="324" t="s">
        <v>403</v>
      </c>
      <c r="C57" s="325" t="s">
        <v>404</v>
      </c>
    </row>
    <row r="58" spans="1:3" s="329" customFormat="1" ht="51">
      <c r="A58" s="323">
        <v>903</v>
      </c>
      <c r="B58" s="324" t="s">
        <v>405</v>
      </c>
      <c r="C58" s="325" t="s">
        <v>406</v>
      </c>
    </row>
    <row r="59" spans="1:3" s="329" customFormat="1" ht="25.5">
      <c r="A59" s="323">
        <v>903</v>
      </c>
      <c r="B59" s="324" t="s">
        <v>407</v>
      </c>
      <c r="C59" s="325" t="s">
        <v>408</v>
      </c>
    </row>
    <row r="60" spans="1:3" s="329" customFormat="1" ht="38.25">
      <c r="A60" s="323">
        <v>903</v>
      </c>
      <c r="B60" s="324" t="s">
        <v>409</v>
      </c>
      <c r="C60" s="325" t="s">
        <v>410</v>
      </c>
    </row>
    <row r="61" spans="1:3" s="329" customFormat="1" ht="38.25">
      <c r="A61" s="330">
        <v>903</v>
      </c>
      <c r="B61" s="331" t="s">
        <v>411</v>
      </c>
      <c r="C61" s="332" t="s">
        <v>412</v>
      </c>
    </row>
    <row r="62" spans="1:3" s="329" customFormat="1" ht="39" customHeight="1">
      <c r="A62" s="320">
        <v>905</v>
      </c>
      <c r="B62" s="415" t="s">
        <v>413</v>
      </c>
      <c r="C62" s="415"/>
    </row>
    <row r="63" spans="1:3" s="329" customFormat="1" ht="51">
      <c r="A63" s="323">
        <v>905</v>
      </c>
      <c r="B63" s="324" t="s">
        <v>414</v>
      </c>
      <c r="C63" s="325" t="s">
        <v>415</v>
      </c>
    </row>
    <row r="64" spans="1:3" s="329" customFormat="1" ht="38.25">
      <c r="A64" s="323">
        <v>905</v>
      </c>
      <c r="B64" s="324" t="s">
        <v>363</v>
      </c>
      <c r="C64" s="325" t="s">
        <v>364</v>
      </c>
    </row>
    <row r="65" spans="1:3" s="329" customFormat="1" ht="50.25" customHeight="1">
      <c r="A65" s="323">
        <v>905</v>
      </c>
      <c r="B65" s="324" t="s">
        <v>391</v>
      </c>
      <c r="C65" s="325" t="s">
        <v>392</v>
      </c>
    </row>
    <row r="66" spans="1:3" ht="28.5" customHeight="1">
      <c r="A66" s="333" t="s">
        <v>41</v>
      </c>
      <c r="B66" s="422" t="s">
        <v>416</v>
      </c>
      <c r="C66" s="423"/>
    </row>
    <row r="67" spans="1:3" ht="50.25" customHeight="1">
      <c r="A67" s="334" t="s">
        <v>41</v>
      </c>
      <c r="B67" s="323" t="s">
        <v>335</v>
      </c>
      <c r="C67" s="325" t="s">
        <v>336</v>
      </c>
    </row>
    <row r="68" spans="1:3" ht="25.5">
      <c r="A68" s="334" t="s">
        <v>41</v>
      </c>
      <c r="B68" s="323" t="s">
        <v>343</v>
      </c>
      <c r="C68" s="325" t="s">
        <v>344</v>
      </c>
    </row>
    <row r="69" spans="1:3" ht="25.5">
      <c r="A69" s="334" t="s">
        <v>41</v>
      </c>
      <c r="B69" s="323" t="s">
        <v>345</v>
      </c>
      <c r="C69" s="325" t="s">
        <v>346</v>
      </c>
    </row>
    <row r="70" spans="1:3" ht="38.25">
      <c r="A70" s="334" t="s">
        <v>41</v>
      </c>
      <c r="B70" s="323" t="s">
        <v>363</v>
      </c>
      <c r="C70" s="325" t="s">
        <v>364</v>
      </c>
    </row>
    <row r="71" spans="1:3" ht="25.5">
      <c r="A71" s="334" t="s">
        <v>41</v>
      </c>
      <c r="B71" s="323" t="s">
        <v>367</v>
      </c>
      <c r="C71" s="325" t="s">
        <v>368</v>
      </c>
    </row>
    <row r="72" spans="1:3" ht="14.25" customHeight="1">
      <c r="A72" s="334" t="s">
        <v>41</v>
      </c>
      <c r="B72" s="323" t="s">
        <v>369</v>
      </c>
      <c r="C72" s="325" t="s">
        <v>370</v>
      </c>
    </row>
    <row r="73" spans="1:3" ht="39" customHeight="1">
      <c r="A73" s="334" t="s">
        <v>41</v>
      </c>
      <c r="B73" s="324" t="s">
        <v>371</v>
      </c>
      <c r="C73" s="325" t="s">
        <v>372</v>
      </c>
    </row>
    <row r="74" spans="1:3" ht="25.5">
      <c r="A74" s="334" t="s">
        <v>41</v>
      </c>
      <c r="B74" s="323" t="s">
        <v>375</v>
      </c>
      <c r="C74" s="335" t="s">
        <v>376</v>
      </c>
    </row>
    <row r="75" spans="1:3" ht="38.25">
      <c r="A75" s="334" t="s">
        <v>41</v>
      </c>
      <c r="B75" s="336" t="s">
        <v>377</v>
      </c>
      <c r="C75" s="328" t="s">
        <v>417</v>
      </c>
    </row>
    <row r="76" spans="1:3" ht="25.5">
      <c r="A76" s="334" t="s">
        <v>41</v>
      </c>
      <c r="B76" s="336" t="s">
        <v>418</v>
      </c>
      <c r="C76" s="328" t="s">
        <v>419</v>
      </c>
    </row>
    <row r="77" spans="1:3" ht="63.75">
      <c r="A77" s="334" t="s">
        <v>41</v>
      </c>
      <c r="B77" s="336" t="s">
        <v>420</v>
      </c>
      <c r="C77" s="328" t="s">
        <v>421</v>
      </c>
    </row>
    <row r="78" spans="1:3" ht="12.75" customHeight="1">
      <c r="A78" s="334" t="s">
        <v>41</v>
      </c>
      <c r="B78" s="337" t="s">
        <v>379</v>
      </c>
      <c r="C78" s="338" t="s">
        <v>380</v>
      </c>
    </row>
    <row r="79" spans="1:3" ht="25.5">
      <c r="A79" s="334" t="s">
        <v>41</v>
      </c>
      <c r="B79" s="337" t="s">
        <v>383</v>
      </c>
      <c r="C79" s="338" t="s">
        <v>384</v>
      </c>
    </row>
    <row r="80" spans="1:3" ht="13.5" customHeight="1">
      <c r="A80" s="334" t="s">
        <v>41</v>
      </c>
      <c r="B80" s="337" t="s">
        <v>389</v>
      </c>
      <c r="C80" s="338" t="s">
        <v>390</v>
      </c>
    </row>
    <row r="81" spans="1:3" ht="38.25">
      <c r="A81" s="334" t="s">
        <v>41</v>
      </c>
      <c r="B81" s="337" t="s">
        <v>422</v>
      </c>
      <c r="C81" s="338" t="s">
        <v>423</v>
      </c>
    </row>
    <row r="82" spans="1:3" ht="63.75">
      <c r="A82" s="334" t="s">
        <v>41</v>
      </c>
      <c r="B82" s="339" t="s">
        <v>424</v>
      </c>
      <c r="C82" s="340" t="s">
        <v>425</v>
      </c>
    </row>
    <row r="83" spans="1:3" ht="51">
      <c r="A83" s="334" t="s">
        <v>41</v>
      </c>
      <c r="B83" s="339" t="s">
        <v>426</v>
      </c>
      <c r="C83" s="340" t="s">
        <v>427</v>
      </c>
    </row>
    <row r="84" spans="1:3" ht="25.5">
      <c r="A84" s="341" t="s">
        <v>41</v>
      </c>
      <c r="B84" s="337" t="s">
        <v>393</v>
      </c>
      <c r="C84" s="338" t="s">
        <v>394</v>
      </c>
    </row>
    <row r="85" spans="1:3" ht="38.25">
      <c r="A85" s="334" t="s">
        <v>41</v>
      </c>
      <c r="B85" s="337" t="s">
        <v>397</v>
      </c>
      <c r="C85" s="338" t="s">
        <v>398</v>
      </c>
    </row>
    <row r="86" spans="1:3" ht="25.5">
      <c r="A86" s="334" t="s">
        <v>41</v>
      </c>
      <c r="B86" s="337" t="s">
        <v>399</v>
      </c>
      <c r="C86" s="338" t="s">
        <v>400</v>
      </c>
    </row>
    <row r="87" spans="1:3" ht="38.25">
      <c r="A87" s="341" t="s">
        <v>41</v>
      </c>
      <c r="B87" s="324" t="s">
        <v>409</v>
      </c>
      <c r="C87" s="325" t="s">
        <v>410</v>
      </c>
    </row>
    <row r="88" spans="1:3" ht="38.25">
      <c r="A88" s="334" t="s">
        <v>41</v>
      </c>
      <c r="B88" s="342" t="s">
        <v>411</v>
      </c>
      <c r="C88" s="343" t="s">
        <v>428</v>
      </c>
    </row>
    <row r="89" spans="1:3" ht="25.5" customHeight="1">
      <c r="A89" s="344" t="s">
        <v>429</v>
      </c>
      <c r="B89" s="411" t="s">
        <v>430</v>
      </c>
      <c r="C89" s="412"/>
    </row>
    <row r="90" spans="1:3" ht="25.5">
      <c r="A90" s="334" t="s">
        <v>429</v>
      </c>
      <c r="B90" s="345" t="s">
        <v>343</v>
      </c>
      <c r="C90" s="325" t="s">
        <v>344</v>
      </c>
    </row>
    <row r="91" spans="1:3" ht="25.5">
      <c r="A91" s="334" t="s">
        <v>429</v>
      </c>
      <c r="B91" s="345" t="s">
        <v>345</v>
      </c>
      <c r="C91" s="325" t="s">
        <v>346</v>
      </c>
    </row>
    <row r="92" spans="1:3" ht="38.25">
      <c r="A92" s="334" t="s">
        <v>429</v>
      </c>
      <c r="B92" s="345" t="s">
        <v>363</v>
      </c>
      <c r="C92" s="325" t="s">
        <v>364</v>
      </c>
    </row>
    <row r="93" spans="1:3" ht="14.25" customHeight="1">
      <c r="A93" s="334" t="s">
        <v>429</v>
      </c>
      <c r="B93" s="345" t="s">
        <v>369</v>
      </c>
      <c r="C93" s="325" t="s">
        <v>370</v>
      </c>
    </row>
    <row r="94" spans="1:3" ht="25.5">
      <c r="A94" s="334" t="s">
        <v>429</v>
      </c>
      <c r="B94" s="345" t="s">
        <v>367</v>
      </c>
      <c r="C94" s="325" t="s">
        <v>368</v>
      </c>
    </row>
    <row r="95" spans="1:3" ht="38.25">
      <c r="A95" s="334" t="s">
        <v>429</v>
      </c>
      <c r="B95" s="327" t="s">
        <v>377</v>
      </c>
      <c r="C95" s="346" t="s">
        <v>417</v>
      </c>
    </row>
    <row r="96" spans="1:3" ht="13.5" customHeight="1">
      <c r="A96" s="334" t="s">
        <v>429</v>
      </c>
      <c r="B96" s="347" t="s">
        <v>379</v>
      </c>
      <c r="C96" s="338" t="s">
        <v>380</v>
      </c>
    </row>
    <row r="97" spans="1:3" ht="38.25">
      <c r="A97" s="334" t="s">
        <v>429</v>
      </c>
      <c r="B97" s="347" t="s">
        <v>397</v>
      </c>
      <c r="C97" s="338" t="s">
        <v>398</v>
      </c>
    </row>
    <row r="98" spans="1:3" ht="25.5">
      <c r="A98" s="334" t="s">
        <v>429</v>
      </c>
      <c r="B98" s="347" t="s">
        <v>399</v>
      </c>
      <c r="C98" s="338" t="s">
        <v>400</v>
      </c>
    </row>
    <row r="99" spans="1:3" ht="30.75" customHeight="1">
      <c r="A99" s="348" t="s">
        <v>431</v>
      </c>
      <c r="B99" s="413" t="s">
        <v>432</v>
      </c>
      <c r="C99" s="414"/>
    </row>
    <row r="100" spans="1:3" ht="25.5">
      <c r="A100" s="334" t="s">
        <v>431</v>
      </c>
      <c r="B100" s="323" t="s">
        <v>343</v>
      </c>
      <c r="C100" s="325" t="s">
        <v>344</v>
      </c>
    </row>
    <row r="101" spans="1:3" ht="25.5">
      <c r="A101" s="341" t="s">
        <v>431</v>
      </c>
      <c r="B101" s="323" t="s">
        <v>345</v>
      </c>
      <c r="C101" s="325" t="s">
        <v>346</v>
      </c>
    </row>
    <row r="102" spans="1:3" ht="38.25">
      <c r="A102" s="334" t="s">
        <v>431</v>
      </c>
      <c r="B102" s="323" t="s">
        <v>363</v>
      </c>
      <c r="C102" s="325" t="s">
        <v>364</v>
      </c>
    </row>
    <row r="103" spans="1:3" ht="25.5">
      <c r="A103" s="334" t="s">
        <v>431</v>
      </c>
      <c r="B103" s="323" t="s">
        <v>367</v>
      </c>
      <c r="C103" s="325" t="s">
        <v>368</v>
      </c>
    </row>
    <row r="104" spans="1:3" ht="13.5" customHeight="1">
      <c r="A104" s="334" t="s">
        <v>431</v>
      </c>
      <c r="B104" s="323" t="s">
        <v>369</v>
      </c>
      <c r="C104" s="325" t="s">
        <v>370</v>
      </c>
    </row>
    <row r="105" spans="1:3" ht="25.5">
      <c r="A105" s="334" t="s">
        <v>431</v>
      </c>
      <c r="B105" s="323" t="s">
        <v>375</v>
      </c>
      <c r="C105" s="335" t="s">
        <v>376</v>
      </c>
    </row>
    <row r="106" spans="1:3" ht="38.25">
      <c r="A106" s="334" t="s">
        <v>431</v>
      </c>
      <c r="B106" s="336" t="s">
        <v>377</v>
      </c>
      <c r="C106" s="346" t="s">
        <v>417</v>
      </c>
    </row>
    <row r="107" spans="1:3" ht="39" customHeight="1">
      <c r="A107" s="334" t="s">
        <v>431</v>
      </c>
      <c r="B107" s="337" t="s">
        <v>433</v>
      </c>
      <c r="C107" s="324" t="s">
        <v>434</v>
      </c>
    </row>
    <row r="108" spans="1:3" ht="14.25" customHeight="1">
      <c r="A108" s="334" t="s">
        <v>431</v>
      </c>
      <c r="B108" s="337" t="s">
        <v>379</v>
      </c>
      <c r="C108" s="338" t="s">
        <v>380</v>
      </c>
    </row>
    <row r="109" spans="1:3" ht="25.5">
      <c r="A109" s="334" t="s">
        <v>431</v>
      </c>
      <c r="B109" s="337" t="s">
        <v>383</v>
      </c>
      <c r="C109" s="338" t="s">
        <v>384</v>
      </c>
    </row>
    <row r="110" spans="1:3" ht="63.75">
      <c r="A110" s="334" t="s">
        <v>431</v>
      </c>
      <c r="B110" s="337" t="s">
        <v>435</v>
      </c>
      <c r="C110" s="338" t="s">
        <v>436</v>
      </c>
    </row>
    <row r="111" spans="1:3" ht="15" customHeight="1">
      <c r="A111" s="334" t="s">
        <v>431</v>
      </c>
      <c r="B111" s="337" t="s">
        <v>389</v>
      </c>
      <c r="C111" s="338" t="s">
        <v>390</v>
      </c>
    </row>
    <row r="112" spans="1:3" ht="25.5">
      <c r="A112" s="334" t="s">
        <v>431</v>
      </c>
      <c r="B112" s="337" t="s">
        <v>393</v>
      </c>
      <c r="C112" s="338" t="s">
        <v>394</v>
      </c>
    </row>
    <row r="113" spans="1:3" ht="38.25">
      <c r="A113" s="334" t="s">
        <v>431</v>
      </c>
      <c r="B113" s="337" t="s">
        <v>397</v>
      </c>
      <c r="C113" s="338" t="s">
        <v>398</v>
      </c>
    </row>
    <row r="114" spans="1:3" ht="25.5">
      <c r="A114" s="334" t="s">
        <v>431</v>
      </c>
      <c r="B114" s="337" t="s">
        <v>399</v>
      </c>
      <c r="C114" s="338" t="s">
        <v>400</v>
      </c>
    </row>
    <row r="115" spans="1:3" ht="51">
      <c r="A115" s="323">
        <v>975</v>
      </c>
      <c r="B115" s="323" t="s">
        <v>401</v>
      </c>
      <c r="C115" s="325" t="s">
        <v>402</v>
      </c>
    </row>
    <row r="116" spans="1:3" ht="51">
      <c r="A116" s="349" t="s">
        <v>431</v>
      </c>
      <c r="B116" s="350" t="s">
        <v>403</v>
      </c>
      <c r="C116" s="351" t="s">
        <v>404</v>
      </c>
    </row>
    <row r="117" spans="1:3" ht="25.5">
      <c r="A117" s="334" t="s">
        <v>431</v>
      </c>
      <c r="B117" s="337" t="s">
        <v>407</v>
      </c>
      <c r="C117" s="352" t="s">
        <v>408</v>
      </c>
    </row>
    <row r="118" spans="1:3" ht="38.25">
      <c r="A118" s="334" t="s">
        <v>431</v>
      </c>
      <c r="B118" s="323" t="s">
        <v>409</v>
      </c>
      <c r="C118" s="325" t="s">
        <v>410</v>
      </c>
    </row>
    <row r="119" spans="1:3" ht="38.25">
      <c r="A119" s="353" t="s">
        <v>431</v>
      </c>
      <c r="B119" s="354" t="s">
        <v>411</v>
      </c>
      <c r="C119" s="355" t="s">
        <v>437</v>
      </c>
    </row>
    <row r="120" spans="1:3" ht="26.25" customHeight="1">
      <c r="A120" s="320">
        <v>992</v>
      </c>
      <c r="B120" s="415" t="s">
        <v>438</v>
      </c>
      <c r="C120" s="415"/>
    </row>
    <row r="121" spans="1:3" ht="27" customHeight="1">
      <c r="A121" s="323">
        <v>992</v>
      </c>
      <c r="B121" s="324" t="s">
        <v>439</v>
      </c>
      <c r="C121" s="325" t="s">
        <v>440</v>
      </c>
    </row>
    <row r="122" spans="1:3" ht="25.5">
      <c r="A122" s="323">
        <v>992</v>
      </c>
      <c r="B122" s="324" t="s">
        <v>343</v>
      </c>
      <c r="C122" s="325" t="s">
        <v>344</v>
      </c>
    </row>
    <row r="123" spans="1:3" ht="25.5">
      <c r="A123" s="323">
        <v>992</v>
      </c>
      <c r="B123" s="324" t="s">
        <v>345</v>
      </c>
      <c r="C123" s="325" t="s">
        <v>346</v>
      </c>
    </row>
    <row r="124" spans="1:3" ht="51">
      <c r="A124" s="323">
        <v>992</v>
      </c>
      <c r="B124" s="324" t="s">
        <v>414</v>
      </c>
      <c r="C124" s="325" t="s">
        <v>415</v>
      </c>
    </row>
    <row r="125" spans="1:3" ht="38.25">
      <c r="A125" s="323">
        <v>992</v>
      </c>
      <c r="B125" s="324" t="s">
        <v>363</v>
      </c>
      <c r="C125" s="325" t="s">
        <v>364</v>
      </c>
    </row>
    <row r="126" spans="1:3" ht="25.5">
      <c r="A126" s="323">
        <v>992</v>
      </c>
      <c r="B126" s="324" t="s">
        <v>367</v>
      </c>
      <c r="C126" s="325" t="s">
        <v>368</v>
      </c>
    </row>
    <row r="127" spans="1:3" ht="25.5">
      <c r="A127" s="323">
        <v>992</v>
      </c>
      <c r="B127" s="324" t="s">
        <v>441</v>
      </c>
      <c r="C127" s="325" t="s">
        <v>442</v>
      </c>
    </row>
    <row r="128" spans="1:3" ht="14.25" customHeight="1">
      <c r="A128" s="323">
        <v>992</v>
      </c>
      <c r="B128" s="324" t="s">
        <v>369</v>
      </c>
      <c r="C128" s="325" t="s">
        <v>370</v>
      </c>
    </row>
    <row r="129" spans="1:3" ht="51">
      <c r="A129" s="323">
        <v>992</v>
      </c>
      <c r="B129" s="324" t="s">
        <v>443</v>
      </c>
      <c r="C129" s="325" t="s">
        <v>444</v>
      </c>
    </row>
    <row r="130" spans="1:3" ht="25.5">
      <c r="A130" s="323">
        <v>992</v>
      </c>
      <c r="B130" s="324" t="s">
        <v>445</v>
      </c>
      <c r="C130" s="325" t="s">
        <v>446</v>
      </c>
    </row>
    <row r="131" spans="1:3" ht="25.5">
      <c r="A131" s="323">
        <v>992</v>
      </c>
      <c r="B131" s="324" t="s">
        <v>447</v>
      </c>
      <c r="C131" s="325" t="s">
        <v>448</v>
      </c>
    </row>
    <row r="132" spans="1:3" ht="13.5" customHeight="1">
      <c r="A132" s="323">
        <v>992</v>
      </c>
      <c r="B132" s="324" t="s">
        <v>379</v>
      </c>
      <c r="C132" s="325" t="s">
        <v>380</v>
      </c>
    </row>
    <row r="133" spans="1:3" ht="25.5">
      <c r="A133" s="323">
        <v>992</v>
      </c>
      <c r="B133" s="324" t="s">
        <v>449</v>
      </c>
      <c r="C133" s="325" t="s">
        <v>450</v>
      </c>
    </row>
    <row r="134" spans="1:3" ht="38.25">
      <c r="A134" s="323">
        <v>992</v>
      </c>
      <c r="B134" s="324" t="s">
        <v>451</v>
      </c>
      <c r="C134" s="325" t="s">
        <v>452</v>
      </c>
    </row>
    <row r="135" spans="1:3" ht="25.5">
      <c r="A135" s="323">
        <v>992</v>
      </c>
      <c r="B135" s="324" t="s">
        <v>383</v>
      </c>
      <c r="C135" s="325" t="s">
        <v>384</v>
      </c>
    </row>
    <row r="136" spans="1:3" ht="13.5" customHeight="1">
      <c r="A136" s="323">
        <v>992</v>
      </c>
      <c r="B136" s="324" t="s">
        <v>389</v>
      </c>
      <c r="C136" s="325" t="s">
        <v>390</v>
      </c>
    </row>
    <row r="137" spans="1:3" ht="49.5" customHeight="1">
      <c r="A137" s="323">
        <v>992</v>
      </c>
      <c r="B137" s="324" t="s">
        <v>391</v>
      </c>
      <c r="C137" s="325" t="s">
        <v>453</v>
      </c>
    </row>
    <row r="138" spans="1:3" ht="25.5">
      <c r="A138" s="323">
        <v>992</v>
      </c>
      <c r="B138" s="324" t="s">
        <v>393</v>
      </c>
      <c r="C138" s="325" t="s">
        <v>394</v>
      </c>
    </row>
    <row r="139" spans="1:3" ht="25.5">
      <c r="A139" s="323">
        <v>992</v>
      </c>
      <c r="B139" s="324" t="s">
        <v>454</v>
      </c>
      <c r="C139" s="325" t="s">
        <v>455</v>
      </c>
    </row>
    <row r="140" spans="1:3" ht="50.25" customHeight="1">
      <c r="A140" s="323">
        <v>992</v>
      </c>
      <c r="B140" s="324" t="s">
        <v>395</v>
      </c>
      <c r="C140" s="325" t="s">
        <v>396</v>
      </c>
    </row>
    <row r="141" spans="1:3" ht="38.25">
      <c r="A141" s="323">
        <v>992</v>
      </c>
      <c r="B141" s="324" t="s">
        <v>397</v>
      </c>
      <c r="C141" s="325" t="s">
        <v>398</v>
      </c>
    </row>
    <row r="142" spans="1:3" ht="25.5">
      <c r="A142" s="323">
        <v>992</v>
      </c>
      <c r="B142" s="324" t="s">
        <v>399</v>
      </c>
      <c r="C142" s="325" t="s">
        <v>400</v>
      </c>
    </row>
    <row r="143" spans="1:3" ht="76.5">
      <c r="A143" s="323">
        <v>992</v>
      </c>
      <c r="B143" s="324" t="s">
        <v>456</v>
      </c>
      <c r="C143" s="325" t="s">
        <v>457</v>
      </c>
    </row>
    <row r="144" spans="1:3" ht="76.5">
      <c r="A144" s="323">
        <v>992</v>
      </c>
      <c r="B144" s="324" t="s">
        <v>458</v>
      </c>
      <c r="C144" s="325" t="s">
        <v>459</v>
      </c>
    </row>
    <row r="145" spans="1:3" ht="51">
      <c r="A145" s="323">
        <v>992</v>
      </c>
      <c r="B145" s="324" t="s">
        <v>401</v>
      </c>
      <c r="C145" s="325" t="s">
        <v>402</v>
      </c>
    </row>
    <row r="146" spans="1:3" ht="51">
      <c r="A146" s="323">
        <v>992</v>
      </c>
      <c r="B146" s="324" t="s">
        <v>403</v>
      </c>
      <c r="C146" s="325" t="s">
        <v>460</v>
      </c>
    </row>
    <row r="147" spans="1:3" ht="51">
      <c r="A147" s="323">
        <v>992</v>
      </c>
      <c r="B147" s="324" t="s">
        <v>405</v>
      </c>
      <c r="C147" s="325" t="s">
        <v>406</v>
      </c>
    </row>
    <row r="148" spans="1:3" ht="25.5">
      <c r="A148" s="323">
        <v>992</v>
      </c>
      <c r="B148" s="324" t="s">
        <v>407</v>
      </c>
      <c r="C148" s="325" t="s">
        <v>408</v>
      </c>
    </row>
    <row r="149" spans="1:3" ht="38.25">
      <c r="A149" s="323">
        <v>992</v>
      </c>
      <c r="B149" s="324" t="s">
        <v>409</v>
      </c>
      <c r="C149" s="325" t="s">
        <v>410</v>
      </c>
    </row>
    <row r="150" spans="1:4" ht="38.25">
      <c r="A150" s="323">
        <v>992</v>
      </c>
      <c r="B150" s="324" t="s">
        <v>411</v>
      </c>
      <c r="C150" s="325" t="s">
        <v>437</v>
      </c>
      <c r="D150" s="296" t="s">
        <v>200</v>
      </c>
    </row>
  </sheetData>
  <sheetProtection/>
  <mergeCells count="9">
    <mergeCell ref="B89:C89"/>
    <mergeCell ref="B99:C99"/>
    <mergeCell ref="B120:C120"/>
    <mergeCell ref="A13:C13"/>
    <mergeCell ref="A15:B15"/>
    <mergeCell ref="C15:C16"/>
    <mergeCell ref="B18:C18"/>
    <mergeCell ref="B62:C62"/>
    <mergeCell ref="B66:C66"/>
  </mergeCells>
  <printOptions horizontalCentered="1"/>
  <pageMargins left="1.141732283464567" right="0.35433070866141736" top="0.1968503937007874" bottom="0.1968503937007874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60.75390625" style="0" customWidth="1"/>
    <col min="2" max="2" width="23.75390625" style="0" customWidth="1"/>
    <col min="3" max="3" width="1.12109375" style="0" customWidth="1"/>
  </cols>
  <sheetData>
    <row r="1" spans="1:2" ht="12.75">
      <c r="A1" s="378" t="s">
        <v>461</v>
      </c>
      <c r="B1" s="378"/>
    </row>
    <row r="2" spans="1:2" ht="12.75">
      <c r="A2" s="378" t="s">
        <v>196</v>
      </c>
      <c r="B2" s="378"/>
    </row>
    <row r="3" spans="1:2" ht="12.75">
      <c r="A3" s="378" t="s">
        <v>197</v>
      </c>
      <c r="B3" s="378"/>
    </row>
    <row r="4" spans="1:2" ht="12.75">
      <c r="A4" s="378" t="s">
        <v>198</v>
      </c>
      <c r="B4" s="378"/>
    </row>
    <row r="5" spans="1:2" ht="12.75">
      <c r="A5" s="378" t="s">
        <v>199</v>
      </c>
      <c r="B5" s="378"/>
    </row>
    <row r="6" spans="1:2" ht="12.75">
      <c r="A6" s="378" t="s">
        <v>501</v>
      </c>
      <c r="B6" s="378"/>
    </row>
    <row r="7" ht="12.75">
      <c r="A7" s="1"/>
    </row>
    <row r="8" spans="1:6" s="6" customFormat="1" ht="12">
      <c r="A8" s="424" t="s">
        <v>466</v>
      </c>
      <c r="B8" s="424"/>
      <c r="C8" s="363"/>
      <c r="D8" s="363"/>
      <c r="E8" s="363"/>
      <c r="F8" s="363"/>
    </row>
    <row r="9" spans="1:6" s="6" customFormat="1" ht="12">
      <c r="A9" s="210"/>
      <c r="B9" s="210" t="s">
        <v>467</v>
      </c>
      <c r="C9" s="363"/>
      <c r="D9" s="363"/>
      <c r="E9" s="363"/>
      <c r="F9" s="363"/>
    </row>
    <row r="10" spans="1:6" s="6" customFormat="1" ht="16.5" customHeight="1">
      <c r="A10" s="210"/>
      <c r="B10" s="210"/>
      <c r="C10" s="363"/>
      <c r="D10" s="363"/>
      <c r="E10" s="363"/>
      <c r="F10" s="363"/>
    </row>
    <row r="11" spans="1:6" s="211" customFormat="1" ht="16.5" customHeight="1">
      <c r="A11" s="425" t="s">
        <v>468</v>
      </c>
      <c r="B11" s="425"/>
      <c r="C11" s="364"/>
      <c r="D11" s="364"/>
      <c r="E11" s="364"/>
      <c r="F11" s="364"/>
    </row>
    <row r="12" spans="1:6" s="211" customFormat="1" ht="30" customHeight="1">
      <c r="A12" s="425" t="s">
        <v>469</v>
      </c>
      <c r="B12" s="425"/>
      <c r="C12" s="364"/>
      <c r="D12" s="364"/>
      <c r="E12" s="364"/>
      <c r="F12" s="364"/>
    </row>
    <row r="13" spans="1:6" s="6" customFormat="1" ht="14.25">
      <c r="A13" s="426"/>
      <c r="B13" s="426"/>
      <c r="C13" s="363"/>
      <c r="D13" s="363"/>
      <c r="E13" s="363"/>
      <c r="F13" s="363"/>
    </row>
    <row r="14" spans="1:2" s="211" customFormat="1" ht="18.75" customHeight="1">
      <c r="A14" s="365" t="s">
        <v>470</v>
      </c>
      <c r="B14" s="365" t="s">
        <v>66</v>
      </c>
    </row>
    <row r="15" spans="1:2" s="211" customFormat="1" ht="15.75" customHeight="1">
      <c r="A15" s="366" t="s">
        <v>471</v>
      </c>
      <c r="B15" s="369">
        <v>770</v>
      </c>
    </row>
    <row r="16" spans="1:2" s="211" customFormat="1" ht="15.75" customHeight="1">
      <c r="A16" s="366" t="s">
        <v>472</v>
      </c>
      <c r="B16" s="369">
        <v>464</v>
      </c>
    </row>
    <row r="17" spans="1:2" s="211" customFormat="1" ht="15.75" customHeight="1">
      <c r="A17" s="366" t="s">
        <v>473</v>
      </c>
      <c r="B17" s="369">
        <v>718.7</v>
      </c>
    </row>
    <row r="18" spans="1:2" s="211" customFormat="1" ht="15.75" customHeight="1">
      <c r="A18" s="366" t="s">
        <v>474</v>
      </c>
      <c r="B18" s="369">
        <v>40</v>
      </c>
    </row>
    <row r="19" spans="1:2" s="211" customFormat="1" ht="15.75" customHeight="1">
      <c r="A19" s="366" t="s">
        <v>475</v>
      </c>
      <c r="B19" s="369">
        <v>1340</v>
      </c>
    </row>
    <row r="20" spans="1:2" s="211" customFormat="1" ht="15.75" customHeight="1">
      <c r="A20" s="366" t="s">
        <v>476</v>
      </c>
      <c r="B20" s="369">
        <v>560</v>
      </c>
    </row>
    <row r="21" spans="1:2" ht="15.75" customHeight="1">
      <c r="A21" s="366" t="s">
        <v>477</v>
      </c>
      <c r="B21" s="369">
        <v>387</v>
      </c>
    </row>
    <row r="22" spans="1:2" ht="15.75" customHeight="1">
      <c r="A22" s="366" t="s">
        <v>484</v>
      </c>
      <c r="B22" s="369">
        <v>67.7</v>
      </c>
    </row>
    <row r="23" spans="1:2" ht="15.75" customHeight="1">
      <c r="A23" s="366" t="s">
        <v>478</v>
      </c>
      <c r="B23" s="369">
        <v>65</v>
      </c>
    </row>
    <row r="24" spans="1:2" ht="15.75" customHeight="1">
      <c r="A24" s="366" t="s">
        <v>479</v>
      </c>
      <c r="B24" s="369">
        <v>5140</v>
      </c>
    </row>
    <row r="25" spans="1:3" s="2" customFormat="1" ht="15">
      <c r="A25" s="367" t="s">
        <v>480</v>
      </c>
      <c r="B25" s="370">
        <f>SUM(B15:B24)</f>
        <v>9552.4</v>
      </c>
      <c r="C25" s="2" t="s">
        <v>200</v>
      </c>
    </row>
  </sheetData>
  <sheetProtection/>
  <mergeCells count="10">
    <mergeCell ref="A8:B8"/>
    <mergeCell ref="A11:B11"/>
    <mergeCell ref="A12:B12"/>
    <mergeCell ref="A13:B13"/>
    <mergeCell ref="A1:B1"/>
    <mergeCell ref="A2:B2"/>
    <mergeCell ref="A3:B3"/>
    <mergeCell ref="A4:B4"/>
    <mergeCell ref="A5:B5"/>
    <mergeCell ref="A6:B6"/>
  </mergeCells>
  <printOptions/>
  <pageMargins left="1.1811023622047245" right="0.3937007874015748" top="0.3937007874015748" bottom="0" header="0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3.875" style="0" customWidth="1"/>
    <col min="2" max="2" width="22.875" style="0" customWidth="1"/>
    <col min="3" max="3" width="1.25" style="0" customWidth="1"/>
  </cols>
  <sheetData>
    <row r="1" spans="1:2" ht="12.75">
      <c r="A1" s="378" t="s">
        <v>481</v>
      </c>
      <c r="B1" s="378"/>
    </row>
    <row r="2" spans="1:2" ht="12.75">
      <c r="A2" s="378" t="s">
        <v>196</v>
      </c>
      <c r="B2" s="378"/>
    </row>
    <row r="3" spans="1:2" ht="12.75">
      <c r="A3" s="378" t="s">
        <v>197</v>
      </c>
      <c r="B3" s="378"/>
    </row>
    <row r="4" spans="1:2" ht="12.75">
      <c r="A4" s="378" t="s">
        <v>198</v>
      </c>
      <c r="B4" s="378"/>
    </row>
    <row r="5" spans="1:2" ht="12.75">
      <c r="A5" s="378" t="s">
        <v>199</v>
      </c>
      <c r="B5" s="378"/>
    </row>
    <row r="6" spans="1:2" ht="12.75">
      <c r="A6" s="378" t="s">
        <v>501</v>
      </c>
      <c r="B6" s="378"/>
    </row>
    <row r="8" spans="1:9" s="6" customFormat="1" ht="12">
      <c r="A8" s="424" t="s">
        <v>498</v>
      </c>
      <c r="B8" s="424"/>
      <c r="C8" s="363"/>
      <c r="D8" s="363"/>
      <c r="E8" s="363"/>
      <c r="F8" s="363"/>
      <c r="G8" s="363"/>
      <c r="H8" s="363"/>
      <c r="I8" s="363"/>
    </row>
    <row r="9" spans="1:9" s="6" customFormat="1" ht="12">
      <c r="A9" s="210"/>
      <c r="B9" s="210" t="s">
        <v>467</v>
      </c>
      <c r="C9" s="363"/>
      <c r="D9" s="363"/>
      <c r="E9" s="363"/>
      <c r="F9" s="363"/>
      <c r="G9" s="363"/>
      <c r="H9" s="363"/>
      <c r="I9" s="363"/>
    </row>
    <row r="10" spans="1:9" s="6" customFormat="1" ht="12">
      <c r="A10" s="210"/>
      <c r="B10" s="210"/>
      <c r="C10" s="363"/>
      <c r="D10" s="363"/>
      <c r="E10" s="363"/>
      <c r="F10" s="363"/>
      <c r="G10" s="363"/>
      <c r="H10" s="363"/>
      <c r="I10" s="363"/>
    </row>
    <row r="11" spans="1:9" s="211" customFormat="1" ht="15">
      <c r="A11" s="427" t="s">
        <v>485</v>
      </c>
      <c r="B11" s="427"/>
      <c r="C11" s="364"/>
      <c r="D11" s="364"/>
      <c r="E11" s="364"/>
      <c r="F11" s="364"/>
      <c r="G11" s="364"/>
      <c r="H11" s="364"/>
      <c r="I11" s="364"/>
    </row>
    <row r="12" spans="1:9" s="211" customFormat="1" ht="27" customHeight="1">
      <c r="A12" s="425" t="s">
        <v>486</v>
      </c>
      <c r="B12" s="425"/>
      <c r="C12" s="364"/>
      <c r="D12" s="364"/>
      <c r="E12" s="364"/>
      <c r="F12" s="364"/>
      <c r="G12" s="364"/>
      <c r="H12" s="364"/>
      <c r="I12" s="364"/>
    </row>
    <row r="13" s="296" customFormat="1" ht="12.75">
      <c r="A13" s="371"/>
    </row>
    <row r="14" spans="1:9" s="6" customFormat="1" ht="12">
      <c r="A14" s="428"/>
      <c r="B14" s="428"/>
      <c r="C14" s="363"/>
      <c r="D14" s="363"/>
      <c r="E14" s="363"/>
      <c r="F14" s="363"/>
      <c r="G14" s="363"/>
      <c r="H14" s="363"/>
      <c r="I14" s="363"/>
    </row>
    <row r="15" spans="1:2" s="211" customFormat="1" ht="15" customHeight="1">
      <c r="A15" s="372" t="s">
        <v>470</v>
      </c>
      <c r="B15" s="372" t="s">
        <v>66</v>
      </c>
    </row>
    <row r="16" spans="1:2" s="211" customFormat="1" ht="15.75" customHeight="1">
      <c r="A16" s="366" t="s">
        <v>487</v>
      </c>
      <c r="B16" s="373">
        <v>70</v>
      </c>
    </row>
    <row r="17" spans="1:2" s="211" customFormat="1" ht="15" customHeight="1">
      <c r="A17" s="374" t="s">
        <v>488</v>
      </c>
      <c r="B17" s="373">
        <v>122.7</v>
      </c>
    </row>
    <row r="18" spans="1:2" s="211" customFormat="1" ht="15" customHeight="1">
      <c r="A18" s="374" t="s">
        <v>489</v>
      </c>
      <c r="B18" s="373">
        <v>71.7</v>
      </c>
    </row>
    <row r="19" spans="1:2" s="211" customFormat="1" ht="15" customHeight="1">
      <c r="A19" s="374" t="s">
        <v>490</v>
      </c>
      <c r="B19" s="373">
        <v>316.88</v>
      </c>
    </row>
    <row r="20" spans="1:2" s="211" customFormat="1" ht="15" customHeight="1">
      <c r="A20" s="374" t="s">
        <v>491</v>
      </c>
      <c r="B20" s="373">
        <v>335.9</v>
      </c>
    </row>
    <row r="21" spans="1:2" s="211" customFormat="1" ht="15" customHeight="1">
      <c r="A21" s="374" t="s">
        <v>492</v>
      </c>
      <c r="B21" s="373">
        <v>69.2</v>
      </c>
    </row>
    <row r="22" spans="1:2" s="211" customFormat="1" ht="15" customHeight="1">
      <c r="A22" s="366" t="s">
        <v>493</v>
      </c>
      <c r="B22" s="373">
        <v>335.97</v>
      </c>
    </row>
    <row r="23" spans="1:2" s="211" customFormat="1" ht="15" customHeight="1">
      <c r="A23" s="374" t="s">
        <v>494</v>
      </c>
      <c r="B23" s="373">
        <v>37.45</v>
      </c>
    </row>
    <row r="24" spans="1:2" s="211" customFormat="1" ht="15" customHeight="1">
      <c r="A24" s="374" t="s">
        <v>495</v>
      </c>
      <c r="B24" s="373">
        <v>308.7</v>
      </c>
    </row>
    <row r="25" spans="1:3" s="211" customFormat="1" ht="15" customHeight="1">
      <c r="A25" s="375" t="s">
        <v>496</v>
      </c>
      <c r="B25" s="376">
        <f>SUM(B16:B24)</f>
        <v>1668.5</v>
      </c>
      <c r="C25" s="211" t="s">
        <v>200</v>
      </c>
    </row>
    <row r="26" ht="12.75">
      <c r="B26" s="377"/>
    </row>
  </sheetData>
  <sheetProtection/>
  <mergeCells count="10">
    <mergeCell ref="A8:B8"/>
    <mergeCell ref="A11:B11"/>
    <mergeCell ref="A12:B12"/>
    <mergeCell ref="A14:B14"/>
    <mergeCell ref="A1:B1"/>
    <mergeCell ref="A2:B2"/>
    <mergeCell ref="A3:B3"/>
    <mergeCell ref="A4:B4"/>
    <mergeCell ref="A5:B5"/>
    <mergeCell ref="A6:B6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2017-11-02T14:51:08Z</cp:lastPrinted>
  <dcterms:created xsi:type="dcterms:W3CDTF">2006-12-28T08:02:07Z</dcterms:created>
  <dcterms:modified xsi:type="dcterms:W3CDTF">2017-11-02T14:51:12Z</dcterms:modified>
  <cp:category/>
  <cp:version/>
  <cp:contentType/>
  <cp:contentStatus/>
</cp:coreProperties>
</file>