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15" windowHeight="10995" tabRatio="519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 " sheetId="7" r:id="rId7"/>
    <sheet name="Приложение 8 " sheetId="8" r:id="rId8"/>
    <sheet name="Приложение 9" sheetId="9" r:id="rId9"/>
    <sheet name="Приложение 10 таб 1" sheetId="10" r:id="rId10"/>
    <sheet name="Приложение 10 таб.2" sheetId="11" r:id="rId11"/>
    <sheet name="Приложение 10 таб 3" sheetId="12" r:id="rId12"/>
    <sheet name="Приложение 10 таб 4" sheetId="13" r:id="rId13"/>
    <sheet name="Приложение 10 таб 5" sheetId="14" r:id="rId14"/>
    <sheet name="Приложение 11 таб 1 " sheetId="15" r:id="rId15"/>
    <sheet name="Приложение 11 таб.2" sheetId="16" r:id="rId16"/>
    <sheet name="Приложение 11 таб 3 " sheetId="17" r:id="rId17"/>
    <sheet name="Приложение 11 таб 4 " sheetId="18" r:id="rId18"/>
    <sheet name="Приложение 11 таб 5" sheetId="19" r:id="rId19"/>
    <sheet name="Приложение 12" sheetId="20" r:id="rId20"/>
    <sheet name="Приложение 13" sheetId="21" r:id="rId21"/>
    <sheet name="Приложение 14" sheetId="22" r:id="rId22"/>
  </sheets>
  <externalReferences>
    <externalReference r:id="rId25"/>
    <externalReference r:id="rId26"/>
    <externalReference r:id="rId27"/>
  </externalReferences>
  <definedNames>
    <definedName name="_Toc105952699" localSheetId="19">'Приложение 12'!$A$7</definedName>
    <definedName name="_xlnm._FilterDatabase" localSheetId="0" hidden="1">'Приложение 1'!$A$9:$D$328</definedName>
    <definedName name="_xlnm._FilterDatabase" localSheetId="1" hidden="1">'Приложение 2'!$A$9:$D$242</definedName>
    <definedName name="_xlnm._FilterDatabase" localSheetId="2" hidden="1">'Приложение 3'!$A$10:$E$367</definedName>
    <definedName name="_xlnm._FilterDatabase" localSheetId="3" hidden="1">'Приложение 4'!$A$10:$E$280</definedName>
    <definedName name="asd15" localSheetId="18">#REF!</definedName>
    <definedName name="asd15" localSheetId="15">#REF!</definedName>
    <definedName name="asd15" localSheetId="21">#REF!</definedName>
    <definedName name="asd15">#REF!</definedName>
    <definedName name="ggh" localSheetId="18">#REF!</definedName>
    <definedName name="ggh" localSheetId="15">#REF!</definedName>
    <definedName name="ggh" localSheetId="21">#REF!</definedName>
    <definedName name="ggh">#REF!</definedName>
    <definedName name="hgghb" localSheetId="0">#REF!</definedName>
    <definedName name="hgghb" localSheetId="18">#REF!</definedName>
    <definedName name="hgghb" localSheetId="15">#REF!</definedName>
    <definedName name="hgghb" localSheetId="21">#REF!</definedName>
    <definedName name="hgghb" localSheetId="1">#REF!</definedName>
    <definedName name="hgghb" localSheetId="3">#REF!</definedName>
    <definedName name="hgghb">#REF!</definedName>
    <definedName name="Z_683C611D_9BA4_4FCB_ACFA_36C0B3D59D86_.wvu.Cols" localSheetId="4" hidden="1">'Приложение 5'!$K:$P</definedName>
    <definedName name="Z_683C611D_9BA4_4FCB_ACFA_36C0B3D59D86_.wvu.Cols" localSheetId="5" hidden="1">'Приложение 6'!$K:$Q</definedName>
    <definedName name="А319" localSheetId="0">'Приложение 1'!#REF!</definedName>
    <definedName name="А319" localSheetId="9">'[2]Приложение 3'!#REF!</definedName>
    <definedName name="А319" localSheetId="11">'[2]Приложение 3'!#REF!</definedName>
    <definedName name="А319" localSheetId="12">'[2]Приложение 3'!#REF!</definedName>
    <definedName name="А319" localSheetId="13">'[2]Приложение 3'!#REF!</definedName>
    <definedName name="А319" localSheetId="10">'[2]Приложение 3'!#REF!</definedName>
    <definedName name="А319" localSheetId="14">'[2]Приложение 3'!#REF!</definedName>
    <definedName name="А319" localSheetId="16">'[2]Приложение 3'!#REF!</definedName>
    <definedName name="А319" localSheetId="17">'[2]Приложение 3'!#REF!</definedName>
    <definedName name="А319" localSheetId="18">'[2]Приложение 3'!#REF!</definedName>
    <definedName name="А319" localSheetId="15">'[2]Приложение 3'!#REF!</definedName>
    <definedName name="А319" localSheetId="19">'[2]Приложение 3'!#REF!</definedName>
    <definedName name="А319" localSheetId="20">'[2]Приложение 3'!#REF!</definedName>
    <definedName name="А319" localSheetId="21">'[2]Приложение 3'!#REF!</definedName>
    <definedName name="А319" localSheetId="1">'Приложение 2'!#REF!</definedName>
    <definedName name="А319" localSheetId="2">'Приложение 3'!#REF!</definedName>
    <definedName name="А319" localSheetId="3">'Приложение 4'!#REF!</definedName>
    <definedName name="А319" localSheetId="4">'[1]Приложение 5 '!#REF!</definedName>
    <definedName name="А319" localSheetId="5">'[2]Приложение 3'!#REF!</definedName>
    <definedName name="А319" localSheetId="6">'[3]Приложение 4 '!#REF!</definedName>
    <definedName name="А319" localSheetId="7">'[2]Приложение 3'!#REF!</definedName>
    <definedName name="А319" localSheetId="8">'[2]Приложение 3'!#REF!</definedName>
    <definedName name="А319">#REF!</definedName>
    <definedName name="_xlnm.Print_Area" localSheetId="0">'Приложение 1'!$A$1:$D$328</definedName>
    <definedName name="_xlnm.Print_Area" localSheetId="12">'Приложение 10 таб 4'!$A$1:$B$18</definedName>
    <definedName name="_xlnm.Print_Area" localSheetId="13">'Приложение 10 таб 5'!$A$1:$D$20</definedName>
    <definedName name="_xlnm.Print_Area" localSheetId="18">'Приложение 11 таб 5'!$A$1:$G$20</definedName>
    <definedName name="_xlnm.Print_Area" localSheetId="19">'Приложение 12'!$A$1:$E$18</definedName>
    <definedName name="_xlnm.Print_Area" localSheetId="1">'Приложение 2'!$A$1:$E$242</definedName>
    <definedName name="_xlnm.Print_Area" localSheetId="2">'Приложение 3'!$A$1:$E$367</definedName>
    <definedName name="_xlnm.Print_Area" localSheetId="3">'Приложение 4'!$A$1:$F$279</definedName>
    <definedName name="_xlnm.Print_Area" localSheetId="4">'Приложение 5'!$A$1:$P$18</definedName>
    <definedName name="_xlnm.Print_Area" localSheetId="5">'Приложение 6'!$A$1:$Q$18</definedName>
    <definedName name="_xlnm.Print_Area" localSheetId="6">'Приложение 7 '!$A$1:$C$141</definedName>
    <definedName name="рор" localSheetId="21">#REF!</definedName>
    <definedName name="рор">#REF!</definedName>
    <definedName name="ф123" localSheetId="18">#REF!</definedName>
    <definedName name="ф123" localSheetId="15">#REF!</definedName>
    <definedName name="ф123" localSheetId="21">#REF!</definedName>
    <definedName name="ф123" localSheetId="1">#REF!</definedName>
    <definedName name="ф123">#REF!</definedName>
    <definedName name="Ф320" localSheetId="21">#REF!</definedName>
    <definedName name="Ф320">#REF!</definedName>
    <definedName name="ф324" localSheetId="0">#REF!</definedName>
    <definedName name="ф324" localSheetId="18">#REF!</definedName>
    <definedName name="ф324" localSheetId="15">#REF!</definedName>
    <definedName name="ф324" localSheetId="21">#REF!</definedName>
    <definedName name="ф324" localSheetId="1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<sst xmlns="http://schemas.openxmlformats.org/spreadsheetml/2006/main" count="2363" uniqueCount="541">
  <si>
    <t>Доходы от размещения временно свободных средств бюджетов муниципальных районов</t>
  </si>
  <si>
    <t>Приложение 3</t>
  </si>
  <si>
    <t>800</t>
  </si>
  <si>
    <t>Иные бюджетные ассигнования</t>
  </si>
  <si>
    <t>500</t>
  </si>
  <si>
    <t>Предоставление мер социальной поддержки по оплате жилья и коммунальных услуг специалистам муниципальных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</si>
  <si>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</si>
  <si>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Предоставление субсидий бюджетным, автономным учреждениям и иным некоммерческим организациям</t>
  </si>
  <si>
    <t>300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</si>
  <si>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</si>
  <si>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</si>
  <si>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</si>
  <si>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</si>
  <si>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</si>
  <si>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Доходы, поступающие в порядке возмещения расходов, понесенных в связи с эксплуатацией  имущества поселений</t>
  </si>
  <si>
    <t>Прочие доходы от компенсации затрат  бюджетов поселений</t>
  </si>
  <si>
    <t>АДМИНИСТРАТИВНЫЕ ПЛАТЕЖИ И СБОРЫ</t>
  </si>
  <si>
    <t>Совет муниципального района "Ижемский"</t>
  </si>
  <si>
    <t>муниципального образования муниципального района "Ижемский"</t>
  </si>
  <si>
    <t>905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</si>
  <si>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</si>
  <si>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поселений за выполнение определенных функций</t>
  </si>
  <si>
    <t>ШТРАФЫ, САНКЦИИ, 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</si>
  <si>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</si>
  <si>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</si>
  <si>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</si>
  <si>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</si>
  <si>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</si>
  <si>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</si>
  <si>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r>
      <t>ДОХОДЫ БЮДЖЕТОВ БЮДЖЕТНОЙ СИСТЕМЫ РОССИЙСКОЙ ФЕДЕРАЦИИ ОТ ВОЗВРАТА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</si>
  <si>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поселений от возврата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</si>
  <si>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Подпрограмма "Управление муниципальными финансами и муниципальным долгом"</t>
  </si>
  <si>
    <t>Дотации на выравнивание бюджетной обеспеченности сельских поселений</t>
  </si>
  <si>
    <t>Невыясненные поступления, зачисляемые в бюджеты поселений</t>
  </si>
  <si>
    <t>Подпрограмма "Малое и среднее предпринимательство в Ижемском районе"</t>
  </si>
  <si>
    <t>ДОХОДЫ ОТ ОКАЗАНИЯ ПЛАТНЫХ УСЛУГ (РАБОТ) И КОМПЕНСАЦИИ ЗАТРАТ ГОСУДАРСТВА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</si>
  <si>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</si>
  <si>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</si>
  <si>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Приложение 8</t>
  </si>
  <si>
    <t>к решению Совета  муниципального района  "Ижемский" "О бюджете</t>
  </si>
  <si>
    <t xml:space="preserve"> муниципального образования муниципального района "Ижемский"</t>
  </si>
  <si>
    <t>Код главы</t>
  </si>
  <si>
    <t>Код группы, подгруппы, статьи и вида источников</t>
  </si>
  <si>
    <t>Наименование</t>
  </si>
  <si>
    <t>01 03 01 00 05 0000 710</t>
  </si>
  <si>
    <t>01 03 01 00 05 0000 810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</si>
  <si>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</si>
  <si>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</si>
  <si>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</si>
  <si>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</si>
  <si>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     к Решению Совета муниципального района «Ижемский» "О бюджете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</si>
  <si>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</si>
  <si>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Целевые отчисления от лотерей муниципальных районов</t>
  </si>
  <si>
    <t>Целевые отчисления от лотерей поселений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</si>
  <si>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</si>
  <si>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</si>
  <si>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Приложение 9</t>
  </si>
  <si>
    <t xml:space="preserve">к решению Совета муниципального района "Ижемский" "О бюджете </t>
  </si>
  <si>
    <t>1.1. Перечень подлежащих предоставлению муниципальных гарантий муниципального образования муниципального района "Ижемский"</t>
  </si>
  <si>
    <t>№ п/п</t>
  </si>
  <si>
    <t>Цель гарантирования</t>
  </si>
  <si>
    <t>Наименование принципала</t>
  </si>
  <si>
    <t>Сумма гарантирования (тыс. руб.)</t>
  </si>
  <si>
    <t>Наличие права регрессивного требования</t>
  </si>
  <si>
    <t>ИТОГО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</si>
  <si>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</si>
  <si>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</si>
  <si>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</si>
  <si>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государственного полномочия Республики Коми по предоставлению мер социальной поддержки в форме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</si>
  <si>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Таблица 5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</si>
  <si>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</si>
  <si>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600</t>
  </si>
  <si>
    <t>Резервный фонд администрации муниципального района "Ижемский"</t>
  </si>
  <si>
    <t>Информационно-консультационная поддержка малого и среднего предпринимательства</t>
  </si>
  <si>
    <t>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</si>
  <si>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</si>
  <si>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Глава местной администрации (исполнительно-распорядительного органа муниципального образования)</t>
  </si>
  <si>
    <t>Сельское поселение «Щельяюр»</t>
  </si>
  <si>
    <t>Администрация муниципального района «Ижемский»</t>
  </si>
  <si>
    <t>ВР</t>
  </si>
  <si>
    <t>КЦСР</t>
  </si>
  <si>
    <t>Гл</t>
  </si>
  <si>
    <t xml:space="preserve">Наименование </t>
  </si>
  <si>
    <t>Изменения на комитет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</si>
  <si>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</si>
  <si>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</si>
  <si>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</si>
  <si>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903</t>
  </si>
  <si>
    <t>Таблица 1</t>
  </si>
  <si>
    <t>бюджетам сельских поселений на выполнение государственных полномочий на государственную регистрацию актов гражданского состояния</t>
  </si>
  <si>
    <t xml:space="preserve"> бюджетам сельских поселений на осуществление первичного воинского учет на территориях, где отсутствуют военные комиссариаты</t>
  </si>
  <si>
    <t>Финансовая поддержка субъектов малого и среднего предпринимательства</t>
  </si>
  <si>
    <t>Субвенции на осуществление первичного воинского учета на территориях, где отсутствуют военные комиссариаты</t>
  </si>
  <si>
    <t xml:space="preserve">Источники </t>
  </si>
  <si>
    <t>тыс. рублей</t>
  </si>
  <si>
    <t xml:space="preserve">Код </t>
  </si>
  <si>
    <t>Муниципальная программа муниципального образования муниципального района "Ижемский" "Муниципальное управление"</t>
  </si>
  <si>
    <t>Доходы бюджетов поселений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</si>
  <si>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</si>
  <si>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Пенсии за выслугу лет лицам, замещавшим должности муниципальной службы и выборные должности в органах местного самоуправления</t>
  </si>
  <si>
    <t>Приложение 6</t>
  </si>
  <si>
    <t>бюджетам поселений на поддержку мер по обеспечению сбалансированности бюджетов</t>
  </si>
  <si>
    <t>ВСЕГО РАСХОДОВ</t>
  </si>
  <si>
    <t>Руководство и управление в сфере установленных функций органов местного самоуправления (центральный аппарат)</t>
  </si>
  <si>
    <t>Непрограммные направления деятельности</t>
  </si>
  <si>
    <t>к решению Совета муниципального района "Ижемский" "О бюджете</t>
  </si>
  <si>
    <t>1.</t>
  </si>
  <si>
    <t>Бюджетные кредиты, привлеченные от других бюджетов бюджетной системы Российской Федерации</t>
  </si>
  <si>
    <t>Привлечение средств</t>
  </si>
  <si>
    <t>Погашение основной суммы долга</t>
  </si>
  <si>
    <t xml:space="preserve"> </t>
  </si>
  <si>
    <t>Организация осуществления перевозок пассажиров и багажа автомобильным транспортом</t>
  </si>
  <si>
    <t>Организация осуществления перевозок пассажиров и багажа водным транспортом</t>
  </si>
  <si>
    <t>Подпрограмма "Развитие транспортной инфраструктуры и дорожного хозяйства"</t>
  </si>
  <si>
    <t>Финансовое управление администрации муниципального района "Ижемский"</t>
  </si>
  <si>
    <t xml:space="preserve">                   </t>
  </si>
  <si>
    <t>200</t>
  </si>
  <si>
    <t>Прочие доходы от компенсации затрат  бюджетов муниципальных районов</t>
  </si>
  <si>
    <t>Прочие неналоговые доходы бюджетов муниципальных районов</t>
  </si>
  <si>
    <t>956</t>
  </si>
  <si>
    <t>992</t>
  </si>
  <si>
    <t>к решению Совета  муниципального района "Ижемский" "О бюджете</t>
  </si>
  <si>
    <t>Наименование дохода</t>
  </si>
  <si>
    <t>Бюджет муниципального района</t>
  </si>
  <si>
    <t>Бюджет сельского поселения</t>
  </si>
  <si>
    <t>Резервный фонд администрации муниципального района "Ижемский" по предупреждению и ликвидации чрезвычайных ситуаций и последствий стихийных бедствий</t>
  </si>
  <si>
    <t>Межбюджетные трансферты</t>
  </si>
  <si>
    <t>Руководитель контрольно-счетной палаты муниципального образования и его заместители</t>
  </si>
  <si>
    <t>Контрольно-счетный орган муниципального района "Ижемский" - контрольно-счетная комиссия муниципального района "Ижемский"</t>
  </si>
  <si>
    <t>Оказание муниципальных услуг (выполнение работ) музеями</t>
  </si>
  <si>
    <t>Оказание муниципальных услуг (выполнение работ) библиотеками</t>
  </si>
  <si>
    <t xml:space="preserve">муниципального образования муниципального района "Ижемский" </t>
  </si>
  <si>
    <t>ДОХОДЫ ОТ ИСПОЛЬЗОВАНИЯ ИМУЩЕСТВА, НАХОДЯЩЕГОСЯ В ГОСУДАРСТВЕННОЙ И МУНИЦИПАЛЬНОЙ СОБСТВЕННОСТИ</t>
  </si>
  <si>
    <t>Муниципальная программа муниципального образования муниципального района "Ижемский" "Развитие образования"</t>
  </si>
  <si>
    <t>Обеспечение деятельности (оказание муниципальных услуг) муниципальных организаций</t>
  </si>
  <si>
    <t>Капитальные вложения в объекты государственной (муниципальной) собственности</t>
  </si>
  <si>
    <t>Проведение противопожарных мероприятий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</si>
  <si>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</si>
  <si>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Оказание муниципальных услуг (выполнение работ) учреждениями дополнительного образования детей физкультурно-спортивной направленности</t>
  </si>
  <si>
    <t>Ведомственная целевая программа "Развитие лыжных гонок и национальных видов спорта "Северное многоборье"</t>
  </si>
  <si>
    <t>Муниципальная программа муниципального образования муниципального района "Ижемский" "Развитие транспортной системы"</t>
  </si>
  <si>
    <t>Организация трудовых объединений в образовательных организациях и совместно с предприятиями для несовершеннолетних подростков в возрасте от 14 до 18 лет</t>
  </si>
  <si>
    <t>Сумма</t>
  </si>
  <si>
    <t>Невыясненные поступления, зачисляемые в бюджеты муниципальных районов</t>
  </si>
  <si>
    <t>Руководство и управление в сфере установленных функций органов местного самоуправления (централизованная бухгалтерия)</t>
  </si>
  <si>
    <t>Объем бюджетных ассигнований на исполнение гарантий по возможным гарантийным случаям (тыс. руб.)</t>
  </si>
  <si>
    <t>За счет источников финансирования дефицита бюджета муниципального района "Ижемский"</t>
  </si>
  <si>
    <t>За счет расходов бюджета муниципального района "Ижемский"</t>
  </si>
  <si>
    <t>Проведение работ по технической инвентаризации и государственной регистрации прав на автомобильные дороги общего пользования местного значения и внесение сведений о них в государственный кадастр недвижимости</t>
  </si>
  <si>
    <t>Мероприятия в области социальной политики</t>
  </si>
  <si>
    <t xml:space="preserve"> на выравнивание  бюджетной обеспеченности поселений </t>
  </si>
  <si>
    <t>в том числе</t>
  </si>
  <si>
    <t>из республиканского бюджета</t>
  </si>
  <si>
    <t>из бюджета муниципального района</t>
  </si>
  <si>
    <t>Таблица 3</t>
  </si>
  <si>
    <t>на выполнение государственных полномочий на государственную регистрацию актов гражданского состояния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</si>
  <si>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</si>
  <si>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</si>
  <si>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</si>
  <si>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</si>
  <si>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</si>
  <si>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</si>
  <si>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</si>
  <si>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</si>
  <si>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</si>
  <si>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Таблица 4</t>
  </si>
  <si>
    <t>бюджетам сельских поселений на осуществление первичного воинского учет на территориях, где отсутствуют военные комиссариаты</t>
  </si>
  <si>
    <t>Наименование сельского поселения</t>
  </si>
  <si>
    <t>Сельское поселение «Брыкаланск»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</si>
  <si>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</si>
  <si>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</si>
  <si>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</si>
  <si>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</si>
  <si>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</si>
  <si>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</si>
  <si>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</si>
  <si>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Итого</t>
  </si>
  <si>
    <t>1.2. Общий объем бюджетных ассигнований, предусмотренных на исполнение муниципальных гарантий  муниципального района "Ижемский" по возможным гарантийным случаям</t>
  </si>
  <si>
    <t>Исполнение муниципальных гарантий муниципального района "Ижемский"</t>
  </si>
  <si>
    <t>Муниципальная программа муниципального образования муниципального района "Ижемский" «Территориальное развитие"</t>
  </si>
  <si>
    <t>Доходы от размещения временно свободных средств бюджетов поселений</t>
  </si>
  <si>
    <t>Таблица 2</t>
  </si>
  <si>
    <t>Всего</t>
  </si>
  <si>
    <t>Дотации поселениям на поддержку мер по обеспечению сбалансированности бюджетов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</si>
  <si>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</si>
  <si>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ПРОЧИЕ НЕНАЛОГОВЫЕ ДОХОДЫ</t>
  </si>
  <si>
    <t>Прочие неналоговые доходы бюджетов поселений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</si>
  <si>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</si>
  <si>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</si>
  <si>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Сельское поселение «Ижма»</t>
  </si>
  <si>
    <t>Сумма (тыс. рублей)</t>
  </si>
  <si>
    <t>Управление образования администрации муниципального района "Ижемский"</t>
  </si>
  <si>
    <t>Подпрограмма "Строительство, обеспечение качественным, доступным жильем населения Ижемского района"</t>
  </si>
  <si>
    <t>Подпрограмма «Обеспечение благоприятного и безопасного проживания граждан на территории Ижемского района и качественными жилищно-коммунальными услугами населения»</t>
  </si>
  <si>
    <t>Отдел физической культуры, спорта и туризма администрации муниципального района "Ижемский"</t>
  </si>
  <si>
    <t>Социальное обеспечение и иные выплаты населению</t>
  </si>
  <si>
    <t>Управление культуры администрации муниципального района "Ижемский"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</si>
  <si>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</si>
  <si>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"Развитие и сохранение культуры"</t>
  </si>
  <si>
    <t>Оказание муниципальных услуг (выполнение работ) учреждениями дополнительного образования</t>
  </si>
  <si>
    <t>Оказание муниципальных услуг (выполнение работ) учреждениями культурно-досугового типа</t>
  </si>
  <si>
    <t>2018 год</t>
  </si>
  <si>
    <t>Приложение 1</t>
  </si>
  <si>
    <t>Приложение 2</t>
  </si>
  <si>
    <t>Приложение  5</t>
  </si>
  <si>
    <t xml:space="preserve">                                                                                                       Приложение 10</t>
  </si>
  <si>
    <t xml:space="preserve">                                                                                                       Приложение 11</t>
  </si>
  <si>
    <t>Приложения 10</t>
  </si>
  <si>
    <t>Приложения 11</t>
  </si>
  <si>
    <t xml:space="preserve">                                                                                                                           Приложение 12</t>
  </si>
  <si>
    <t xml:space="preserve">                                                                                                                            Приложение 13</t>
  </si>
  <si>
    <t>Содействие в предоставлении государственной поддержки на приобретение (строительство) жилья молодым семьям</t>
  </si>
  <si>
    <t xml:space="preserve">Предоставление молодым семьям, нуждающимся в улучшении жилищных условий социальных выплат на приобретение жилого помещения или создание объекта индивидуального жилищного строительства       </t>
  </si>
  <si>
    <t>Осуществление государственных полномочий по обеспечению жилыми помещениями муниципального специализированного жилищного фонда,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</si>
  <si>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</si>
  <si>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Реализация мероприятий по капитальному ремонту многоквартирных домов</t>
  </si>
  <si>
    <t>Отлов безнадзорных животных на территории Ижемского района</t>
  </si>
  <si>
    <t>Строительство и реконструкция объектов водоснабжения</t>
  </si>
  <si>
    <t>Строительство и реконструкция объектов водоотведения и очистки сточных вод</t>
  </si>
  <si>
    <t>Подпрограмма «Развитие систем обращения с отходами»</t>
  </si>
  <si>
    <t>Подпрограмма "Повышение пожарной безопасности на территории муниципального района "Ижемский""</t>
  </si>
  <si>
    <t>Оперативное реагирование сил и средств Ижемской районной подсистемы Коми республиканской подсистемы единой государственной системы предупреждения и ликвидации чрезвычайных ситуаций к выполнению задач по предупреждению и ликвидации последствий чрезвычайных ситуаций в период межсезоний вызванных природными и техногенными пожарами</t>
  </si>
  <si>
    <t>Расходы на реализацию основного мероприятия</t>
  </si>
  <si>
    <t>Оборудование и содержание ледовых переправ и зимних автомобильных дорог общего пользования местного значения</t>
  </si>
  <si>
    <t>Подпрограмма "Организация транспортного обслуживания населения на территории муниципального района "Ижемский""</t>
  </si>
  <si>
    <t>Укрепление и модернизация материально-технической базы объектов сферы культуры и искусства</t>
  </si>
  <si>
    <t>Создание безопасных условий в муниципальных учреждениях культуры и искусства</t>
  </si>
  <si>
    <t xml:space="preserve">Обеспечение первичных мер пожарной безопасности муниципальных учреждений культуры </t>
  </si>
  <si>
    <t>Обеспечение первичных мер пожарной безопасности муниципальных учреждений  искусства</t>
  </si>
  <si>
    <t xml:space="preserve">Руководство и управление в сфере установленных функций органов местного самоуправления </t>
  </si>
  <si>
    <t>Оказание муниципальных услуг (выполнение работ) учреждениями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</si>
  <si>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</si>
  <si>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спортсменов, также обеспечение участия спортсменов муниципального района «Ижемский» в официальных межмуниципальных, республиканских, межрегиональных, всероссийских соревнованиях</t>
  </si>
  <si>
    <t>Поддержка спортсменов высокого класса</t>
  </si>
  <si>
    <t>Реализация постановления администрации МР "Ижемский" от 09.08.2011 г. № 536 "Об учреждении стипендии руководителя администрации муниципального района "Ижемский" спортсменам высокого класса, участвующим во Всероссийских спортивных мероприятиях"</t>
  </si>
  <si>
    <t xml:space="preserve">Реализация организациями, осуществляющими образовательную деятельность, дошкольных, основных и дополнительных общеобразовательных программ 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</si>
  <si>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</si>
  <si>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Компенсация за содержание ребенка (присмотр и уход за ребенком) в государственных, муниципальных образовательных организациях, а также иных образовательных организациях на территории Республики Коми, реализующих основную общеобразовательную программу дошкольного образования</t>
  </si>
  <si>
    <t>Создание условий для функционирования муниципальных образовательных организаций</t>
  </si>
  <si>
    <t>Обеспечение оздоровления и отдыха детей Ижемского района</t>
  </si>
  <si>
    <t>Мероприятия по проведению оздоровительной кампании детей Ижемского района</t>
  </si>
  <si>
    <t>Руководство и управление в сфере установленных функций органов местного самоуправления</t>
  </si>
  <si>
    <t>Выравнивание бюджетной обеспеченности сельских поселений</t>
  </si>
  <si>
    <t>Субвенции на реализацию государственных полномочий по расчету и предоставлению дотаций на выравнивание бюджетной обеспеченности  поселений</t>
  </si>
  <si>
    <t>Субвенции на осуществление полномочий Российской Федерации по государственной регистрации актов гражданского состояния</t>
  </si>
  <si>
    <t>5</t>
  </si>
  <si>
    <t>Приложение 4</t>
  </si>
  <si>
    <t>Условно утверждаемые (утвержденные) расходы</t>
  </si>
  <si>
    <t>Развитие кадрового и инновационного потенциала педагогических работников муниципальных образовательных организаций</t>
  </si>
  <si>
    <t>Развитие системы поддержки талантливых детей и одаренных учащихся</t>
  </si>
  <si>
    <t>Развитие муниципальной системы оценки качества образования</t>
  </si>
  <si>
    <t>Подпрограмма "Повышение безопасности дорожного движения на территории муниципального района "Ижемский""</t>
  </si>
  <si>
    <t>Проведение районных соревнований юных инспекторов движения «Безопасное колесо» среди учащихся школ муниципального района «Ижемский</t>
  </si>
  <si>
    <t>Обеспечение участия команды учащихся школ муниципального района «Ижемский» на республиканских соревнованиях «Безопасное колесо»</t>
  </si>
  <si>
    <t>Укрепление материально-технической базы учреждений физкультурно-спортивной направленности</t>
  </si>
  <si>
    <t>Подпрограмма "Электронный муниципалитет "</t>
  </si>
  <si>
    <t>Подготовка и размещение информации в СМИ (печатные СМИ, электронные СМИ и Интернет, радио и телевидение)</t>
  </si>
  <si>
    <t>Подпрограмма "Развитие агропромышленного комплекса в Ижемском районе"</t>
  </si>
  <si>
    <t>Финансовая поддержка сельскохозяйственных организаций, крестьянских (фермерских) хозяйств</t>
  </si>
  <si>
    <t>Автоматизация и модернизация рабочих мест специалистов администрации муниципального района «Ижемский» и муниципальных учреждений, осуществляющих работу с государственными и муниципальными информационными системами</t>
  </si>
  <si>
    <t>Реализация концепции информатизации сферы культуры и искусства</t>
  </si>
  <si>
    <t>Реализация концепции информатизации сферы культуры</t>
  </si>
  <si>
    <t>Реализация концепции информатизации сферы  искусства</t>
  </si>
  <si>
    <t>Создание условий для вовлечения молодежи в социальную практику, гражданского образования и патриотического воспитания молодежи, содействие формированию правовых, культурных и нравственных ценностей среди молодежи</t>
  </si>
  <si>
    <t>Закупка товаров, работ и услуг для обеспечения  государственных (муниципальных) нужд</t>
  </si>
  <si>
    <t>Предоставление земельных участков для индивидуального жилищного строительства или ведения личного подсобного хозяйства с возможностью возведения жилого дома с целью предоставления на бесплатной основе семьям, имеющим трех и более детей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</si>
  <si>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</si>
  <si>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</si>
  <si>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</si>
  <si>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Сумма всего (тыс. рублей)</t>
  </si>
  <si>
    <t>Администрация МР "Ижемский"</t>
  </si>
  <si>
    <t>Финансовое управление администрации МР "Ижемский"</t>
  </si>
  <si>
    <t>01 1 46 L0200</t>
  </si>
  <si>
    <t>02 0 41 S2040</t>
  </si>
  <si>
    <t>02 0 42 S2040</t>
  </si>
  <si>
    <t>03 0 11 S2150</t>
  </si>
  <si>
    <t>Приобретение специального оборудования, музыкальных инструментов для оснащения муниципальных учреждений сферы культуры</t>
  </si>
  <si>
    <t>04 0 14 S2500</t>
  </si>
  <si>
    <t>Содержание автомобильных дорог общего пользования местного значения</t>
  </si>
  <si>
    <t>08 1 11 S2220</t>
  </si>
  <si>
    <t>08 1 12 S2210</t>
  </si>
  <si>
    <t>08 2 12 S2280</t>
  </si>
  <si>
    <t>2019 год</t>
  </si>
  <si>
    <t>Нераспределенный резерв</t>
  </si>
  <si>
    <t>Вид заимствований</t>
  </si>
  <si>
    <t xml:space="preserve">Всего </t>
  </si>
  <si>
    <t>2.</t>
  </si>
  <si>
    <t>Кредиты, полученные от кредитных организаций</t>
  </si>
  <si>
    <t>Перечень главных администраторов источников финансирования дефицита бюджета муниципального образования муниципального района "Ижемский"</t>
  </si>
  <si>
    <t xml:space="preserve">Ведомственная структура расходов бюджета муниципального </t>
  </si>
  <si>
    <t>Ведомственная структура расходов бюджета муниципального образования</t>
  </si>
  <si>
    <t>Актуализация генеральных планов  и правил землепользования и застройки муниципальных образований поселений</t>
  </si>
  <si>
    <t>Обеспечение функционирования деятельности муниципального учреждения "Жилищное управление"</t>
  </si>
  <si>
    <t>Выявление бесхозяйных объектов недвижимого имущества, используемых для передачи энергетических ресурсов,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</t>
  </si>
  <si>
    <t>Подпрограмма "Управление муниципальным имуществом"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</si>
  <si>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МР «Ижемский»</t>
  </si>
  <si>
    <t>Вовлечение в оборот муниципального имущества МО МР "Ижемский</t>
  </si>
  <si>
    <t>Вовлечение в оборот муниципального имущества МО МР "Ижемский"</t>
  </si>
  <si>
    <t>Подпрограмма "Развитие муниципальной службы муниципального района "Ижемский""</t>
  </si>
  <si>
    <t>Организация непрерывного профессионального образования и развития работников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</si>
  <si>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</si>
  <si>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Содержание элементов наплавного моста</t>
  </si>
  <si>
    <t>Осуществление 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</si>
  <si>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03 0 25 S2460</t>
  </si>
  <si>
    <t>Реализация народных проектов в сфере физической культуры и спорта</t>
  </si>
  <si>
    <t>02 0 17 L0970</t>
  </si>
  <si>
    <t>Организация питания обучающихся в муниципальных образовательных организациях, реализующих образовательную программу начального, основного и среднего образования</t>
  </si>
  <si>
    <t>02 0 18 S2000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</si>
  <si>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 государственной регистрации актов гражданского состояния"</t>
  </si>
  <si>
    <t>Развитие библиотечного дела</t>
  </si>
  <si>
    <t>Развитие и поддержка актуального состояния сайта администрации муниципального района «Ижемский»</t>
  </si>
  <si>
    <t>01 3 11 S2340</t>
  </si>
  <si>
    <t>Строительство объектов водоснабжения</t>
  </si>
  <si>
    <t>Реализация народных проектов в сфере культуры и искусства</t>
  </si>
  <si>
    <t>Реализация народных проектов в сфере культуры и искусства, прошедших отбор в рамках проекта "Народный бюджет"</t>
  </si>
  <si>
    <t>Совершенствование деятельности муниципальных образовательных организаций по сохранению, укреплению здоровья обучающихся и воспитанников</t>
  </si>
  <si>
    <t xml:space="preserve">Организация питания обучающихся в муниципальных образовательных организациях, реализующих программу начального, основного и среднего образования 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</si>
  <si>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</si>
  <si>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Осуществление деятельности прочих учреждений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</si>
  <si>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</si>
  <si>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Поддержка субъектов малого предпринимательства</t>
  </si>
  <si>
    <t>Cсоздание в общеобразовательных организациях, расположенных в сельской местности, условий для занятий физической культурой и спортом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</si>
  <si>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</si>
  <si>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</si>
  <si>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</si>
  <si>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бюджетов</t>
  </si>
  <si>
    <t>2020 год</t>
  </si>
  <si>
    <t>на 2018 год и плановый период 2019 и 2020 годов"</t>
  </si>
  <si>
    <t>Распределение межбюджетных трансфертов бюджетам                                                            сельских поселений на 2018 год</t>
  </si>
  <si>
    <t>Распределение дотаций на 2018 год</t>
  </si>
  <si>
    <t xml:space="preserve">Распределение дотаций на 2018 год </t>
  </si>
  <si>
    <t>Распределение субвенции на 2018 год</t>
  </si>
  <si>
    <t>Распределение субвенций на 2018 год</t>
  </si>
  <si>
    <t>Распределение субвенций бюджетам сельских поселений на 2018 год</t>
  </si>
  <si>
    <t>Распределение межбюджетных трансфертов бюджетам сельских поселений на плановый период 2019 и 2020 годов</t>
  </si>
  <si>
    <t xml:space="preserve">Распределение дотаций на плановый период 2019 и 2020 годов на выравнивание  бюджетной обеспеченности поселений </t>
  </si>
  <si>
    <t xml:space="preserve">Распределение дотаций на плановый период 2019 и 2020 годов </t>
  </si>
  <si>
    <t xml:space="preserve">Распределение субвенции на плановый период 2019 и 2020 годов </t>
  </si>
  <si>
    <t>Распределение субвенций на плановый период 2019 и 2020 годов</t>
  </si>
  <si>
    <t>Распределение субвенций бюджетам сельских поселений на плановый период 2019 и 2020 годов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</si>
  <si>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Программа муниципальных  заимствований  муниципального образования муниципального района "Ижемский" на 2018 год и плановый период 2019 и 2020 годов</t>
  </si>
  <si>
    <t>Программа муниципальных гарантий муниципального образования  муниципального района "Ижемский" в валюте Российской Федерации на 2018 год и плановый период 2019 и 2020 годов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</si>
  <si>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</si>
  <si>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2019 и 2020 годов </t>
  </si>
  <si>
    <t>образования муниципального района "Ижемский" на 2018 год</t>
  </si>
  <si>
    <t>муниципального района "Ижемский" на плановый период 2019 и 2020 годов</t>
  </si>
  <si>
    <t>финансирования дефицита бюджета муниципального образования муниципального района "Ижемский" на 2018 год</t>
  </si>
  <si>
    <t>финансирования дефицита бюджета муниципального образования муниципального района "Ижемский" на плановый период 2019 и 2020 годов</t>
  </si>
  <si>
    <t>Нормативы распределения доходов между бюджетом МО МР "Ижемский" и бюджетами сельских поселений на 2018 год и плановый период                                        2019 и 2020 годов</t>
  </si>
  <si>
    <t>01 1 47 73030</t>
  </si>
  <si>
    <t>Подпрограмма "Профилактика терроризма и экстремизма на территории муниципального района "Ижемский""</t>
  </si>
  <si>
    <t>Приобретение и установка сетевых видеокамер для уличного  видеонаблюдения на территориях населенных пунктов муниципального района  "Ижемский"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</si>
  <si>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</si>
  <si>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Реализация постановления администрации МР «Ижемский» «О наградах муниципального района «Ижемский»»</t>
  </si>
  <si>
    <t>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</si>
  <si>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Приобретение и доставка угля для нужд муниципальных учреждений</t>
  </si>
  <si>
    <t>Обслуживание муниципальных котельных</t>
  </si>
  <si>
    <t>Обеспечение обустройства и содержания технических средств организации дорожного движения на автомобильных дорогах общего пользования местного значения, улицах, проездах</t>
  </si>
  <si>
    <t>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</si>
  <si>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</si>
  <si>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Поддержка отрасли культуры</t>
  </si>
  <si>
    <t>03 0 13 L5190</t>
  </si>
  <si>
    <t>Реализация народных проектов в сфере образования, прошедших отбор в рамках проекта «Народный бюджет»</t>
  </si>
  <si>
    <t>02 0 17 S2020</t>
  </si>
  <si>
    <t>Строительство и реконструкция объектов в сфере образования</t>
  </si>
  <si>
    <t>Обслуживание муниципального долга МР "Ижемский"</t>
  </si>
  <si>
    <t>Обслуживание государственного (муниципального) долга</t>
  </si>
  <si>
    <t>Осуществление переданных полномочий поселений по формированию, исполнению и текущему контролю за исполнением бюджетов поселений в соответствии с заключенными соглашениями</t>
  </si>
  <si>
    <t>Реализация мероприятий по переселению граждан из аварийного жилищного фонда</t>
  </si>
  <si>
    <t>Проведение выборов в представительный орган муниципального района</t>
  </si>
  <si>
    <t>Обеспечение содержания, ремонта и капитального ремонта автомобильных дорог общего пользования местного значения и улично-дорожной сети</t>
  </si>
  <si>
    <t>Строительство индивидуального жилья</t>
  </si>
  <si>
    <t>Ликвидация и рекультивация несанкционированных свалок</t>
  </si>
  <si>
    <t>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</si>
  <si>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 xml:space="preserve">Строительство объектов размещения (полигонов, площадок хранения) твердых бытовых и промышленных отходов
</t>
  </si>
  <si>
    <t>08 1 15 S2680</t>
  </si>
  <si>
    <t>Устройство наплавных мостов</t>
  </si>
  <si>
    <t>Приложение 7</t>
  </si>
  <si>
    <t>к решению Совета муниципального района "Ижемский" "О внесении</t>
  </si>
  <si>
    <t>изменений в решение Совета муниципального района "Ижемский"</t>
  </si>
  <si>
    <t>"О бюджете муниципального образования муниципального района</t>
  </si>
  <si>
    <t>Перечень главных администраторов доходов бюджета муниципального образования муниципального района "Ижемский"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</si>
  <si>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</si>
  <si>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 муниципальный район «Ижемский»</t>
  </si>
  <si>
    <t>главного администратора доходов</t>
  </si>
  <si>
    <t xml:space="preserve">доходов бюджета муниципального образования </t>
  </si>
  <si>
    <t>Администрация муниципального района «Ижемский»                                                 ИНН 1119002293 КПП 111901001</t>
  </si>
  <si>
    <t xml:space="preserve">1 08 07150 01 0000 110 </t>
  </si>
  <si>
    <t>Государственная пошлина за выдачу разрешения на установку рекламной конструкции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</si>
  <si>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</si>
  <si>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</si>
  <si>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</si>
  <si>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</si>
  <si>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</si>
  <si>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</si>
  <si>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</si>
  <si>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</si>
  <si>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</si>
  <si>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</si>
  <si>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</si>
  <si>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</si>
  <si>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</si>
  <si>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</si>
  <si>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</si>
  <si>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</si>
  <si>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</si>
  <si>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</si>
  <si>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</si>
  <si>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</si>
  <si>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</si>
  <si>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</si>
  <si>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</si>
  <si>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</si>
  <si>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</si>
  <si>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</si>
  <si>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</si>
  <si>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</si>
  <si>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</si>
  <si>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</si>
  <si>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</si>
  <si>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</si>
  <si>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</si>
  <si>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</si>
  <si>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1 17 01050 05 0000 180</t>
  </si>
  <si>
    <t>1 17 05050 05 0000 180</t>
  </si>
  <si>
    <t>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</si>
  <si>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</si>
  <si>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</si>
  <si>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</si>
  <si>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</si>
  <si>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</si>
  <si>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2 02 29999 05 0000 151</t>
  </si>
  <si>
    <t>Прочие субсидии бюджетам муниципальных районов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</si>
  <si>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</si>
  <si>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</si>
  <si>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</si>
  <si>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</si>
  <si>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</si>
  <si>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</si>
  <si>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2 02 35082 05 0000 151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</si>
  <si>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</si>
  <si>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2 02 39999 05 0000 151</t>
  </si>
  <si>
    <t>Прочие субвенции бюджетам муниципальных районов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</si>
  <si>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</si>
  <si>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</si>
  <si>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2 02 49999 05 0000 151</t>
  </si>
  <si>
    <t>Прочие межбюджетные трансферты, передаваемые бюджетам муниципальных районов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</si>
  <si>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</si>
  <si>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</si>
  <si>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</si>
  <si>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</si>
  <si>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</si>
  <si>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</si>
  <si>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</si>
  <si>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поселений</t>
  </si>
  <si>
    <t>2 18 60020 05 0000 151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</si>
  <si>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</si>
  <si>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</si>
  <si>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</si>
  <si>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</si>
  <si>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</si>
  <si>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Контрольно-счетный орган муниципального района «Ижемский» - контрольно-счетная комиссия муниципального района «Ижемский»                                                  ИНН 1105022275 КПП 110501001</t>
  </si>
  <si>
    <t>1 16 32000 05 0000 140</t>
  </si>
  <si>
    <t>Управление культуры администрации муниципального района "Ижемский" ИНН 1105021874 КПП 110501001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</si>
  <si>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</si>
  <si>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2 02 25519 05 0000 151</t>
  </si>
  <si>
    <t>Субсидия бюджетам муниципальных районов на поддержку отрасли культуры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</si>
  <si>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</si>
  <si>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</si>
  <si>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</si>
  <si>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</si>
  <si>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</si>
  <si>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</si>
  <si>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</si>
  <si>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 трансферты,   передаваемые бюджетам  муниципальных   районов  на государственную  поддержку муниципальных    учреждений    культуры, находящихся  на   территориях   сельских поселений</t>
  </si>
  <si>
    <t>Возврат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</si>
  <si>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964</t>
  </si>
  <si>
    <t>Отдел физической культуры, спорта и туризма администрации муниципального района "Ижемский" ИНН 1105021867 КПП 110501001</t>
  </si>
  <si>
    <t>975</t>
  </si>
  <si>
    <t>Управление образования администрации муниципального района "Ижемский" ИНН 1105021881 КПП 110501001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</si>
  <si>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</si>
  <si>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</si>
  <si>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</si>
  <si>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</si>
  <si>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лет,  из бюджетов муниципальных районов</t>
  </si>
  <si>
    <t>Финансовое управление администрации муниципального района "Ижемский"          ИНН 1119005840 КПП 111901001</t>
  </si>
  <si>
    <t>1 11 03050 05 0000 120</t>
  </si>
  <si>
    <t>Проценты, полученные от предоставления бюджетных кредитов внутри страны за счет средств  бюджетов муниципальных районов</t>
  </si>
  <si>
    <t>1 17 01050 10 0000 180</t>
  </si>
  <si>
    <t>Невыясненные поступления, зачисляемые в бюджеты сельских поселений</t>
  </si>
  <si>
    <t>118 05000 05 0000 180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</si>
  <si>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</si>
  <si>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</si>
  <si>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Дотации бюджетам муниципальных районов на выравнивание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</si>
  <si>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</si>
  <si>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</si>
  <si>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2 02 35930 05 0000 151</t>
  </si>
  <si>
    <t>Субвенции бюджетам муниципальных районов на  государственную регистрацию актов гражданского состояния</t>
  </si>
  <si>
    <t>2 02 35118 05 0000 151</t>
  </si>
  <si>
    <t>Субвенции бюджетам муниципальных районов на осуществление  первичного воинского учету на территориях, где отсутствуют военные комиссариаты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</si>
  <si>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</si>
  <si>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2 02 90024 05 0000 151</t>
  </si>
  <si>
    <t>Прочие безвозмездные поступления в бюджеты муниципальных районов от бюджетов субъектов Российской Федерации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</si>
  <si>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</si>
  <si>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</si>
  <si>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</si>
  <si>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</si>
  <si>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лет, из бюджетов сельских поселений</t>
  </si>
  <si>
    <t>"Ижемский" на 2018 год и плановый период 2019 и 2020 годов"</t>
  </si>
  <si>
    <t>Обеспечение роста уровня оплаты труда работников муниципальных учреждений культуры и искусства в Ижемском районе</t>
  </si>
  <si>
    <t>Повышение оплаты труда работникам муниципальных учреждений культуры</t>
  </si>
  <si>
    <t>03 0 34 S2690</t>
  </si>
  <si>
    <t>Повышение оплаты труда педагогическим работникам муниципальных учреждений дополнительного образования</t>
  </si>
  <si>
    <t>03 0 34 S 2700</t>
  </si>
  <si>
    <t>Укрепление и модернизация материально-технической базы объектов сферы культуры</t>
  </si>
  <si>
    <t>Приобретение и установка инженерно- технических средств охраны объектов</t>
  </si>
  <si>
    <t>Обеспечение роста уровня оплаты труда работников муниципальных учреждений дополнительного образования</t>
  </si>
  <si>
    <t>04 0 25 00000</t>
  </si>
  <si>
    <t>04 0 25 S2700</t>
  </si>
  <si>
    <t xml:space="preserve">                                                                                                       Приложение 14</t>
  </si>
  <si>
    <t>Распределение бюджетных ассигнований на 2018 год на осуществление бюджетных инвестиций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</t>
  </si>
  <si>
    <t>Наименование объекта строительства</t>
  </si>
  <si>
    <t>Строительство межпоселенческого полигона в с. Ижма и объекта размещения (площадки хранения) твердых бытовых отходов в с. Сизябск Ижемского района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</si>
  <si>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Ижемского района</t>
  </si>
  <si>
    <t>03 0 25 S2570</t>
  </si>
  <si>
    <t>02 0 11 S2700</t>
  </si>
  <si>
    <t>2 19 35135 05 0000 151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</si>
  <si>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муниципальных районов</t>
  </si>
  <si>
    <t>2 19 25097 05 0000 151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</si>
  <si>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муниципальных районов</t>
  </si>
  <si>
    <t>2 19 35120 05 0000 151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</si>
  <si>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</si>
  <si>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</si>
  <si>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</si>
  <si>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2 18 35118 05 0000 151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</si>
  <si>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</si>
  <si>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Поддержка художественного народного творчества, сохранение традиционной культуры</t>
  </si>
  <si>
    <t>от 19 декабря 2017 года № 5-24/2</t>
  </si>
  <si>
    <t xml:space="preserve">от 19 декабря 2017 года № 5-24/2 </t>
  </si>
  <si>
    <t>Осуществление государственных полномочий Республики Коми, предусмотренных пунктами 7-9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</si>
  <si>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Строительство и реконструкция организаций дошкольного, общего и дополнительного образования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</si>
</sst>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\ 00\ 00"/>
    <numFmt numFmtId="178" formatCode="_-* #,##0.0_р_._-;\-* #,##0.0_р_._-;_-* &quot;-&quot;??_р_._-;_-@_-"/>
    <numFmt numFmtId="179" formatCode="_-* #,##0.0_р_._-;\-* #,##0.0_р_._-;_-* &quot;-&quot;?_р_._-;_-@_-"/>
    <numFmt numFmtId="180" formatCode="000"/>
    <numFmt numFmtId="181" formatCode="00"/>
    <numFmt numFmtId="182" formatCode="0000"/>
    <numFmt numFmtId="183" formatCode="_-* #,##0_р_._-;\-\ #,##0_р_._-;_-* &quot;-&quot;_р_._-;_-@_-"/>
    <numFmt numFmtId="184" formatCode="\+#,##0_р_.;\-#,##0_р_.;_-* &quot;-&quot;_р_._-;_-@_-"/>
    <numFmt numFmtId="185" formatCode="_-* #,##0.0_р_._-;\-\ #,##0.0_р_._-;_-* &quot;-&quot;_р_._-;_-@_-"/>
    <numFmt numFmtId="186" formatCode="#,##0.0_р_."/>
    <numFmt numFmtId="187" formatCode="#,##0.0_ ;\-#,##0.0\ "/>
    <numFmt numFmtId="188" formatCode="[$-FC19]d\ mmmm\ yyyy\ &quot;г.&quot;"/>
    <numFmt numFmtId="189" formatCode="?"/>
    <numFmt numFmtId="190" formatCode="_-* #,##0.00_р_._-;\-* #,##0.00_р_._-;_-* &quot;-&quot;?_р_._-;_-@_-"/>
    <numFmt numFmtId="191" formatCode="#,##0.00_р_."/>
    <numFmt numFmtId="192" formatCode="_-* #,##0.000_р_._-;\-* #,##0.000_р_._-;_-* &quot;-&quot;?_р_._-;_-@_-"/>
    <numFmt numFmtId="193" formatCode="#,##0.00_ ;\-#,##0.00\ "/>
    <numFmt numFmtId="194" formatCode="0.000"/>
    <numFmt numFmtId="195" formatCode="0.0000"/>
    <numFmt numFmtId="196" formatCode="#,##0.0"/>
    <numFmt numFmtId="197" formatCode="000000"/>
    <numFmt numFmtId="198" formatCode="00\ 0\ 0000"/>
    <numFmt numFmtId="199" formatCode="00\0\0000"/>
    <numFmt numFmtId="200" formatCode="00\ 0\ 00\00000"/>
    <numFmt numFmtId="201" formatCode="00\ 0\ 00\ 00000"/>
    <numFmt numFmtId="202" formatCode="#,##0.000"/>
    <numFmt numFmtId="203" formatCode="0.00000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sz val="9"/>
      <name val="Arial Cyr"/>
      <family val="0"/>
    </font>
    <font>
      <b/>
      <sz val="11"/>
      <name val="Arial Cyr"/>
      <family val="0"/>
    </font>
    <font>
      <b/>
      <sz val="11.5"/>
      <name val="Cambria"/>
      <family val="1"/>
    </font>
    <font>
      <sz val="11.5"/>
      <name val="Cambria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 Cyr"/>
      <family val="0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7" fillId="0" borderId="0" xfId="166" applyFont="1" applyAlignment="1" applyProtection="1">
      <alignment horizontal="right"/>
      <protection locked="0"/>
    </xf>
    <xf numFmtId="0" fontId="7" fillId="0" borderId="0" xfId="167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0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 indent="1"/>
    </xf>
    <xf numFmtId="49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vertical="center" wrapText="1"/>
    </xf>
    <xf numFmtId="198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0" fillId="0" borderId="0" xfId="0" applyFont="1" applyFill="1" applyBorder="1" applyAlignment="1">
      <alignment horizontal="left" wrapText="1" indent="1"/>
    </xf>
    <xf numFmtId="198" fontId="6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justify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169" applyFont="1" applyFill="1" applyAlignment="1">
      <alignment vertical="top"/>
      <protection/>
    </xf>
    <xf numFmtId="181" fontId="7" fillId="0" borderId="0" xfId="169" applyNumberFormat="1" applyFont="1" applyFill="1" applyAlignment="1">
      <alignment vertical="top"/>
      <protection/>
    </xf>
    <xf numFmtId="182" fontId="7" fillId="0" borderId="0" xfId="169" applyNumberFormat="1" applyFont="1" applyFill="1" applyAlignment="1">
      <alignment vertical="top"/>
      <protection/>
    </xf>
    <xf numFmtId="180" fontId="7" fillId="0" borderId="0" xfId="169" applyNumberFormat="1" applyFont="1" applyFill="1" applyAlignment="1">
      <alignment vertical="top"/>
      <protection/>
    </xf>
    <xf numFmtId="0" fontId="7" fillId="0" borderId="0" xfId="169" applyFont="1" applyFill="1" applyAlignment="1">
      <alignment vertical="top" wrapText="1"/>
      <protection/>
    </xf>
    <xf numFmtId="0" fontId="7" fillId="0" borderId="0" xfId="169" applyFont="1" applyFill="1" applyAlignment="1">
      <alignment horizontal="right" vertical="top"/>
      <protection/>
    </xf>
    <xf numFmtId="0" fontId="37" fillId="0" borderId="0" xfId="169" applyFont="1" applyFill="1" applyAlignment="1">
      <alignment vertical="top"/>
      <protection/>
    </xf>
    <xf numFmtId="0" fontId="5" fillId="0" borderId="0" xfId="169" applyFont="1" applyFill="1" applyAlignment="1">
      <alignment vertical="top"/>
      <protection/>
    </xf>
    <xf numFmtId="181" fontId="5" fillId="0" borderId="0" xfId="169" applyNumberFormat="1" applyFont="1" applyFill="1" applyAlignment="1">
      <alignment vertical="top"/>
      <protection/>
    </xf>
    <xf numFmtId="182" fontId="5" fillId="0" borderId="0" xfId="169" applyNumberFormat="1" applyFont="1" applyFill="1" applyAlignment="1">
      <alignment vertical="top"/>
      <protection/>
    </xf>
    <xf numFmtId="180" fontId="5" fillId="0" borderId="0" xfId="169" applyNumberFormat="1" applyFont="1" applyFill="1" applyAlignment="1">
      <alignment vertical="top"/>
      <protection/>
    </xf>
    <xf numFmtId="0" fontId="5" fillId="0" borderId="0" xfId="169" applyFont="1" applyFill="1" applyAlignment="1">
      <alignment horizontal="right" vertical="top" wrapText="1"/>
      <protection/>
    </xf>
    <xf numFmtId="0" fontId="32" fillId="0" borderId="0" xfId="169" applyFont="1" applyFill="1" applyAlignment="1">
      <alignment vertical="top"/>
      <protection/>
    </xf>
    <xf numFmtId="0" fontId="2" fillId="0" borderId="0" xfId="169" applyFont="1" applyFill="1" applyAlignment="1">
      <alignment horizontal="center" vertical="top"/>
      <protection/>
    </xf>
    <xf numFmtId="0" fontId="31" fillId="0" borderId="0" xfId="169" applyFont="1" applyFill="1" applyAlignment="1">
      <alignment vertical="top"/>
      <protection/>
    </xf>
    <xf numFmtId="41" fontId="37" fillId="0" borderId="0" xfId="169" applyNumberFormat="1" applyFont="1" applyFill="1" applyAlignment="1">
      <alignment horizontal="right" vertical="top"/>
      <protection/>
    </xf>
    <xf numFmtId="180" fontId="8" fillId="0" borderId="10" xfId="169" applyNumberFormat="1" applyFont="1" applyFill="1" applyBorder="1" applyAlignment="1">
      <alignment horizontal="center" vertical="center" wrapText="1"/>
      <protection/>
    </xf>
    <xf numFmtId="0" fontId="8" fillId="0" borderId="10" xfId="169" applyFont="1" applyFill="1" applyBorder="1" applyAlignment="1">
      <alignment horizontal="center" vertical="top" wrapText="1"/>
      <protection/>
    </xf>
    <xf numFmtId="41" fontId="8" fillId="0" borderId="10" xfId="169" applyNumberFormat="1" applyFont="1" applyFill="1" applyBorder="1" applyAlignment="1">
      <alignment horizontal="center" vertical="center" wrapText="1"/>
      <protection/>
    </xf>
    <xf numFmtId="41" fontId="38" fillId="0" borderId="10" xfId="169" applyNumberFormat="1" applyFont="1" applyFill="1" applyBorder="1" applyAlignment="1">
      <alignment horizontal="center" vertical="top" wrapText="1"/>
      <protection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1" fillId="0" borderId="10" xfId="169" applyNumberFormat="1" applyFont="1" applyFill="1" applyBorder="1" applyAlignment="1">
      <alignment horizontal="center" vertical="top" wrapText="1"/>
      <protection/>
    </xf>
    <xf numFmtId="180" fontId="2" fillId="0" borderId="10" xfId="169" applyNumberFormat="1" applyFont="1" applyFill="1" applyBorder="1" applyAlignment="1">
      <alignment vertical="top"/>
      <protection/>
    </xf>
    <xf numFmtId="181" fontId="2" fillId="0" borderId="10" xfId="169" applyNumberFormat="1" applyFont="1" applyFill="1" applyBorder="1" applyAlignment="1">
      <alignment horizontal="center" vertical="top"/>
      <protection/>
    </xf>
    <xf numFmtId="182" fontId="2" fillId="0" borderId="10" xfId="169" applyNumberFormat="1" applyFont="1" applyFill="1" applyBorder="1" applyAlignment="1">
      <alignment horizontal="center" vertical="top"/>
      <protection/>
    </xf>
    <xf numFmtId="180" fontId="2" fillId="0" borderId="10" xfId="169" applyNumberFormat="1" applyFont="1" applyFill="1" applyBorder="1" applyAlignment="1">
      <alignment horizontal="center" vertical="top"/>
      <protection/>
    </xf>
    <xf numFmtId="0" fontId="8" fillId="0" borderId="11" xfId="169" applyFont="1" applyFill="1" applyBorder="1" applyAlignment="1">
      <alignment wrapText="1"/>
      <protection/>
    </xf>
    <xf numFmtId="185" fontId="38" fillId="0" borderId="0" xfId="169" applyNumberFormat="1" applyFont="1" applyFill="1" applyBorder="1" applyAlignment="1">
      <alignment vertical="top"/>
      <protection/>
    </xf>
    <xf numFmtId="0" fontId="38" fillId="0" borderId="0" xfId="169" applyFont="1" applyFill="1" applyAlignment="1">
      <alignment vertical="top"/>
      <protection/>
    </xf>
    <xf numFmtId="180" fontId="1" fillId="0" borderId="10" xfId="169" applyNumberFormat="1" applyFont="1" applyFill="1" applyBorder="1" applyAlignment="1">
      <alignment vertical="top"/>
      <protection/>
    </xf>
    <xf numFmtId="181" fontId="1" fillId="0" borderId="10" xfId="169" applyNumberFormat="1" applyFont="1" applyFill="1" applyBorder="1" applyAlignment="1">
      <alignment horizontal="center" vertical="top"/>
      <protection/>
    </xf>
    <xf numFmtId="182" fontId="1" fillId="0" borderId="10" xfId="169" applyNumberFormat="1" applyFont="1" applyFill="1" applyBorder="1" applyAlignment="1">
      <alignment horizontal="center" vertical="top"/>
      <protection/>
    </xf>
    <xf numFmtId="180" fontId="1" fillId="0" borderId="10" xfId="169" applyNumberFormat="1" applyFont="1" applyFill="1" applyBorder="1" applyAlignment="1">
      <alignment horizontal="center" vertical="top"/>
      <protection/>
    </xf>
    <xf numFmtId="0" fontId="6" fillId="0" borderId="11" xfId="169" applyFont="1" applyFill="1" applyBorder="1" applyAlignment="1">
      <alignment wrapText="1"/>
      <protection/>
    </xf>
    <xf numFmtId="185" fontId="31" fillId="0" borderId="0" xfId="169" applyNumberFormat="1" applyFont="1" applyFill="1" applyBorder="1" applyAlignment="1">
      <alignment vertical="top"/>
      <protection/>
    </xf>
    <xf numFmtId="0" fontId="2" fillId="0" borderId="11" xfId="169" applyFont="1" applyFill="1" applyBorder="1" applyAlignment="1">
      <alignment wrapText="1"/>
      <protection/>
    </xf>
    <xf numFmtId="181" fontId="32" fillId="0" borderId="0" xfId="169" applyNumberFormat="1" applyFont="1" applyFill="1" applyAlignment="1">
      <alignment vertical="top"/>
      <protection/>
    </xf>
    <xf numFmtId="182" fontId="32" fillId="0" borderId="0" xfId="169" applyNumberFormat="1" applyFont="1" applyFill="1" applyAlignment="1">
      <alignment vertical="top"/>
      <protection/>
    </xf>
    <xf numFmtId="180" fontId="32" fillId="0" borderId="0" xfId="169" applyNumberFormat="1" applyFont="1" applyFill="1" applyAlignment="1">
      <alignment vertical="top"/>
      <protection/>
    </xf>
    <xf numFmtId="0" fontId="32" fillId="0" borderId="0" xfId="169" applyFont="1" applyFill="1" applyAlignment="1">
      <alignment vertical="top" wrapText="1"/>
      <protection/>
    </xf>
    <xf numFmtId="0" fontId="7" fillId="0" borderId="0" xfId="169" applyFont="1" applyFill="1" applyAlignment="1">
      <alignment horizontal="right" vertical="top" wrapText="1"/>
      <protection/>
    </xf>
    <xf numFmtId="41" fontId="8" fillId="0" borderId="10" xfId="169" applyNumberFormat="1" applyFont="1" applyFill="1" applyBorder="1" applyAlignment="1">
      <alignment horizontal="center" vertical="top" wrapText="1"/>
      <protection/>
    </xf>
    <xf numFmtId="0" fontId="1" fillId="0" borderId="12" xfId="169" applyNumberFormat="1" applyFont="1" applyFill="1" applyBorder="1" applyAlignment="1">
      <alignment horizontal="center" vertical="top" wrapText="1"/>
      <protection/>
    </xf>
    <xf numFmtId="0" fontId="1" fillId="0" borderId="12" xfId="169" applyNumberFormat="1" applyFont="1" applyFill="1" applyBorder="1" applyAlignment="1">
      <alignment horizontal="center" vertical="top"/>
      <protection/>
    </xf>
    <xf numFmtId="181" fontId="32" fillId="0" borderId="0" xfId="169" applyNumberFormat="1" applyFont="1" applyFill="1" applyBorder="1" applyAlignment="1">
      <alignment horizontal="center" vertical="top"/>
      <protection/>
    </xf>
    <xf numFmtId="182" fontId="32" fillId="0" borderId="0" xfId="169" applyNumberFormat="1" applyFont="1" applyFill="1" applyBorder="1" applyAlignment="1">
      <alignment horizontal="center" vertical="top"/>
      <protection/>
    </xf>
    <xf numFmtId="180" fontId="32" fillId="0" borderId="0" xfId="169" applyNumberFormat="1" applyFont="1" applyFill="1" applyBorder="1" applyAlignment="1">
      <alignment vertical="top"/>
      <protection/>
    </xf>
    <xf numFmtId="0" fontId="32" fillId="0" borderId="0" xfId="169" applyFont="1" applyFill="1" applyBorder="1" applyAlignment="1">
      <alignment vertical="top" wrapText="1"/>
      <protection/>
    </xf>
    <xf numFmtId="0" fontId="39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3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0" xfId="0" applyFont="1" applyAlignment="1">
      <alignment horizontal="center" vertical="center" wrapText="1" shrinkToFi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1" fontId="6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93" fontId="0" fillId="0" borderId="0" xfId="0" applyNumberFormat="1" applyAlignment="1">
      <alignment/>
    </xf>
    <xf numFmtId="0" fontId="8" fillId="0" borderId="10" xfId="169" applyFont="1" applyFill="1" applyBorder="1" applyAlignment="1">
      <alignment horizontal="center" vertical="center" wrapText="1"/>
      <protection/>
    </xf>
    <xf numFmtId="201" fontId="6" fillId="0" borderId="10" xfId="0" applyNumberFormat="1" applyFont="1" applyBorder="1" applyAlignment="1">
      <alignment horizontal="center" wrapText="1"/>
    </xf>
    <xf numFmtId="20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5" xfId="92" applyNumberFormat="1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0" xfId="150" applyNumberFormat="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vertical="center" wrapText="1"/>
    </xf>
    <xf numFmtId="49" fontId="8" fillId="0" borderId="10" xfId="118" applyNumberFormat="1" applyFont="1" applyBorder="1" applyAlignment="1">
      <alignment horizontal="left" vertical="center" wrapText="1"/>
      <protection/>
    </xf>
    <xf numFmtId="49" fontId="6" fillId="0" borderId="10" xfId="119" applyNumberFormat="1" applyFont="1" applyFill="1" applyBorder="1" applyAlignment="1">
      <alignment horizontal="left" vertical="center" wrapText="1"/>
      <protection/>
    </xf>
    <xf numFmtId="49" fontId="6" fillId="0" borderId="10" xfId="160" applyNumberFormat="1" applyFont="1" applyFill="1" applyBorder="1" applyAlignment="1">
      <alignment horizontal="left" vertical="center" wrapText="1"/>
      <protection/>
    </xf>
    <xf numFmtId="49" fontId="6" fillId="0" borderId="10" xfId="121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Border="1" applyAlignment="1">
      <alignment horizontal="left" vertical="center" wrapText="1"/>
      <protection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49" fontId="6" fillId="0" borderId="10" xfId="92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Fill="1" applyBorder="1" applyAlignment="1">
      <alignment horizontal="left" vertical="center" wrapText="1"/>
      <protection/>
    </xf>
    <xf numFmtId="49" fontId="6" fillId="0" borderId="10" xfId="163" applyNumberFormat="1" applyFont="1" applyBorder="1" applyAlignment="1">
      <alignment horizontal="left" vertical="center" wrapText="1"/>
      <protection/>
    </xf>
    <xf numFmtId="0" fontId="53" fillId="0" borderId="10" xfId="163" applyFont="1" applyBorder="1" applyAlignment="1">
      <alignment vertical="center" wrapText="1"/>
      <protection/>
    </xf>
    <xf numFmtId="49" fontId="8" fillId="0" borderId="10" xfId="128" applyNumberFormat="1" applyFont="1" applyBorder="1" applyAlignment="1">
      <alignment horizontal="left" vertical="center" wrapText="1"/>
      <protection/>
    </xf>
    <xf numFmtId="49" fontId="6" fillId="0" borderId="10" xfId="144" applyNumberFormat="1" applyFont="1" applyBorder="1" applyAlignment="1">
      <alignment horizontal="left" vertical="center" wrapText="1"/>
      <protection/>
    </xf>
    <xf numFmtId="189" fontId="6" fillId="0" borderId="10" xfId="144" applyNumberFormat="1" applyFont="1" applyBorder="1" applyAlignment="1">
      <alignment horizontal="left" vertical="center" wrapText="1"/>
      <protection/>
    </xf>
    <xf numFmtId="49" fontId="6" fillId="0" borderId="10" xfId="145" applyNumberFormat="1" applyFont="1" applyBorder="1" applyAlignment="1">
      <alignment horizontal="left" vertical="center" wrapText="1"/>
      <protection/>
    </xf>
    <xf numFmtId="0" fontId="54" fillId="0" borderId="10" xfId="163" applyFont="1" applyBorder="1" applyAlignment="1">
      <alignment vertical="center" wrapText="1"/>
      <protection/>
    </xf>
    <xf numFmtId="0" fontId="53" fillId="0" borderId="10" xfId="163" applyFont="1" applyBorder="1" applyAlignment="1">
      <alignment horizontal="left" vertical="center" wrapText="1"/>
      <protection/>
    </xf>
    <xf numFmtId="49" fontId="8" fillId="0" borderId="10" xfId="79" applyNumberFormat="1" applyFont="1" applyBorder="1" applyAlignment="1">
      <alignment horizontal="left" vertical="center" wrapText="1"/>
      <protection/>
    </xf>
    <xf numFmtId="49" fontId="6" fillId="0" borderId="10" xfId="98" applyNumberFormat="1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163" applyNumberFormat="1" applyFont="1" applyFill="1" applyBorder="1" applyAlignment="1">
      <alignment horizontal="left" vertical="center" wrapText="1"/>
      <protection/>
    </xf>
    <xf numFmtId="49" fontId="6" fillId="0" borderId="10" xfId="107" applyNumberFormat="1" applyFont="1" applyBorder="1" applyAlignment="1">
      <alignment horizontal="left" vertical="center" wrapText="1"/>
      <protection/>
    </xf>
    <xf numFmtId="189" fontId="6" fillId="0" borderId="10" xfId="162" applyNumberFormat="1" applyFont="1" applyFill="1" applyBorder="1" applyAlignment="1">
      <alignment horizontal="left" vertical="center" wrapText="1"/>
      <protection/>
    </xf>
    <xf numFmtId="49" fontId="6" fillId="0" borderId="10" xfId="135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Border="1" applyAlignment="1">
      <alignment horizontal="left" vertical="center" wrapText="1"/>
      <protection/>
    </xf>
    <xf numFmtId="49" fontId="6" fillId="0" borderId="10" xfId="143" applyNumberFormat="1" applyFont="1" applyBorder="1" applyAlignment="1">
      <alignment horizontal="left" vertical="center" wrapText="1"/>
      <protection/>
    </xf>
    <xf numFmtId="49" fontId="6" fillId="0" borderId="10" xfId="97" applyNumberFormat="1" applyFont="1" applyBorder="1" applyAlignment="1">
      <alignment horizontal="left" vertical="center" wrapText="1"/>
      <protection/>
    </xf>
    <xf numFmtId="49" fontId="8" fillId="0" borderId="10" xfId="159" applyNumberFormat="1" applyFont="1" applyBorder="1" applyAlignment="1">
      <alignment horizontal="left" vertical="center" wrapText="1"/>
      <protection/>
    </xf>
    <xf numFmtId="49" fontId="6" fillId="0" borderId="10" xfId="74" applyNumberFormat="1" applyFont="1" applyBorder="1" applyAlignment="1">
      <alignment horizontal="left" vertical="center" wrapText="1"/>
      <protection/>
    </xf>
    <xf numFmtId="49" fontId="6" fillId="0" borderId="10" xfId="76" applyNumberFormat="1" applyFont="1" applyBorder="1" applyAlignment="1">
      <alignment horizontal="left" vertical="center" wrapText="1"/>
      <protection/>
    </xf>
    <xf numFmtId="49" fontId="6" fillId="0" borderId="10" xfId="80" applyNumberFormat="1" applyFont="1" applyBorder="1" applyAlignment="1">
      <alignment horizontal="left" vertical="center" wrapText="1"/>
      <protection/>
    </xf>
    <xf numFmtId="49" fontId="6" fillId="0" borderId="10" xfId="84" applyNumberFormat="1" applyFont="1" applyBorder="1" applyAlignment="1">
      <alignment horizontal="left" vertical="center" wrapText="1"/>
      <protection/>
    </xf>
    <xf numFmtId="189" fontId="6" fillId="0" borderId="10" xfId="87" applyNumberFormat="1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wrapText="1"/>
    </xf>
    <xf numFmtId="189" fontId="6" fillId="0" borderId="10" xfId="110" applyNumberFormat="1" applyFont="1" applyBorder="1" applyAlignment="1">
      <alignment horizontal="left" vertical="center" wrapText="1"/>
      <protection/>
    </xf>
    <xf numFmtId="49" fontId="6" fillId="0" borderId="10" xfId="94" applyNumberFormat="1" applyFont="1" applyBorder="1" applyAlignment="1">
      <alignment horizontal="left" vertical="center" wrapText="1"/>
      <protection/>
    </xf>
    <xf numFmtId="49" fontId="6" fillId="0" borderId="10" xfId="158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Border="1" applyAlignment="1">
      <alignment horizontal="left" vertical="center" wrapText="1"/>
      <protection/>
    </xf>
    <xf numFmtId="49" fontId="6" fillId="0" borderId="10" xfId="157" applyNumberFormat="1" applyFont="1" applyFill="1" applyBorder="1" applyAlignment="1">
      <alignment horizontal="left" vertical="center" wrapText="1"/>
      <protection/>
    </xf>
    <xf numFmtId="49" fontId="6" fillId="0" borderId="10" xfId="119" applyNumberFormat="1" applyFont="1" applyBorder="1" applyAlignment="1">
      <alignment horizontal="left" vertical="center" wrapText="1"/>
      <protection/>
    </xf>
    <xf numFmtId="189" fontId="6" fillId="0" borderId="10" xfId="152" applyNumberFormat="1" applyFont="1" applyFill="1" applyBorder="1" applyAlignment="1">
      <alignment horizontal="left" vertical="center" wrapText="1"/>
      <protection/>
    </xf>
    <xf numFmtId="49" fontId="6" fillId="0" borderId="10" xfId="95" applyNumberFormat="1" applyFont="1" applyFill="1" applyBorder="1" applyAlignment="1">
      <alignment horizontal="left" vertical="center" wrapText="1"/>
      <protection/>
    </xf>
    <xf numFmtId="49" fontId="3" fillId="0" borderId="16" xfId="135" applyNumberFormat="1" applyFont="1" applyBorder="1" applyAlignment="1">
      <alignment horizontal="left" vertical="center" wrapText="1"/>
      <protection/>
    </xf>
    <xf numFmtId="0" fontId="29" fillId="0" borderId="0" xfId="0" applyFont="1" applyFill="1" applyAlignment="1">
      <alignment/>
    </xf>
    <xf numFmtId="201" fontId="6" fillId="0" borderId="10" xfId="0" applyNumberFormat="1" applyFont="1" applyFill="1" applyBorder="1" applyAlignment="1">
      <alignment horizontal="center" wrapText="1"/>
    </xf>
    <xf numFmtId="201" fontId="8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9" fontId="8" fillId="0" borderId="10" xfId="118" applyNumberFormat="1" applyFont="1" applyFill="1" applyBorder="1" applyAlignment="1">
      <alignment horizontal="left" vertical="center" wrapText="1"/>
      <protection/>
    </xf>
    <xf numFmtId="49" fontId="6" fillId="0" borderId="10" xfId="123" applyNumberFormat="1" applyFont="1" applyFill="1" applyBorder="1" applyAlignment="1">
      <alignment horizontal="left" vertical="center" wrapText="1"/>
      <protection/>
    </xf>
    <xf numFmtId="49" fontId="8" fillId="0" borderId="10" xfId="125" applyNumberFormat="1" applyFont="1" applyFill="1" applyBorder="1" applyAlignment="1">
      <alignment horizontal="left" vertical="center" wrapText="1"/>
      <protection/>
    </xf>
    <xf numFmtId="11" fontId="6" fillId="0" borderId="10" xfId="6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49" fontId="6" fillId="0" borderId="10" xfId="92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10" xfId="128" applyNumberFormat="1" applyFont="1" applyFill="1" applyBorder="1" applyAlignment="1">
      <alignment horizontal="left" vertical="center" wrapText="1"/>
      <protection/>
    </xf>
    <xf numFmtId="49" fontId="6" fillId="0" borderId="10" xfId="144" applyNumberFormat="1" applyFont="1" applyFill="1" applyBorder="1" applyAlignment="1">
      <alignment horizontal="left" vertical="center" wrapText="1"/>
      <protection/>
    </xf>
    <xf numFmtId="189" fontId="6" fillId="0" borderId="10" xfId="144" applyNumberFormat="1" applyFont="1" applyFill="1" applyBorder="1" applyAlignment="1">
      <alignment horizontal="left" vertical="center" wrapText="1"/>
      <protection/>
    </xf>
    <xf numFmtId="49" fontId="6" fillId="0" borderId="10" xfId="145" applyNumberFormat="1" applyFont="1" applyFill="1" applyBorder="1" applyAlignment="1">
      <alignment horizontal="left" vertical="center" wrapText="1"/>
      <protection/>
    </xf>
    <xf numFmtId="49" fontId="6" fillId="0" borderId="10" xfId="146" applyNumberFormat="1" applyFont="1" applyFill="1" applyBorder="1" applyAlignment="1">
      <alignment horizontal="left" vertical="center" wrapText="1"/>
      <protection/>
    </xf>
    <xf numFmtId="0" fontId="54" fillId="0" borderId="10" xfId="163" applyFont="1" applyFill="1" applyBorder="1" applyAlignment="1">
      <alignment vertical="center" wrapText="1"/>
      <protection/>
    </xf>
    <xf numFmtId="0" fontId="53" fillId="0" borderId="10" xfId="163" applyFont="1" applyFill="1" applyBorder="1" applyAlignment="1">
      <alignment horizontal="left" vertical="center" wrapText="1"/>
      <protection/>
    </xf>
    <xf numFmtId="49" fontId="6" fillId="0" borderId="10" xfId="97" applyNumberFormat="1" applyFont="1" applyFill="1" applyBorder="1" applyAlignment="1">
      <alignment horizontal="left" vertical="center" wrapText="1"/>
      <protection/>
    </xf>
    <xf numFmtId="49" fontId="6" fillId="0" borderId="10" xfId="143" applyNumberFormat="1" applyFont="1" applyFill="1" applyBorder="1" applyAlignment="1">
      <alignment horizontal="left" vertical="center" wrapText="1"/>
      <protection/>
    </xf>
    <xf numFmtId="49" fontId="8" fillId="0" borderId="10" xfId="103" applyNumberFormat="1" applyFont="1" applyFill="1" applyBorder="1" applyAlignment="1">
      <alignment horizontal="left" vertical="center" wrapText="1"/>
      <protection/>
    </xf>
    <xf numFmtId="49" fontId="8" fillId="0" borderId="10" xfId="106" applyNumberFormat="1" applyFont="1" applyFill="1" applyBorder="1" applyAlignment="1">
      <alignment horizontal="left" vertical="center" wrapText="1"/>
      <protection/>
    </xf>
    <xf numFmtId="49" fontId="8" fillId="0" borderId="10" xfId="159" applyNumberFormat="1" applyFont="1" applyFill="1" applyBorder="1" applyAlignment="1">
      <alignment horizontal="left" vertical="center" wrapText="1"/>
      <protection/>
    </xf>
    <xf numFmtId="49" fontId="8" fillId="0" borderId="10" xfId="72" applyNumberFormat="1" applyFont="1" applyFill="1" applyBorder="1" applyAlignment="1">
      <alignment horizontal="left" vertical="center" wrapText="1"/>
      <protection/>
    </xf>
    <xf numFmtId="49" fontId="6" fillId="0" borderId="10" xfId="74" applyNumberFormat="1" applyFont="1" applyFill="1" applyBorder="1" applyAlignment="1">
      <alignment horizontal="left" vertical="center" wrapText="1"/>
      <protection/>
    </xf>
    <xf numFmtId="49" fontId="6" fillId="0" borderId="10" xfId="76" applyNumberFormat="1" applyFont="1" applyFill="1" applyBorder="1" applyAlignment="1">
      <alignment horizontal="left" vertical="center" wrapText="1"/>
      <protection/>
    </xf>
    <xf numFmtId="49" fontId="8" fillId="0" borderId="10" xfId="110" applyNumberFormat="1" applyFont="1" applyFill="1" applyBorder="1" applyAlignment="1">
      <alignment horizontal="left" vertical="center" wrapText="1"/>
      <protection/>
    </xf>
    <xf numFmtId="189" fontId="6" fillId="0" borderId="10" xfId="110" applyNumberFormat="1" applyFont="1" applyFill="1" applyBorder="1" applyAlignment="1">
      <alignment horizontal="left" vertical="center" wrapText="1"/>
      <protection/>
    </xf>
    <xf numFmtId="49" fontId="6" fillId="0" borderId="10" xfId="93" applyNumberFormat="1" applyFont="1" applyFill="1" applyBorder="1" applyAlignment="1">
      <alignment horizontal="left" vertical="center" wrapText="1"/>
      <protection/>
    </xf>
    <xf numFmtId="49" fontId="6" fillId="0" borderId="10" xfId="104" applyNumberFormat="1" applyFont="1" applyFill="1" applyBorder="1" applyAlignment="1">
      <alignment horizontal="left" vertical="center" wrapText="1"/>
      <protection/>
    </xf>
    <xf numFmtId="49" fontId="6" fillId="0" borderId="10" xfId="115" applyNumberFormat="1" applyFont="1" applyFill="1" applyBorder="1" applyAlignment="1">
      <alignment horizontal="left" vertical="center" wrapText="1"/>
      <protection/>
    </xf>
    <xf numFmtId="49" fontId="8" fillId="0" borderId="10" xfId="79" applyNumberFormat="1" applyFont="1" applyFill="1" applyBorder="1" applyAlignment="1">
      <alignment horizontal="left" vertical="center" wrapText="1"/>
      <protection/>
    </xf>
    <xf numFmtId="49" fontId="6" fillId="0" borderId="10" xfId="94" applyNumberFormat="1" applyFont="1" applyFill="1" applyBorder="1" applyAlignment="1">
      <alignment horizontal="left" vertical="center" wrapText="1"/>
      <protection/>
    </xf>
    <xf numFmtId="49" fontId="6" fillId="0" borderId="10" xfId="85" applyNumberFormat="1" applyFont="1" applyFill="1" applyBorder="1" applyAlignment="1">
      <alignment horizontal="left" vertical="center" wrapText="1"/>
      <protection/>
    </xf>
    <xf numFmtId="189" fontId="6" fillId="0" borderId="10" xfId="87" applyNumberFormat="1" applyFont="1" applyFill="1" applyBorder="1" applyAlignment="1">
      <alignment horizontal="left" vertical="center" wrapText="1"/>
      <protection/>
    </xf>
    <xf numFmtId="49" fontId="6" fillId="0" borderId="10" xfId="98" applyNumberFormat="1" applyFont="1" applyFill="1" applyBorder="1" applyAlignment="1">
      <alignment horizontal="left" vertical="center" wrapText="1"/>
      <protection/>
    </xf>
    <xf numFmtId="49" fontId="6" fillId="0" borderId="10" xfId="99" applyNumberFormat="1" applyFont="1" applyFill="1" applyBorder="1" applyAlignment="1">
      <alignment horizontal="left" vertical="center" wrapText="1"/>
      <protection/>
    </xf>
    <xf numFmtId="49" fontId="6" fillId="0" borderId="10" xfId="100" applyNumberFormat="1" applyFont="1" applyFill="1" applyBorder="1" applyAlignment="1">
      <alignment horizontal="left" vertical="center" wrapText="1"/>
      <protection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98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10" xfId="135" applyNumberFormat="1" applyFont="1" applyFill="1" applyBorder="1" applyAlignment="1">
      <alignment horizontal="left" vertical="center" wrapText="1"/>
      <protection/>
    </xf>
    <xf numFmtId="0" fontId="53" fillId="0" borderId="10" xfId="163" applyFont="1" applyFill="1" applyBorder="1" applyAlignment="1">
      <alignment wrapText="1"/>
      <protection/>
    </xf>
    <xf numFmtId="176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187" fontId="2" fillId="0" borderId="12" xfId="169" applyNumberFormat="1" applyFont="1" applyFill="1" applyBorder="1" applyAlignment="1">
      <alignment horizontal="right" wrapText="1" shrinkToFit="1"/>
      <protection/>
    </xf>
    <xf numFmtId="187" fontId="1" fillId="0" borderId="12" xfId="169" applyNumberFormat="1" applyFont="1" applyFill="1" applyBorder="1" applyAlignment="1">
      <alignment horizontal="right" wrapText="1" shrinkToFit="1"/>
      <protection/>
    </xf>
    <xf numFmtId="187" fontId="2" fillId="0" borderId="10" xfId="169" applyNumberFormat="1" applyFont="1" applyFill="1" applyBorder="1" applyAlignment="1">
      <alignment horizontal="right" wrapText="1" shrinkToFit="1"/>
      <protection/>
    </xf>
    <xf numFmtId="187" fontId="31" fillId="0" borderId="0" xfId="169" applyNumberFormat="1" applyFont="1" applyFill="1" applyBorder="1" applyAlignment="1">
      <alignment vertical="top"/>
      <protection/>
    </xf>
    <xf numFmtId="176" fontId="0" fillId="0" borderId="10" xfId="0" applyNumberFormat="1" applyBorder="1" applyAlignment="1">
      <alignment/>
    </xf>
    <xf numFmtId="196" fontId="0" fillId="0" borderId="10" xfId="0" applyNumberFormat="1" applyBorder="1" applyAlignment="1">
      <alignment horizontal="center" vertical="center" wrapText="1"/>
    </xf>
    <xf numFmtId="196" fontId="0" fillId="0" borderId="11" xfId="0" applyNumberForma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right" wrapText="1"/>
    </xf>
    <xf numFmtId="196" fontId="8" fillId="0" borderId="10" xfId="0" applyNumberFormat="1" applyFont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196" fontId="8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/>
    </xf>
    <xf numFmtId="196" fontId="8" fillId="0" borderId="10" xfId="0" applyNumberFormat="1" applyFont="1" applyFill="1" applyBorder="1" applyAlignment="1">
      <alignment horizontal="right"/>
    </xf>
    <xf numFmtId="196" fontId="6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196" fontId="0" fillId="0" borderId="0" xfId="0" applyNumberFormat="1" applyAlignment="1">
      <alignment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96" fontId="6" fillId="0" borderId="0" xfId="0" applyNumberFormat="1" applyFont="1" applyFill="1" applyBorder="1" applyAlignment="1">
      <alignment horizontal="right"/>
    </xf>
    <xf numFmtId="196" fontId="3" fillId="0" borderId="0" xfId="0" applyNumberFormat="1" applyFont="1" applyAlignment="1">
      <alignment horizontal="right"/>
    </xf>
    <xf numFmtId="196" fontId="0" fillId="0" borderId="0" xfId="0" applyNumberFormat="1" applyFill="1" applyAlignment="1">
      <alignment/>
    </xf>
    <xf numFmtId="196" fontId="29" fillId="0" borderId="0" xfId="0" applyNumberFormat="1" applyFont="1" applyFill="1" applyAlignment="1">
      <alignment/>
    </xf>
    <xf numFmtId="196" fontId="55" fillId="0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29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96" fontId="29" fillId="0" borderId="10" xfId="0" applyNumberFormat="1" applyFont="1" applyBorder="1" applyAlignment="1">
      <alignment/>
    </xf>
    <xf numFmtId="196" fontId="8" fillId="0" borderId="0" xfId="0" applyNumberFormat="1" applyFont="1" applyFill="1" applyBorder="1" applyAlignment="1">
      <alignment horizontal="right" wrapText="1"/>
    </xf>
    <xf numFmtId="49" fontId="3" fillId="0" borderId="0" xfId="135" applyNumberFormat="1" applyFont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163" applyFont="1" applyFill="1" applyBorder="1" applyAlignment="1">
      <alignment vertical="center" wrapText="1"/>
      <protection/>
    </xf>
    <xf numFmtId="0" fontId="53" fillId="0" borderId="10" xfId="0" applyFont="1" applyFill="1" applyBorder="1" applyAlignment="1">
      <alignment wrapText="1"/>
    </xf>
    <xf numFmtId="0" fontId="53" fillId="0" borderId="10" xfId="163" applyFont="1" applyBorder="1" applyAlignment="1">
      <alignment wrapText="1"/>
      <protection/>
    </xf>
    <xf numFmtId="49" fontId="42" fillId="0" borderId="10" xfId="136" applyNumberFormat="1" applyFont="1" applyBorder="1" applyAlignment="1">
      <alignment horizontal="left" vertical="center" wrapText="1"/>
      <protection/>
    </xf>
    <xf numFmtId="49" fontId="6" fillId="0" borderId="10" xfId="146" applyNumberFormat="1" applyFont="1" applyBorder="1" applyAlignment="1">
      <alignment horizontal="left" vertical="center" wrapText="1"/>
      <protection/>
    </xf>
    <xf numFmtId="49" fontId="8" fillId="0" borderId="10" xfId="103" applyNumberFormat="1" applyFont="1" applyBorder="1" applyAlignment="1">
      <alignment horizontal="left" vertical="center" wrapText="1"/>
      <protection/>
    </xf>
    <xf numFmtId="49" fontId="8" fillId="0" borderId="10" xfId="106" applyNumberFormat="1" applyFont="1" applyBorder="1" applyAlignment="1">
      <alignment horizontal="left" vertical="center" wrapText="1"/>
      <protection/>
    </xf>
    <xf numFmtId="49" fontId="8" fillId="0" borderId="10" xfId="109" applyNumberFormat="1" applyFont="1" applyBorder="1" applyAlignment="1">
      <alignment horizontal="left" vertical="center" wrapText="1"/>
      <protection/>
    </xf>
    <xf numFmtId="49" fontId="6" fillId="0" borderId="10" xfId="109" applyNumberFormat="1" applyFont="1" applyBorder="1" applyAlignment="1">
      <alignment horizontal="left" vertical="center" wrapText="1"/>
      <protection/>
    </xf>
    <xf numFmtId="49" fontId="8" fillId="0" borderId="10" xfId="72" applyNumberFormat="1" applyFont="1" applyBorder="1" applyAlignment="1">
      <alignment horizontal="left" vertical="center" wrapText="1"/>
      <protection/>
    </xf>
    <xf numFmtId="49" fontId="42" fillId="0" borderId="10" xfId="0" applyNumberFormat="1" applyFont="1" applyFill="1" applyBorder="1" applyAlignment="1">
      <alignment horizontal="left" vertical="center" wrapText="1"/>
    </xf>
    <xf numFmtId="49" fontId="6" fillId="0" borderId="10" xfId="93" applyNumberFormat="1" applyFont="1" applyBorder="1" applyAlignment="1">
      <alignment horizontal="left" vertical="center" wrapText="1"/>
      <protection/>
    </xf>
    <xf numFmtId="49" fontId="6" fillId="0" borderId="10" xfId="104" applyNumberFormat="1" applyFont="1" applyBorder="1" applyAlignment="1">
      <alignment horizontal="left" vertical="center" wrapText="1"/>
      <protection/>
    </xf>
    <xf numFmtId="49" fontId="6" fillId="0" borderId="10" xfId="115" applyNumberFormat="1" applyFont="1" applyBorder="1" applyAlignment="1">
      <alignment horizontal="left" vertical="center" wrapText="1"/>
      <protection/>
    </xf>
    <xf numFmtId="49" fontId="6" fillId="0" borderId="10" xfId="85" applyNumberFormat="1" applyFont="1" applyBorder="1" applyAlignment="1">
      <alignment horizontal="left" vertical="center" wrapText="1"/>
      <protection/>
    </xf>
    <xf numFmtId="189" fontId="6" fillId="0" borderId="10" xfId="153" applyNumberFormat="1" applyFont="1" applyFill="1" applyBorder="1" applyAlignment="1">
      <alignment horizontal="left" vertical="center" wrapText="1"/>
      <protection/>
    </xf>
    <xf numFmtId="189" fontId="6" fillId="0" borderId="10" xfId="155" applyNumberFormat="1" applyFont="1" applyFill="1" applyBorder="1" applyAlignment="1">
      <alignment horizontal="left" vertical="center" wrapText="1"/>
      <protection/>
    </xf>
    <xf numFmtId="189" fontId="6" fillId="0" borderId="10" xfId="86" applyNumberFormat="1" applyFont="1" applyFill="1" applyBorder="1" applyAlignment="1">
      <alignment horizontal="left" vertical="center" wrapText="1"/>
      <protection/>
    </xf>
    <xf numFmtId="189" fontId="6" fillId="0" borderId="10" xfId="90" applyNumberFormat="1" applyFont="1" applyFill="1" applyBorder="1" applyAlignment="1">
      <alignment horizontal="left" vertical="center" wrapText="1"/>
      <protection/>
    </xf>
    <xf numFmtId="189" fontId="6" fillId="0" borderId="10" xfId="9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49" fontId="6" fillId="0" borderId="10" xfId="99" applyNumberFormat="1" applyFont="1" applyBorder="1" applyAlignment="1">
      <alignment horizontal="left" vertical="center" wrapText="1"/>
      <protection/>
    </xf>
    <xf numFmtId="49" fontId="6" fillId="0" borderId="10" xfId="100" applyNumberFormat="1" applyFont="1" applyBorder="1" applyAlignment="1">
      <alignment horizontal="left" vertical="center" wrapText="1"/>
      <protection/>
    </xf>
    <xf numFmtId="49" fontId="6" fillId="0" borderId="10" xfId="140" applyNumberFormat="1" applyFont="1" applyFill="1" applyBorder="1" applyAlignment="1">
      <alignment horizontal="left" vertical="center" wrapText="1"/>
      <protection/>
    </xf>
    <xf numFmtId="49" fontId="6" fillId="0" borderId="10" xfId="108" applyNumberFormat="1" applyFont="1" applyFill="1" applyBorder="1" applyAlignment="1">
      <alignment horizontal="left" vertical="center" wrapText="1"/>
      <protection/>
    </xf>
    <xf numFmtId="49" fontId="8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09" applyNumberFormat="1" applyFont="1" applyFill="1" applyBorder="1" applyAlignment="1">
      <alignment horizontal="left" vertical="center" wrapText="1"/>
      <protection/>
    </xf>
    <xf numFmtId="49" fontId="6" fillId="0" borderId="10" xfId="148" applyNumberFormat="1" applyFont="1" applyFill="1" applyBorder="1" applyAlignment="1">
      <alignment horizontal="left" vertical="center" wrapText="1"/>
      <protection/>
    </xf>
    <xf numFmtId="49" fontId="6" fillId="0" borderId="10" xfId="80" applyNumberFormat="1" applyFont="1" applyFill="1" applyBorder="1" applyAlignment="1">
      <alignment horizontal="left"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49" fontId="6" fillId="0" borderId="10" xfId="107" applyNumberFormat="1" applyFont="1" applyFill="1" applyBorder="1" applyAlignment="1">
      <alignment horizontal="left" vertical="center" wrapText="1"/>
      <protection/>
    </xf>
    <xf numFmtId="49" fontId="6" fillId="0" borderId="10" xfId="136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93" fontId="5" fillId="0" borderId="10" xfId="0" applyNumberFormat="1" applyFont="1" applyBorder="1" applyAlignment="1">
      <alignment horizontal="right" wrapText="1" indent="2"/>
    </xf>
    <xf numFmtId="193" fontId="5" fillId="0" borderId="10" xfId="0" applyNumberFormat="1" applyFont="1" applyFill="1" applyBorder="1" applyAlignment="1">
      <alignment horizontal="right" wrapText="1" indent="2"/>
    </xf>
    <xf numFmtId="193" fontId="4" fillId="0" borderId="10" xfId="0" applyNumberFormat="1" applyFont="1" applyBorder="1" applyAlignment="1">
      <alignment horizontal="right" wrapText="1" indent="2"/>
    </xf>
    <xf numFmtId="2" fontId="5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Fill="1" applyBorder="1" applyAlignment="1">
      <alignment horizontal="right" wrapText="1" indent="1"/>
    </xf>
    <xf numFmtId="2" fontId="5" fillId="0" borderId="10" xfId="0" applyNumberFormat="1" applyFont="1" applyBorder="1" applyAlignment="1">
      <alignment horizontal="right" wrapText="1" indent="2"/>
    </xf>
    <xf numFmtId="2" fontId="4" fillId="0" borderId="10" xfId="0" applyNumberFormat="1" applyFont="1" applyBorder="1" applyAlignment="1">
      <alignment horizontal="right" wrapText="1" indent="2"/>
    </xf>
    <xf numFmtId="193" fontId="5" fillId="0" borderId="10" xfId="0" applyNumberFormat="1" applyFont="1" applyBorder="1" applyAlignment="1">
      <alignment horizontal="right" wrapText="1" indent="1"/>
    </xf>
    <xf numFmtId="193" fontId="5" fillId="0" borderId="10" xfId="0" applyNumberFormat="1" applyFont="1" applyFill="1" applyBorder="1" applyAlignment="1">
      <alignment horizontal="right" wrapText="1" indent="1"/>
    </xf>
    <xf numFmtId="193" fontId="4" fillId="0" borderId="10" xfId="0" applyNumberFormat="1" applyFont="1" applyBorder="1" applyAlignment="1">
      <alignment horizontal="right" wrapText="1" indent="1"/>
    </xf>
    <xf numFmtId="2" fontId="5" fillId="0" borderId="10" xfId="0" applyNumberFormat="1" applyFont="1" applyBorder="1" applyAlignment="1">
      <alignment horizontal="right" vertical="top" wrapText="1" indent="2"/>
    </xf>
    <xf numFmtId="2" fontId="4" fillId="0" borderId="10" xfId="0" applyNumberFormat="1" applyFont="1" applyFill="1" applyBorder="1" applyAlignment="1">
      <alignment horizontal="right" wrapText="1" indent="2"/>
    </xf>
    <xf numFmtId="196" fontId="4" fillId="0" borderId="10" xfId="0" applyNumberFormat="1" applyFont="1" applyBorder="1" applyAlignment="1">
      <alignment horizontal="right" vertical="top" wrapText="1"/>
    </xf>
    <xf numFmtId="196" fontId="4" fillId="0" borderId="10" xfId="0" applyNumberFormat="1" applyFont="1" applyBorder="1" applyAlignment="1">
      <alignment horizontal="right" wrapText="1"/>
    </xf>
    <xf numFmtId="196" fontId="5" fillId="0" borderId="10" xfId="0" applyNumberFormat="1" applyFont="1" applyBorder="1" applyAlignment="1">
      <alignment horizontal="right" wrapText="1"/>
    </xf>
    <xf numFmtId="196" fontId="0" fillId="0" borderId="10" xfId="0" applyNumberFormat="1" applyBorder="1" applyAlignment="1">
      <alignment horizontal="right"/>
    </xf>
    <xf numFmtId="196" fontId="4" fillId="0" borderId="10" xfId="0" applyNumberFormat="1" applyFont="1" applyFill="1" applyBorder="1" applyAlignment="1">
      <alignment horizontal="right" vertical="top" wrapText="1"/>
    </xf>
    <xf numFmtId="196" fontId="4" fillId="0" borderId="10" xfId="0" applyNumberFormat="1" applyFont="1" applyFill="1" applyBorder="1" applyAlignment="1">
      <alignment horizontal="right" wrapText="1"/>
    </xf>
    <xf numFmtId="196" fontId="5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15" xfId="75" applyNumberFormat="1" applyFont="1" applyFill="1" applyBorder="1" applyAlignment="1">
      <alignment horizontal="left" vertical="center" wrapText="1"/>
      <protection/>
    </xf>
    <xf numFmtId="196" fontId="5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49" fontId="2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1" fontId="1" fillId="0" borderId="0" xfId="0" applyNumberFormat="1" applyFont="1" applyAlignment="1">
      <alignment vertical="center" wrapText="1"/>
    </xf>
    <xf numFmtId="0" fontId="56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justify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49" fontId="44" fillId="0" borderId="12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17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49" fontId="1" fillId="0" borderId="10" xfId="170" applyNumberFormat="1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2" xfId="170" applyNumberFormat="1" applyFont="1" applyFill="1" applyBorder="1" applyAlignment="1" applyProtection="1">
      <alignment horizontal="center" vertical="top" wrapText="1"/>
      <protection locked="0"/>
    </xf>
    <xf numFmtId="2" fontId="1" fillId="0" borderId="12" xfId="170" applyNumberFormat="1" applyFont="1" applyFill="1" applyBorder="1" applyAlignment="1" applyProtection="1">
      <alignment horizontal="justify" vertical="top" wrapText="1"/>
      <protection locked="0"/>
    </xf>
    <xf numFmtId="2" fontId="1" fillId="0" borderId="10" xfId="170" applyNumberFormat="1" applyFont="1" applyFill="1" applyBorder="1" applyAlignment="1" applyProtection="1">
      <alignment horizontal="justify" vertical="top" wrapText="1"/>
      <protection locked="0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justify" vertical="top" wrapText="1"/>
    </xf>
    <xf numFmtId="11" fontId="1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horizontal="right" vertical="center" wrapText="1"/>
    </xf>
    <xf numFmtId="187" fontId="4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1" fillId="0" borderId="10" xfId="169" applyNumberFormat="1" applyFont="1" applyFill="1" applyBorder="1" applyAlignment="1">
      <alignment horizontal="center" vertical="top"/>
      <protection/>
    </xf>
    <xf numFmtId="0" fontId="7" fillId="0" borderId="0" xfId="166" applyFont="1" applyAlignment="1" applyProtection="1">
      <alignment horizontal="right"/>
      <protection locked="0"/>
    </xf>
    <xf numFmtId="0" fontId="2" fillId="0" borderId="0" xfId="169" applyFont="1" applyFill="1" applyAlignment="1">
      <alignment horizontal="center" vertical="top"/>
      <protection/>
    </xf>
    <xf numFmtId="0" fontId="2" fillId="0" borderId="0" xfId="169" applyFont="1" applyFill="1" applyAlignment="1">
      <alignment horizontal="center" vertical="center" wrapText="1"/>
      <protection/>
    </xf>
    <xf numFmtId="180" fontId="8" fillId="0" borderId="10" xfId="169" applyNumberFormat="1" applyFont="1" applyFill="1" applyBorder="1" applyAlignment="1">
      <alignment horizontal="center" vertical="center" wrapText="1"/>
      <protection/>
    </xf>
    <xf numFmtId="41" fontId="8" fillId="0" borderId="10" xfId="169" applyNumberFormat="1" applyFont="1" applyFill="1" applyBorder="1" applyAlignment="1">
      <alignment horizontal="center" vertical="center" wrapText="1"/>
      <protection/>
    </xf>
    <xf numFmtId="0" fontId="7" fillId="0" borderId="0" xfId="169" applyFont="1" applyFill="1" applyAlignment="1">
      <alignment horizontal="right" vertical="top"/>
      <protection/>
    </xf>
    <xf numFmtId="0" fontId="7" fillId="0" borderId="0" xfId="168" applyFont="1" applyAlignment="1" applyProtection="1">
      <alignment horizontal="right"/>
      <protection locked="0"/>
    </xf>
    <xf numFmtId="0" fontId="2" fillId="0" borderId="0" xfId="169" applyFont="1" applyFill="1" applyAlignment="1">
      <alignment horizontal="center" vertical="top" wrapText="1"/>
      <protection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44" fillId="0" borderId="12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justify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167" applyFont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96" fontId="0" fillId="0" borderId="10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12" xfId="73"/>
    <cellStyle name="Обычный 13" xfId="74"/>
    <cellStyle name="Обычный 14" xfId="75"/>
    <cellStyle name="Обычный 15" xfId="76"/>
    <cellStyle name="Обычный 16" xfId="77"/>
    <cellStyle name="Обычный 17" xfId="78"/>
    <cellStyle name="Обычный 18" xfId="79"/>
    <cellStyle name="Обычный 19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0" xfId="94"/>
    <cellStyle name="Обычный 31" xfId="95"/>
    <cellStyle name="Обычный 32" xfId="96"/>
    <cellStyle name="Обычный 33" xfId="97"/>
    <cellStyle name="Обычный 34" xfId="98"/>
    <cellStyle name="Обычный 35" xfId="99"/>
    <cellStyle name="Обычный 36" xfId="100"/>
    <cellStyle name="Обычный 37" xfId="101"/>
    <cellStyle name="Обычный 38" xfId="102"/>
    <cellStyle name="Обычный 39" xfId="103"/>
    <cellStyle name="Обычный 4" xfId="104"/>
    <cellStyle name="Обычный 40" xfId="105"/>
    <cellStyle name="Обычный 41" xfId="106"/>
    <cellStyle name="Обычный 42" xfId="107"/>
    <cellStyle name="Обычный 43" xfId="108"/>
    <cellStyle name="Обычный 44" xfId="109"/>
    <cellStyle name="Обычный 45" xfId="110"/>
    <cellStyle name="Обычный 46" xfId="111"/>
    <cellStyle name="Обычный 47" xfId="112"/>
    <cellStyle name="Обычный 48" xfId="113"/>
    <cellStyle name="Обычный 49" xfId="114"/>
    <cellStyle name="Обычный 5" xfId="115"/>
    <cellStyle name="Обычный 50" xfId="116"/>
    <cellStyle name="Обычный 51" xfId="117"/>
    <cellStyle name="Обычный 52" xfId="118"/>
    <cellStyle name="Обычный 53" xfId="119"/>
    <cellStyle name="Обычный 54" xfId="120"/>
    <cellStyle name="Обычный 55" xfId="121"/>
    <cellStyle name="Обычный 56" xfId="122"/>
    <cellStyle name="Обычный 57" xfId="123"/>
    <cellStyle name="Обычный 58" xfId="124"/>
    <cellStyle name="Обычный 59" xfId="125"/>
    <cellStyle name="Обычный 6" xfId="126"/>
    <cellStyle name="Обычный 60" xfId="127"/>
    <cellStyle name="Обычный 61" xfId="128"/>
    <cellStyle name="Обычный 62" xfId="129"/>
    <cellStyle name="Обычный 63" xfId="130"/>
    <cellStyle name="Обычный 64" xfId="131"/>
    <cellStyle name="Обычный 65" xfId="132"/>
    <cellStyle name="Обычный 66" xfId="133"/>
    <cellStyle name="Обычный 67" xfId="134"/>
    <cellStyle name="Обычный 68" xfId="135"/>
    <cellStyle name="Обычный 69" xfId="136"/>
    <cellStyle name="Обычный 7" xfId="137"/>
    <cellStyle name="Обычный 70" xfId="138"/>
    <cellStyle name="Обычный 71" xfId="139"/>
    <cellStyle name="Обычный 72" xfId="140"/>
    <cellStyle name="Обычный 73" xfId="141"/>
    <cellStyle name="Обычный 74" xfId="142"/>
    <cellStyle name="Обычный 75" xfId="143"/>
    <cellStyle name="Обычный 76" xfId="144"/>
    <cellStyle name="Обычный 77" xfId="145"/>
    <cellStyle name="Обычный 78" xfId="146"/>
    <cellStyle name="Обычный 79" xfId="147"/>
    <cellStyle name="Обычный 8" xfId="148"/>
    <cellStyle name="Обычный 80" xfId="149"/>
    <cellStyle name="Обычный 81" xfId="150"/>
    <cellStyle name="Обычный 82" xfId="151"/>
    <cellStyle name="Обычный 83" xfId="152"/>
    <cellStyle name="Обычный 84" xfId="153"/>
    <cellStyle name="Обычный 85" xfId="154"/>
    <cellStyle name="Обычный 86" xfId="155"/>
    <cellStyle name="Обычный 87" xfId="156"/>
    <cellStyle name="Обычный 88" xfId="157"/>
    <cellStyle name="Обычный 89" xfId="158"/>
    <cellStyle name="Обычный 9" xfId="159"/>
    <cellStyle name="Обычный 90" xfId="160"/>
    <cellStyle name="Обычный 91" xfId="161"/>
    <cellStyle name="Обычный 92" xfId="162"/>
    <cellStyle name="Обычный 93" xfId="163"/>
    <cellStyle name="Обычный 94" xfId="164"/>
    <cellStyle name="Обычный 94 2" xfId="165"/>
    <cellStyle name="Обычный_доходы февраль 2" xfId="166"/>
    <cellStyle name="Обычный_доходы февраль_ДЕКАБРЬ ПРИЛОЖЕНИЯ   на 2012 год" xfId="167"/>
    <cellStyle name="Обычный_доходы февраль_ПРИЛОЖЕНИЯ   на 2013 - 2014  годы" xfId="168"/>
    <cellStyle name="Обычный_Источники на 2008 год" xfId="169"/>
    <cellStyle name="Обычный_Решение на .05.2008 г. 2" xfId="170"/>
    <cellStyle name="Followed Hyperlink" xfId="171"/>
    <cellStyle name="Плохой" xfId="172"/>
    <cellStyle name="Пояснение" xfId="173"/>
    <cellStyle name="Примечание" xfId="174"/>
    <cellStyle name="Примечание 2" xfId="175"/>
    <cellStyle name="Percent" xfId="176"/>
    <cellStyle name="Связанная ячейка" xfId="177"/>
    <cellStyle name="Текст предупреждения" xfId="178"/>
    <cellStyle name="Comma" xfId="179"/>
    <cellStyle name="Comma [0]" xfId="180"/>
    <cellStyle name="Финансовый 2" xfId="181"/>
    <cellStyle name="Хороший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56;&#1045;&#1064;&#1045;&#1053;&#1048;&#1071;%20&#1056;&#1040;&#1049;&#1054;&#1053;&#1040;\&#1056;&#1045;&#1064;&#1045;&#1053;&#1048;&#1071;%20&#1056;&#1040;&#1049;&#1054;&#1053;&#1040;%202014%20&#1043;&#1054;&#1044;\&#1056;&#1077;&#1096;&#1077;&#1085;&#1080;&#1077;%20&#1092;&#1077;&#1074;&#1088;&#1072;&#1083;&#1100;%20&#1088;&#1072;&#1081;&#1086;&#1085;\&#1055;&#1056;&#1048;&#1051;&#1054;&#1046;&#1045;&#1053;&#1048;&#1071;%20&#1050;%20&#1056;&#1045;&#1064;&#1045;&#1053;&#1048;&#1070;%20&#1053;&#1040;%202014-2016%20&#1043;&#1054;&#1044;&#1067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 "/>
      <sheetName val="Приложение 8"/>
      <sheetName val="Приложение 9"/>
      <sheetName val="Приложение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1"/>
  <sheetViews>
    <sheetView tabSelected="1" view="pageBreakPreview" zoomScaleSheetLayoutView="100" zoomScalePageLayoutView="0" workbookViewId="0" topLeftCell="A64">
      <selection activeCell="K69" sqref="J69:K69"/>
    </sheetView>
  </sheetViews>
  <sheetFormatPr defaultColWidth="9.00390625" defaultRowHeight="12.75"/>
  <cols>
    <col min="1" max="1" width="65.875" style="0" customWidth="1"/>
    <col min="2" max="2" width="12.625" style="6" customWidth="1"/>
    <col min="3" max="3" width="4.125" style="0" customWidth="1"/>
    <col min="4" max="4" width="11.125" style="0" customWidth="1"/>
    <col min="5" max="5" width="9.625" style="0" bestFit="1" customWidth="1"/>
  </cols>
  <sheetData>
    <row r="1" spans="1:4" s="3" customFormat="1" ht="11.25">
      <c r="A1" s="406" t="s">
        <v>202</v>
      </c>
      <c r="B1" s="406"/>
      <c r="C1" s="406"/>
      <c r="D1" s="406"/>
    </row>
    <row r="2" spans="1:4" s="3" customFormat="1" ht="11.25">
      <c r="A2" s="406" t="s">
        <v>121</v>
      </c>
      <c r="B2" s="406"/>
      <c r="C2" s="406"/>
      <c r="D2" s="406"/>
    </row>
    <row r="3" spans="1:4" s="3" customFormat="1" ht="11.25">
      <c r="A3" s="406" t="s">
        <v>131</v>
      </c>
      <c r="B3" s="406"/>
      <c r="C3" s="406"/>
      <c r="D3" s="406"/>
    </row>
    <row r="4" spans="1:4" s="3" customFormat="1" ht="12.75" customHeight="1">
      <c r="A4" s="406" t="s">
        <v>327</v>
      </c>
      <c r="B4" s="406"/>
      <c r="C4" s="406"/>
      <c r="D4" s="406"/>
    </row>
    <row r="5" spans="2:4" s="3" customFormat="1" ht="12.75" customHeight="1">
      <c r="B5" s="406" t="s">
        <v>537</v>
      </c>
      <c r="C5" s="406"/>
      <c r="D5" s="406"/>
    </row>
    <row r="6" s="3" customFormat="1" ht="11.25"/>
    <row r="7" spans="1:4" s="3" customFormat="1" ht="44.25" customHeight="1">
      <c r="A7" s="407" t="s">
        <v>342</v>
      </c>
      <c r="B7" s="407"/>
      <c r="C7" s="407"/>
      <c r="D7" s="407"/>
    </row>
    <row r="8" spans="1:4" s="3" customFormat="1" ht="12.75">
      <c r="A8" s="7"/>
      <c r="B8" s="19"/>
      <c r="C8" s="7"/>
      <c r="D8" s="7"/>
    </row>
    <row r="9" spans="1:4" ht="36">
      <c r="A9" s="13" t="s">
        <v>82</v>
      </c>
      <c r="B9" s="13" t="s">
        <v>80</v>
      </c>
      <c r="C9" s="13" t="s">
        <v>79</v>
      </c>
      <c r="D9" s="23" t="s">
        <v>190</v>
      </c>
    </row>
    <row r="10" spans="1:4" ht="12.75">
      <c r="A10" s="24">
        <v>1</v>
      </c>
      <c r="B10" s="18">
        <v>3</v>
      </c>
      <c r="C10" s="18">
        <v>4</v>
      </c>
      <c r="D10" s="25" t="s">
        <v>245</v>
      </c>
    </row>
    <row r="11" spans="1:5" ht="24.75" customHeight="1">
      <c r="A11" s="40" t="s">
        <v>179</v>
      </c>
      <c r="B11" s="153">
        <v>100000000</v>
      </c>
      <c r="C11" s="154"/>
      <c r="D11" s="270">
        <f>D12+D25+D40</f>
        <v>17154.1</v>
      </c>
      <c r="E11" s="258"/>
    </row>
    <row r="12" spans="1:4" ht="24">
      <c r="A12" s="22" t="s">
        <v>192</v>
      </c>
      <c r="B12" s="153">
        <v>110000000</v>
      </c>
      <c r="C12" s="154"/>
      <c r="D12" s="270">
        <f>D19+D22+D17+D13+D15</f>
        <v>8883.5</v>
      </c>
    </row>
    <row r="13" spans="1:4" ht="24">
      <c r="A13" s="27" t="s">
        <v>291</v>
      </c>
      <c r="B13" s="208">
        <v>111200000</v>
      </c>
      <c r="C13" s="144"/>
      <c r="D13" s="272">
        <f>D14</f>
        <v>300</v>
      </c>
    </row>
    <row r="14" spans="1:6" ht="24">
      <c r="A14" s="35" t="s">
        <v>264</v>
      </c>
      <c r="B14" s="208">
        <v>111200000</v>
      </c>
      <c r="C14" s="144">
        <v>200</v>
      </c>
      <c r="D14" s="272">
        <f>'Приложение 3'!E22</f>
        <v>300</v>
      </c>
      <c r="F14" s="277"/>
    </row>
    <row r="15" spans="1:4" ht="12.75">
      <c r="A15" s="20" t="s">
        <v>371</v>
      </c>
      <c r="B15" s="208">
        <v>112300000</v>
      </c>
      <c r="C15" s="144"/>
      <c r="D15" s="272">
        <f>D16</f>
        <v>10</v>
      </c>
    </row>
    <row r="16" spans="1:4" ht="24">
      <c r="A16" s="35" t="s">
        <v>264</v>
      </c>
      <c r="B16" s="208">
        <v>112300000</v>
      </c>
      <c r="C16" s="144">
        <v>200</v>
      </c>
      <c r="D16" s="272">
        <f>'Приложение 3'!E24</f>
        <v>10</v>
      </c>
    </row>
    <row r="17" spans="1:4" ht="48.75" customHeight="1">
      <c r="A17" s="20" t="s">
        <v>265</v>
      </c>
      <c r="B17" s="208">
        <v>114200000</v>
      </c>
      <c r="C17" s="141"/>
      <c r="D17" s="271">
        <f>D18</f>
        <v>100</v>
      </c>
    </row>
    <row r="18" spans="1:4" ht="27.75" customHeight="1">
      <c r="A18" s="35" t="s">
        <v>264</v>
      </c>
      <c r="B18" s="208">
        <v>114200000</v>
      </c>
      <c r="C18" s="141" t="s">
        <v>116</v>
      </c>
      <c r="D18" s="271">
        <f>'Приложение 3'!E26</f>
        <v>100</v>
      </c>
    </row>
    <row r="19" spans="1:4" ht="27.75" customHeight="1">
      <c r="A19" s="159" t="s">
        <v>211</v>
      </c>
      <c r="B19" s="152">
        <v>114600000</v>
      </c>
      <c r="C19" s="142"/>
      <c r="D19" s="272">
        <f>D20</f>
        <v>200</v>
      </c>
    </row>
    <row r="20" spans="1:4" ht="34.5" customHeight="1">
      <c r="A20" s="305" t="s">
        <v>212</v>
      </c>
      <c r="B20" s="208" t="s">
        <v>272</v>
      </c>
      <c r="C20" s="142"/>
      <c r="D20" s="272">
        <f>D21</f>
        <v>200</v>
      </c>
    </row>
    <row r="21" spans="1:4" ht="12.75">
      <c r="A21" s="35" t="s">
        <v>195</v>
      </c>
      <c r="B21" s="208" t="s">
        <v>272</v>
      </c>
      <c r="C21" s="142">
        <v>300</v>
      </c>
      <c r="D21" s="272">
        <f>'Приложение 3'!E29</f>
        <v>200</v>
      </c>
    </row>
    <row r="22" spans="1:4" ht="48">
      <c r="A22" s="160" t="s">
        <v>213</v>
      </c>
      <c r="B22" s="152">
        <v>114700000</v>
      </c>
      <c r="C22" s="142"/>
      <c r="D22" s="272">
        <f>D23</f>
        <v>8273.5</v>
      </c>
    </row>
    <row r="23" spans="1:4" ht="74.25" customHeight="1">
      <c r="A23" s="204" t="s">
        <v>214</v>
      </c>
      <c r="B23" s="30" t="s">
        <v>349</v>
      </c>
      <c r="C23" s="142"/>
      <c r="D23" s="272">
        <f>D24</f>
        <v>8273.5</v>
      </c>
    </row>
    <row r="24" spans="1:4" ht="25.5" customHeight="1">
      <c r="A24" s="35" t="s">
        <v>135</v>
      </c>
      <c r="B24" s="30" t="s">
        <v>349</v>
      </c>
      <c r="C24" s="142">
        <v>400</v>
      </c>
      <c r="D24" s="272">
        <f>'Приложение 3'!E32</f>
        <v>8273.5</v>
      </c>
    </row>
    <row r="25" spans="1:4" ht="39" customHeight="1">
      <c r="A25" s="161" t="s">
        <v>193</v>
      </c>
      <c r="B25" s="153">
        <v>120000000</v>
      </c>
      <c r="C25" s="154"/>
      <c r="D25" s="270">
        <f>D26+D28+D33+D38+D31+D36</f>
        <v>7203</v>
      </c>
    </row>
    <row r="26" spans="1:4" ht="15" customHeight="1">
      <c r="A26" s="203" t="s">
        <v>215</v>
      </c>
      <c r="B26" s="152">
        <v>121200000</v>
      </c>
      <c r="C26" s="142"/>
      <c r="D26" s="272">
        <f>D27</f>
        <v>100</v>
      </c>
    </row>
    <row r="27" spans="1:4" ht="24">
      <c r="A27" s="35" t="s">
        <v>264</v>
      </c>
      <c r="B27" s="152">
        <v>121200000</v>
      </c>
      <c r="C27" s="142">
        <v>200</v>
      </c>
      <c r="D27" s="272">
        <f>'Приложение 3'!E35</f>
        <v>100</v>
      </c>
    </row>
    <row r="28" spans="1:4" ht="14.25" customHeight="1">
      <c r="A28" s="162" t="s">
        <v>216</v>
      </c>
      <c r="B28" s="152">
        <v>122200000</v>
      </c>
      <c r="C28" s="142"/>
      <c r="D28" s="272">
        <f>D29</f>
        <v>86.8</v>
      </c>
    </row>
    <row r="29" spans="1:4" ht="39" customHeight="1">
      <c r="A29" s="163" t="s">
        <v>317</v>
      </c>
      <c r="B29" s="152">
        <v>122273120</v>
      </c>
      <c r="C29" s="142"/>
      <c r="D29" s="272">
        <f>D30</f>
        <v>86.8</v>
      </c>
    </row>
    <row r="30" spans="1:4" ht="25.5" customHeight="1">
      <c r="A30" s="35" t="s">
        <v>264</v>
      </c>
      <c r="B30" s="152">
        <v>122273120</v>
      </c>
      <c r="C30" s="142">
        <v>200</v>
      </c>
      <c r="D30" s="272">
        <f>'Приложение 3'!E38</f>
        <v>86.8</v>
      </c>
    </row>
    <row r="31" spans="1:4" ht="25.5" customHeight="1">
      <c r="A31" s="20" t="s">
        <v>292</v>
      </c>
      <c r="B31" s="208">
        <v>122300000</v>
      </c>
      <c r="C31" s="144"/>
      <c r="D31" s="272">
        <f>D32</f>
        <v>2336.2</v>
      </c>
    </row>
    <row r="32" spans="1:4" ht="25.5" customHeight="1">
      <c r="A32" s="35" t="s">
        <v>7</v>
      </c>
      <c r="B32" s="208">
        <v>122300000</v>
      </c>
      <c r="C32" s="144">
        <v>600</v>
      </c>
      <c r="D32" s="272">
        <f>'Приложение 3'!E40</f>
        <v>2336.2</v>
      </c>
    </row>
    <row r="33" spans="1:4" ht="14.25" customHeight="1">
      <c r="A33" s="164" t="s">
        <v>217</v>
      </c>
      <c r="B33" s="152">
        <v>123100000</v>
      </c>
      <c r="C33" s="142"/>
      <c r="D33" s="272">
        <f>D34</f>
        <v>380</v>
      </c>
    </row>
    <row r="34" spans="1:4" ht="12.75" customHeight="1">
      <c r="A34" s="20" t="s">
        <v>312</v>
      </c>
      <c r="B34" s="208">
        <v>123191000</v>
      </c>
      <c r="C34" s="142"/>
      <c r="D34" s="272">
        <f>D35</f>
        <v>380</v>
      </c>
    </row>
    <row r="35" spans="1:4" ht="24" customHeight="1">
      <c r="A35" s="35" t="s">
        <v>264</v>
      </c>
      <c r="B35" s="208">
        <v>123191000</v>
      </c>
      <c r="C35" s="144">
        <v>200</v>
      </c>
      <c r="D35" s="272">
        <f>'Приложение 3'!E43</f>
        <v>380</v>
      </c>
    </row>
    <row r="36" spans="1:4" ht="14.25" customHeight="1">
      <c r="A36" s="213" t="s">
        <v>218</v>
      </c>
      <c r="B36" s="208">
        <v>123200000</v>
      </c>
      <c r="C36" s="144"/>
      <c r="D36" s="272">
        <f>D37</f>
        <v>4200</v>
      </c>
    </row>
    <row r="37" spans="1:4" ht="24" customHeight="1">
      <c r="A37" s="35" t="s">
        <v>135</v>
      </c>
      <c r="B37" s="208">
        <v>123200000</v>
      </c>
      <c r="C37" s="144">
        <v>400</v>
      </c>
      <c r="D37" s="272">
        <f>'Приложение 3'!E45</f>
        <v>4200</v>
      </c>
    </row>
    <row r="38" spans="1:5" ht="62.25" customHeight="1">
      <c r="A38" s="298" t="s">
        <v>293</v>
      </c>
      <c r="B38" s="152">
        <v>123300000</v>
      </c>
      <c r="C38" s="142"/>
      <c r="D38" s="272">
        <f>D39</f>
        <v>100</v>
      </c>
      <c r="E38" s="277"/>
    </row>
    <row r="39" spans="1:4" ht="22.5" customHeight="1">
      <c r="A39" s="35" t="s">
        <v>264</v>
      </c>
      <c r="B39" s="152">
        <v>123300000</v>
      </c>
      <c r="C39" s="142">
        <v>200</v>
      </c>
      <c r="D39" s="272">
        <f>'Приложение 3'!E47</f>
        <v>100</v>
      </c>
    </row>
    <row r="40" spans="1:4" ht="14.25" customHeight="1">
      <c r="A40" s="165" t="s">
        <v>219</v>
      </c>
      <c r="B40" s="153">
        <v>130000000</v>
      </c>
      <c r="C40" s="154"/>
      <c r="D40" s="270">
        <f>D41+D44</f>
        <v>1067.6</v>
      </c>
    </row>
    <row r="41" spans="1:4" ht="36" customHeight="1">
      <c r="A41" s="20" t="s">
        <v>373</v>
      </c>
      <c r="B41" s="208">
        <v>131100000</v>
      </c>
      <c r="C41" s="144"/>
      <c r="D41" s="272">
        <f>D42</f>
        <v>1027.6</v>
      </c>
    </row>
    <row r="42" spans="1:4" ht="27" customHeight="1">
      <c r="A42" s="305" t="s">
        <v>374</v>
      </c>
      <c r="B42" s="208" t="s">
        <v>311</v>
      </c>
      <c r="C42" s="144"/>
      <c r="D42" s="272">
        <f>D43</f>
        <v>1027.6</v>
      </c>
    </row>
    <row r="43" spans="1:4" ht="24">
      <c r="A43" s="35" t="s">
        <v>135</v>
      </c>
      <c r="B43" s="208" t="s">
        <v>311</v>
      </c>
      <c r="C43" s="144">
        <v>400</v>
      </c>
      <c r="D43" s="271">
        <f>'Приложение 3'!E51</f>
        <v>1027.6</v>
      </c>
    </row>
    <row r="44" spans="1:4" ht="12.75">
      <c r="A44" s="307" t="s">
        <v>372</v>
      </c>
      <c r="B44" s="208">
        <v>131200000</v>
      </c>
      <c r="C44" s="144"/>
      <c r="D44" s="272">
        <f>D45</f>
        <v>40</v>
      </c>
    </row>
    <row r="45" spans="1:4" ht="24">
      <c r="A45" s="35" t="s">
        <v>7</v>
      </c>
      <c r="B45" s="208">
        <v>131200000</v>
      </c>
      <c r="C45" s="144">
        <v>600</v>
      </c>
      <c r="D45" s="272">
        <f>'Приложение 3'!E53</f>
        <v>40</v>
      </c>
    </row>
    <row r="46" spans="1:5" ht="23.25" customHeight="1">
      <c r="A46" s="179" t="s">
        <v>133</v>
      </c>
      <c r="B46" s="153">
        <v>200000000</v>
      </c>
      <c r="C46" s="146"/>
      <c r="D46" s="273">
        <f>D47+D54+D60+D62+D72+D74+D76+D82+D86+D89+D69+D80+D78+D57</f>
        <v>570152.5</v>
      </c>
      <c r="E46" s="258"/>
    </row>
    <row r="47" spans="1:4" ht="37.5" customHeight="1">
      <c r="A47" s="180" t="s">
        <v>235</v>
      </c>
      <c r="B47" s="152">
        <v>201100000</v>
      </c>
      <c r="C47" s="140"/>
      <c r="D47" s="271">
        <f>D48+D50+D52</f>
        <v>508523.80000000005</v>
      </c>
    </row>
    <row r="48" spans="1:4" ht="28.5" customHeight="1">
      <c r="A48" s="174" t="s">
        <v>134</v>
      </c>
      <c r="B48" s="152">
        <v>201111000</v>
      </c>
      <c r="C48" s="140"/>
      <c r="D48" s="271">
        <f>D49</f>
        <v>72737.4</v>
      </c>
    </row>
    <row r="49" spans="1:4" ht="24" customHeight="1">
      <c r="A49" s="28" t="s">
        <v>7</v>
      </c>
      <c r="B49" s="152">
        <v>201111000</v>
      </c>
      <c r="C49" s="140">
        <v>600</v>
      </c>
      <c r="D49" s="271">
        <f>'Приложение 3'!E261</f>
        <v>72737.4</v>
      </c>
    </row>
    <row r="50" spans="1:4" ht="36.75" customHeight="1">
      <c r="A50" s="173" t="s">
        <v>236</v>
      </c>
      <c r="B50" s="152">
        <v>201173010</v>
      </c>
      <c r="C50" s="140"/>
      <c r="D50" s="271">
        <f>D51</f>
        <v>435470.4</v>
      </c>
    </row>
    <row r="51" spans="1:4" ht="25.5" customHeight="1">
      <c r="A51" s="28" t="s">
        <v>7</v>
      </c>
      <c r="B51" s="152">
        <v>201173010</v>
      </c>
      <c r="C51" s="140">
        <v>600</v>
      </c>
      <c r="D51" s="271">
        <f>'Приложение 3'!E263</f>
        <v>435470.4</v>
      </c>
    </row>
    <row r="52" spans="1:4" ht="25.5" customHeight="1">
      <c r="A52" s="403" t="s">
        <v>512</v>
      </c>
      <c r="B52" s="208" t="s">
        <v>525</v>
      </c>
      <c r="C52" s="140"/>
      <c r="D52" s="271">
        <f>D53</f>
        <v>316</v>
      </c>
    </row>
    <row r="53" spans="1:4" ht="25.5" customHeight="1">
      <c r="A53" s="35" t="s">
        <v>7</v>
      </c>
      <c r="B53" s="208" t="s">
        <v>525</v>
      </c>
      <c r="C53" s="140">
        <v>600</v>
      </c>
      <c r="D53" s="271">
        <f>'Приложение 3'!E265</f>
        <v>316</v>
      </c>
    </row>
    <row r="54" spans="1:4" ht="61.5" customHeight="1">
      <c r="A54" s="308" t="s">
        <v>237</v>
      </c>
      <c r="B54" s="152">
        <v>201200000</v>
      </c>
      <c r="C54" s="140"/>
      <c r="D54" s="271">
        <f>D55</f>
        <v>9412.2</v>
      </c>
    </row>
    <row r="55" spans="1:4" s="5" customFormat="1" ht="50.25" customHeight="1">
      <c r="A55" s="173" t="s">
        <v>6</v>
      </c>
      <c r="B55" s="152">
        <v>201273020</v>
      </c>
      <c r="C55" s="140"/>
      <c r="D55" s="271">
        <f>D56</f>
        <v>9412.2</v>
      </c>
    </row>
    <row r="56" spans="1:4" s="5" customFormat="1" ht="24" customHeight="1">
      <c r="A56" s="28" t="s">
        <v>7</v>
      </c>
      <c r="B56" s="152">
        <v>201273020</v>
      </c>
      <c r="C56" s="140">
        <v>600</v>
      </c>
      <c r="D56" s="271">
        <f>'Приложение 3'!E268</f>
        <v>9412.2</v>
      </c>
    </row>
    <row r="57" spans="1:4" s="5" customFormat="1" ht="15" customHeight="1">
      <c r="A57" s="301" t="s">
        <v>364</v>
      </c>
      <c r="B57" s="208">
        <v>201300000</v>
      </c>
      <c r="C57" s="140"/>
      <c r="D57" s="271">
        <f>D58</f>
        <v>1304.4</v>
      </c>
    </row>
    <row r="58" spans="1:4" s="5" customFormat="1" ht="30" customHeight="1">
      <c r="A58" s="301" t="s">
        <v>540</v>
      </c>
      <c r="B58" s="208">
        <v>201311000</v>
      </c>
      <c r="C58" s="140"/>
      <c r="D58" s="271">
        <f>D59</f>
        <v>1304.4</v>
      </c>
    </row>
    <row r="59" spans="1:4" s="5" customFormat="1" ht="24" customHeight="1">
      <c r="A59" s="35" t="s">
        <v>135</v>
      </c>
      <c r="B59" s="208">
        <v>201311000</v>
      </c>
      <c r="C59" s="140">
        <v>400</v>
      </c>
      <c r="D59" s="271">
        <f>'Приложение 3'!E271</f>
        <v>1304.4</v>
      </c>
    </row>
    <row r="60" spans="1:4" s="5" customFormat="1" ht="12.75" customHeight="1">
      <c r="A60" s="174" t="s">
        <v>136</v>
      </c>
      <c r="B60" s="152">
        <v>201500000</v>
      </c>
      <c r="C60" s="140"/>
      <c r="D60" s="271">
        <f>D61</f>
        <v>2000</v>
      </c>
    </row>
    <row r="61" spans="1:4" s="5" customFormat="1" ht="26.25" customHeight="1">
      <c r="A61" s="28" t="s">
        <v>7</v>
      </c>
      <c r="B61" s="152">
        <v>201500000</v>
      </c>
      <c r="C61" s="140">
        <v>600</v>
      </c>
      <c r="D61" s="271">
        <f>'Приложение 3'!E273</f>
        <v>2000</v>
      </c>
    </row>
    <row r="62" spans="1:4" s="5" customFormat="1" ht="26.25" customHeight="1">
      <c r="A62" s="184" t="s">
        <v>238</v>
      </c>
      <c r="B62" s="208">
        <v>201700000</v>
      </c>
      <c r="C62" s="146"/>
      <c r="D62" s="271">
        <f>D63+D65+D67</f>
        <v>7194</v>
      </c>
    </row>
    <row r="63" spans="1:4" s="5" customFormat="1" ht="17.25" customHeight="1">
      <c r="A63" s="305" t="s">
        <v>222</v>
      </c>
      <c r="B63" s="208">
        <v>201711000</v>
      </c>
      <c r="C63" s="146"/>
      <c r="D63" s="271">
        <f>D64</f>
        <v>6870</v>
      </c>
    </row>
    <row r="64" spans="1:4" s="5" customFormat="1" ht="26.25" customHeight="1">
      <c r="A64" s="35" t="s">
        <v>7</v>
      </c>
      <c r="B64" s="208">
        <v>201711000</v>
      </c>
      <c r="C64" s="147" t="s">
        <v>71</v>
      </c>
      <c r="D64" s="271">
        <f>'Приложение 3'!E276</f>
        <v>6870</v>
      </c>
    </row>
    <row r="65" spans="1:4" s="5" customFormat="1" ht="26.25" customHeight="1">
      <c r="A65" s="20" t="s">
        <v>321</v>
      </c>
      <c r="B65" s="208" t="s">
        <v>305</v>
      </c>
      <c r="C65" s="147"/>
      <c r="D65" s="271">
        <f>D66</f>
        <v>190</v>
      </c>
    </row>
    <row r="66" spans="1:4" s="5" customFormat="1" ht="25.5" customHeight="1">
      <c r="A66" s="35" t="s">
        <v>7</v>
      </c>
      <c r="B66" s="208" t="s">
        <v>305</v>
      </c>
      <c r="C66" s="147" t="s">
        <v>71</v>
      </c>
      <c r="D66" s="271">
        <f>'Приложение 3'!E278</f>
        <v>190</v>
      </c>
    </row>
    <row r="67" spans="1:4" s="5" customFormat="1" ht="25.5" customHeight="1">
      <c r="A67" s="20" t="s">
        <v>362</v>
      </c>
      <c r="B67" s="208" t="s">
        <v>363</v>
      </c>
      <c r="C67" s="147"/>
      <c r="D67" s="271">
        <f>D68</f>
        <v>134</v>
      </c>
    </row>
    <row r="68" spans="1:4" s="5" customFormat="1" ht="25.5" customHeight="1">
      <c r="A68" s="35" t="s">
        <v>7</v>
      </c>
      <c r="B68" s="208" t="s">
        <v>363</v>
      </c>
      <c r="C68" s="147" t="s">
        <v>71</v>
      </c>
      <c r="D68" s="271">
        <f>'Приложение 3'!E280</f>
        <v>134</v>
      </c>
    </row>
    <row r="69" spans="1:4" s="5" customFormat="1" ht="39.75" customHeight="1">
      <c r="A69" s="301" t="s">
        <v>316</v>
      </c>
      <c r="B69" s="208">
        <v>201800000</v>
      </c>
      <c r="C69" s="147"/>
      <c r="D69" s="271">
        <f>D70</f>
        <v>8625.8</v>
      </c>
    </row>
    <row r="70" spans="1:4" s="5" customFormat="1" ht="37.5" customHeight="1">
      <c r="A70" s="301" t="s">
        <v>306</v>
      </c>
      <c r="B70" s="208" t="s">
        <v>307</v>
      </c>
      <c r="C70" s="147"/>
      <c r="D70" s="271">
        <f>D71</f>
        <v>8625.8</v>
      </c>
    </row>
    <row r="71" spans="1:4" s="5" customFormat="1" ht="23.25" customHeight="1">
      <c r="A71" s="35" t="s">
        <v>7</v>
      </c>
      <c r="B71" s="208" t="s">
        <v>307</v>
      </c>
      <c r="C71" s="147" t="s">
        <v>71</v>
      </c>
      <c r="D71" s="271">
        <f>'Приложение 3'!E283</f>
        <v>8625.8</v>
      </c>
    </row>
    <row r="72" spans="1:4" s="5" customFormat="1" ht="23.25" customHeight="1">
      <c r="A72" s="38" t="s">
        <v>248</v>
      </c>
      <c r="B72" s="152">
        <v>202100000</v>
      </c>
      <c r="C72" s="141"/>
      <c r="D72" s="271">
        <f>D73</f>
        <v>17</v>
      </c>
    </row>
    <row r="73" spans="1:4" s="5" customFormat="1" ht="23.25" customHeight="1">
      <c r="A73" s="35" t="s">
        <v>7</v>
      </c>
      <c r="B73" s="152">
        <v>202100000</v>
      </c>
      <c r="C73" s="141" t="s">
        <v>71</v>
      </c>
      <c r="D73" s="271">
        <f>'Приложение 3'!E285</f>
        <v>17</v>
      </c>
    </row>
    <row r="74" spans="1:4" s="5" customFormat="1" ht="17.25" customHeight="1">
      <c r="A74" s="167" t="s">
        <v>249</v>
      </c>
      <c r="B74" s="152">
        <v>202200000</v>
      </c>
      <c r="C74" s="141"/>
      <c r="D74" s="271">
        <f>D75</f>
        <v>83</v>
      </c>
    </row>
    <row r="75" spans="1:4" s="5" customFormat="1" ht="23.25" customHeight="1">
      <c r="A75" s="28" t="s">
        <v>7</v>
      </c>
      <c r="B75" s="152">
        <v>202200000</v>
      </c>
      <c r="C75" s="141" t="s">
        <v>71</v>
      </c>
      <c r="D75" s="271">
        <f>'Приложение 3'!E287</f>
        <v>83</v>
      </c>
    </row>
    <row r="76" spans="1:4" s="5" customFormat="1" ht="15.75" customHeight="1">
      <c r="A76" s="167" t="s">
        <v>250</v>
      </c>
      <c r="B76" s="152">
        <v>202400000</v>
      </c>
      <c r="C76" s="141"/>
      <c r="D76" s="271">
        <f>D77</f>
        <v>41</v>
      </c>
    </row>
    <row r="77" spans="1:4" s="5" customFormat="1" ht="23.25" customHeight="1">
      <c r="A77" s="28" t="s">
        <v>7</v>
      </c>
      <c r="B77" s="152">
        <v>202400000</v>
      </c>
      <c r="C77" s="141" t="s">
        <v>71</v>
      </c>
      <c r="D77" s="271">
        <f>'Приложение 3'!E289</f>
        <v>41</v>
      </c>
    </row>
    <row r="78" spans="1:4" s="5" customFormat="1" ht="37.5" customHeight="1">
      <c r="A78" s="338" t="s">
        <v>315</v>
      </c>
      <c r="B78" s="208">
        <v>202500000</v>
      </c>
      <c r="C78" s="141"/>
      <c r="D78" s="271">
        <f>D79</f>
        <v>20</v>
      </c>
    </row>
    <row r="79" spans="1:4" s="5" customFormat="1" ht="23.25" customHeight="1">
      <c r="A79" s="35" t="s">
        <v>264</v>
      </c>
      <c r="B79" s="208">
        <v>202500000</v>
      </c>
      <c r="C79" s="141" t="s">
        <v>116</v>
      </c>
      <c r="D79" s="271">
        <f>'Приложение 3'!E291</f>
        <v>20</v>
      </c>
    </row>
    <row r="80" spans="1:4" s="5" customFormat="1" ht="48" customHeight="1">
      <c r="A80" s="38" t="s">
        <v>263</v>
      </c>
      <c r="B80" s="152">
        <v>203100000</v>
      </c>
      <c r="C80" s="141"/>
      <c r="D80" s="271">
        <f>D81</f>
        <v>25</v>
      </c>
    </row>
    <row r="81" spans="1:4" s="5" customFormat="1" ht="23.25" customHeight="1">
      <c r="A81" s="35" t="s">
        <v>264</v>
      </c>
      <c r="B81" s="152">
        <v>203100000</v>
      </c>
      <c r="C81" s="141" t="s">
        <v>116</v>
      </c>
      <c r="D81" s="271">
        <f>'Приложение 3'!E293</f>
        <v>25</v>
      </c>
    </row>
    <row r="82" spans="1:4" s="5" customFormat="1" ht="15.75" customHeight="1">
      <c r="A82" s="305" t="s">
        <v>239</v>
      </c>
      <c r="B82" s="208">
        <v>204100000</v>
      </c>
      <c r="C82" s="141"/>
      <c r="D82" s="271">
        <f>D83</f>
        <v>1362.6</v>
      </c>
    </row>
    <row r="83" spans="1:4" s="5" customFormat="1" ht="24.75" customHeight="1">
      <c r="A83" s="169" t="s">
        <v>240</v>
      </c>
      <c r="B83" s="208" t="s">
        <v>273</v>
      </c>
      <c r="C83" s="141"/>
      <c r="D83" s="271">
        <f>D84+D85</f>
        <v>1362.6</v>
      </c>
    </row>
    <row r="84" spans="1:4" s="5" customFormat="1" ht="24.75" customHeight="1">
      <c r="A84" s="35" t="s">
        <v>264</v>
      </c>
      <c r="B84" s="208" t="s">
        <v>273</v>
      </c>
      <c r="C84" s="141" t="s">
        <v>116</v>
      </c>
      <c r="D84" s="271">
        <f>'Приложение 3'!E296</f>
        <v>70</v>
      </c>
    </row>
    <row r="85" spans="1:4" s="5" customFormat="1" ht="24.75" customHeight="1">
      <c r="A85" s="28" t="s">
        <v>7</v>
      </c>
      <c r="B85" s="208" t="s">
        <v>273</v>
      </c>
      <c r="C85" s="141" t="s">
        <v>71</v>
      </c>
      <c r="D85" s="271">
        <f>'Приложение 3'!E297</f>
        <v>1292.6</v>
      </c>
    </row>
    <row r="86" spans="1:4" s="5" customFormat="1" ht="36.75" customHeight="1">
      <c r="A86" s="160" t="s">
        <v>141</v>
      </c>
      <c r="B86" s="208">
        <v>204200000</v>
      </c>
      <c r="C86" s="141"/>
      <c r="D86" s="271">
        <f>D87</f>
        <v>426</v>
      </c>
    </row>
    <row r="87" spans="1:4" s="5" customFormat="1" ht="15.75" customHeight="1">
      <c r="A87" s="160" t="s">
        <v>222</v>
      </c>
      <c r="B87" s="208" t="s">
        <v>274</v>
      </c>
      <c r="C87" s="141"/>
      <c r="D87" s="271">
        <f>D88</f>
        <v>426</v>
      </c>
    </row>
    <row r="88" spans="1:4" s="5" customFormat="1" ht="25.5" customHeight="1">
      <c r="A88" s="35" t="s">
        <v>7</v>
      </c>
      <c r="B88" s="208" t="s">
        <v>274</v>
      </c>
      <c r="C88" s="30" t="s">
        <v>71</v>
      </c>
      <c r="D88" s="271">
        <f>'Приложение 3'!E300</f>
        <v>426</v>
      </c>
    </row>
    <row r="89" spans="1:4" s="5" customFormat="1" ht="24" customHeight="1">
      <c r="A89" s="167" t="s">
        <v>241</v>
      </c>
      <c r="B89" s="152">
        <v>205100000</v>
      </c>
      <c r="C89" s="146"/>
      <c r="D89" s="271">
        <f>D90+D94</f>
        <v>31117.699999999997</v>
      </c>
    </row>
    <row r="90" spans="1:4" s="5" customFormat="1" ht="24" customHeight="1">
      <c r="A90" s="167" t="s">
        <v>103</v>
      </c>
      <c r="B90" s="152">
        <v>205182040</v>
      </c>
      <c r="C90" s="140"/>
      <c r="D90" s="271">
        <f>D91+D92+D93</f>
        <v>16217.3</v>
      </c>
    </row>
    <row r="91" spans="1:4" s="5" customFormat="1" ht="48" customHeight="1">
      <c r="A91" s="35" t="s">
        <v>66</v>
      </c>
      <c r="B91" s="152">
        <v>205182040</v>
      </c>
      <c r="C91" s="140">
        <v>100</v>
      </c>
      <c r="D91" s="271">
        <f>'Приложение 3'!E303</f>
        <v>14752.8</v>
      </c>
    </row>
    <row r="92" spans="1:4" s="5" customFormat="1" ht="26.25" customHeight="1">
      <c r="A92" s="35" t="s">
        <v>264</v>
      </c>
      <c r="B92" s="152">
        <v>205182040</v>
      </c>
      <c r="C92" s="140">
        <v>200</v>
      </c>
      <c r="D92" s="271">
        <f>'Приложение 3'!E304</f>
        <v>1455.1</v>
      </c>
    </row>
    <row r="93" spans="1:4" s="5" customFormat="1" ht="15.75" customHeight="1">
      <c r="A93" s="35" t="s">
        <v>3</v>
      </c>
      <c r="B93" s="152">
        <v>205182040</v>
      </c>
      <c r="C93" s="140">
        <v>800</v>
      </c>
      <c r="D93" s="271">
        <f>'Приложение 3'!E305</f>
        <v>9.4</v>
      </c>
    </row>
    <row r="94" spans="1:4" s="5" customFormat="1" ht="24.75" customHeight="1">
      <c r="A94" s="38" t="s">
        <v>144</v>
      </c>
      <c r="B94" s="152">
        <v>205182060</v>
      </c>
      <c r="C94" s="140"/>
      <c r="D94" s="271">
        <f>D95+D96</f>
        <v>14900.4</v>
      </c>
    </row>
    <row r="95" spans="1:4" s="5" customFormat="1" ht="47.25" customHeight="1">
      <c r="A95" s="35" t="s">
        <v>66</v>
      </c>
      <c r="B95" s="152">
        <v>205182060</v>
      </c>
      <c r="C95" s="140">
        <v>100</v>
      </c>
      <c r="D95" s="271">
        <f>'Приложение 3'!E307</f>
        <v>14350.3</v>
      </c>
    </row>
    <row r="96" spans="1:4" s="5" customFormat="1" ht="24.75" customHeight="1">
      <c r="A96" s="35" t="s">
        <v>264</v>
      </c>
      <c r="B96" s="152">
        <v>205182060</v>
      </c>
      <c r="C96" s="140">
        <v>200</v>
      </c>
      <c r="D96" s="271">
        <f>'Приложение 3'!E308</f>
        <v>550.1</v>
      </c>
    </row>
    <row r="97" spans="1:5" s="5" customFormat="1" ht="27" customHeight="1">
      <c r="A97" s="183" t="s">
        <v>198</v>
      </c>
      <c r="B97" s="153">
        <v>300000000</v>
      </c>
      <c r="C97" s="31"/>
      <c r="D97" s="269">
        <f>D98+D108+D113+D115+D120+D124+D131+D138+D103+D126+D142+D122</f>
        <v>91452.89999999998</v>
      </c>
      <c r="E97" s="258"/>
    </row>
    <row r="98" spans="1:4" s="5" customFormat="1" ht="27" customHeight="1">
      <c r="A98" s="38" t="s">
        <v>225</v>
      </c>
      <c r="B98" s="152">
        <v>301100000</v>
      </c>
      <c r="C98" s="30"/>
      <c r="D98" s="274">
        <f>D101+D99</f>
        <v>394.29999999999995</v>
      </c>
    </row>
    <row r="99" spans="1:4" s="5" customFormat="1" ht="27" customHeight="1">
      <c r="A99" s="220" t="s">
        <v>514</v>
      </c>
      <c r="B99" s="208">
        <v>301111000</v>
      </c>
      <c r="C99" s="30"/>
      <c r="D99" s="274">
        <f>D100</f>
        <v>292.7</v>
      </c>
    </row>
    <row r="100" spans="1:4" s="5" customFormat="1" ht="24" customHeight="1">
      <c r="A100" s="35" t="s">
        <v>7</v>
      </c>
      <c r="B100" s="208">
        <v>301111000</v>
      </c>
      <c r="C100" s="30" t="s">
        <v>71</v>
      </c>
      <c r="D100" s="274">
        <f>'Приложение 3'!E173</f>
        <v>292.7</v>
      </c>
    </row>
    <row r="101" spans="1:4" s="5" customFormat="1" ht="24" customHeight="1">
      <c r="A101" s="20" t="s">
        <v>276</v>
      </c>
      <c r="B101" s="208" t="s">
        <v>275</v>
      </c>
      <c r="C101" s="30"/>
      <c r="D101" s="274">
        <f>D102</f>
        <v>101.6</v>
      </c>
    </row>
    <row r="102" spans="1:4" s="5" customFormat="1" ht="24" customHeight="1">
      <c r="A102" s="35" t="s">
        <v>7</v>
      </c>
      <c r="B102" s="208" t="s">
        <v>275</v>
      </c>
      <c r="C102" s="30" t="s">
        <v>71</v>
      </c>
      <c r="D102" s="274">
        <f>'Приложение 3'!E175</f>
        <v>101.6</v>
      </c>
    </row>
    <row r="103" spans="1:4" s="5" customFormat="1" ht="14.25" customHeight="1">
      <c r="A103" s="166" t="s">
        <v>260</v>
      </c>
      <c r="B103" s="152">
        <v>301200000</v>
      </c>
      <c r="C103" s="30"/>
      <c r="D103" s="274">
        <f>D104+D106</f>
        <v>55</v>
      </c>
    </row>
    <row r="104" spans="1:4" s="5" customFormat="1" ht="14.25" customHeight="1">
      <c r="A104" s="166" t="s">
        <v>261</v>
      </c>
      <c r="B104" s="152">
        <v>301211000</v>
      </c>
      <c r="C104" s="30"/>
      <c r="D104" s="274">
        <f>D105</f>
        <v>40</v>
      </c>
    </row>
    <row r="105" spans="1:4" s="5" customFormat="1" ht="24" customHeight="1">
      <c r="A105" s="28" t="s">
        <v>7</v>
      </c>
      <c r="B105" s="152">
        <v>301211000</v>
      </c>
      <c r="C105" s="30" t="s">
        <v>71</v>
      </c>
      <c r="D105" s="274">
        <f>'Приложение 3'!E178</f>
        <v>40</v>
      </c>
    </row>
    <row r="106" spans="1:4" s="5" customFormat="1" ht="14.25" customHeight="1">
      <c r="A106" s="166" t="s">
        <v>262</v>
      </c>
      <c r="B106" s="152">
        <v>301212000</v>
      </c>
      <c r="C106" s="30"/>
      <c r="D106" s="274">
        <f>D107</f>
        <v>15</v>
      </c>
    </row>
    <row r="107" spans="1:4" s="5" customFormat="1" ht="24" customHeight="1">
      <c r="A107" s="28" t="s">
        <v>7</v>
      </c>
      <c r="B107" s="152">
        <v>301212000</v>
      </c>
      <c r="C107" s="30" t="s">
        <v>71</v>
      </c>
      <c r="D107" s="274">
        <f>'Приложение 3'!E180</f>
        <v>15</v>
      </c>
    </row>
    <row r="108" spans="1:4" s="5" customFormat="1" ht="12.75" customHeight="1">
      <c r="A108" s="166" t="s">
        <v>309</v>
      </c>
      <c r="B108" s="152">
        <v>301300000</v>
      </c>
      <c r="C108" s="30"/>
      <c r="D108" s="274">
        <f>D109+D111</f>
        <v>14992.300000000001</v>
      </c>
    </row>
    <row r="109" spans="1:4" s="5" customFormat="1" ht="12.75" customHeight="1">
      <c r="A109" s="166" t="s">
        <v>130</v>
      </c>
      <c r="B109" s="152">
        <v>301311100</v>
      </c>
      <c r="C109" s="30"/>
      <c r="D109" s="274">
        <f>D110</f>
        <v>14959.1</v>
      </c>
    </row>
    <row r="110" spans="1:5" s="5" customFormat="1" ht="26.25" customHeight="1">
      <c r="A110" s="28" t="s">
        <v>7</v>
      </c>
      <c r="B110" s="152">
        <v>301311100</v>
      </c>
      <c r="C110" s="30" t="s">
        <v>71</v>
      </c>
      <c r="D110" s="274">
        <f>'Приложение 3'!E183</f>
        <v>14959.1</v>
      </c>
      <c r="E110" s="210"/>
    </row>
    <row r="111" spans="1:4" s="5" customFormat="1" ht="14.25" customHeight="1">
      <c r="A111" s="339" t="s">
        <v>360</v>
      </c>
      <c r="B111" s="152" t="s">
        <v>361</v>
      </c>
      <c r="C111" s="30"/>
      <c r="D111" s="274">
        <f>D112</f>
        <v>33.2</v>
      </c>
    </row>
    <row r="112" spans="1:4" s="5" customFormat="1" ht="24" customHeight="1">
      <c r="A112" s="28" t="s">
        <v>7</v>
      </c>
      <c r="B112" s="152" t="s">
        <v>361</v>
      </c>
      <c r="C112" s="30" t="s">
        <v>71</v>
      </c>
      <c r="D112" s="274">
        <f>'Приложение 3'!E185</f>
        <v>33.2</v>
      </c>
    </row>
    <row r="113" spans="1:4" s="5" customFormat="1" ht="12.75" customHeight="1">
      <c r="A113" s="173" t="s">
        <v>129</v>
      </c>
      <c r="B113" s="152">
        <v>301400000</v>
      </c>
      <c r="C113" s="30"/>
      <c r="D113" s="274">
        <f>D114</f>
        <v>2769.6</v>
      </c>
    </row>
    <row r="114" spans="1:4" s="5" customFormat="1" ht="24" customHeight="1">
      <c r="A114" s="28" t="s">
        <v>7</v>
      </c>
      <c r="B114" s="152">
        <v>301400000</v>
      </c>
      <c r="C114" s="30" t="s">
        <v>71</v>
      </c>
      <c r="D114" s="274">
        <f>'Приложение 3'!E187</f>
        <v>2769.6</v>
      </c>
    </row>
    <row r="115" spans="1:4" s="5" customFormat="1" ht="24" customHeight="1">
      <c r="A115" s="306" t="s">
        <v>226</v>
      </c>
      <c r="B115" s="152">
        <v>301500000</v>
      </c>
      <c r="C115" s="138"/>
      <c r="D115" s="271">
        <f>D116+D118</f>
        <v>315</v>
      </c>
    </row>
    <row r="116" spans="1:4" s="5" customFormat="1" ht="24.75" customHeight="1">
      <c r="A116" s="184" t="s">
        <v>227</v>
      </c>
      <c r="B116" s="152">
        <v>301511000</v>
      </c>
      <c r="C116" s="138"/>
      <c r="D116" s="271">
        <f>D117</f>
        <v>231</v>
      </c>
    </row>
    <row r="117" spans="1:7" s="5" customFormat="1" ht="22.5" customHeight="1">
      <c r="A117" s="28" t="s">
        <v>7</v>
      </c>
      <c r="B117" s="152">
        <v>301511000</v>
      </c>
      <c r="C117" s="138">
        <v>600</v>
      </c>
      <c r="D117" s="271">
        <f>'Приложение 3'!E190</f>
        <v>231</v>
      </c>
      <c r="G117" s="155"/>
    </row>
    <row r="118" spans="1:4" s="5" customFormat="1" ht="27.75" customHeight="1">
      <c r="A118" s="184" t="s">
        <v>228</v>
      </c>
      <c r="B118" s="152">
        <v>301512000</v>
      </c>
      <c r="C118" s="138"/>
      <c r="D118" s="271">
        <f>D119</f>
        <v>84</v>
      </c>
    </row>
    <row r="119" spans="1:4" s="5" customFormat="1" ht="26.25" customHeight="1">
      <c r="A119" s="28" t="s">
        <v>7</v>
      </c>
      <c r="B119" s="152">
        <v>301512000</v>
      </c>
      <c r="C119" s="138">
        <v>600</v>
      </c>
      <c r="D119" s="271">
        <f>'Приложение 3'!E192</f>
        <v>84</v>
      </c>
    </row>
    <row r="120" spans="1:4" s="5" customFormat="1" ht="27.75" customHeight="1">
      <c r="A120" s="173" t="s">
        <v>200</v>
      </c>
      <c r="B120" s="152">
        <v>302100000</v>
      </c>
      <c r="C120" s="138"/>
      <c r="D120" s="271">
        <f>D121</f>
        <v>36635.5</v>
      </c>
    </row>
    <row r="121" spans="1:4" s="5" customFormat="1" ht="25.5" customHeight="1">
      <c r="A121" s="28" t="s">
        <v>7</v>
      </c>
      <c r="B121" s="152">
        <v>302100000</v>
      </c>
      <c r="C121" s="138">
        <v>600</v>
      </c>
      <c r="D121" s="271">
        <f>'Приложение 3'!E194</f>
        <v>36635.5</v>
      </c>
    </row>
    <row r="122" spans="1:4" s="5" customFormat="1" ht="25.5" customHeight="1">
      <c r="A122" s="20" t="s">
        <v>536</v>
      </c>
      <c r="B122" s="208">
        <v>302200000</v>
      </c>
      <c r="C122" s="140"/>
      <c r="D122" s="271">
        <f>D123</f>
        <v>30</v>
      </c>
    </row>
    <row r="123" spans="1:4" s="5" customFormat="1" ht="25.5" customHeight="1">
      <c r="A123" s="35" t="s">
        <v>7</v>
      </c>
      <c r="B123" s="208">
        <v>302200000</v>
      </c>
      <c r="C123" s="140">
        <v>600</v>
      </c>
      <c r="D123" s="271">
        <f>'Приложение 3'!E196</f>
        <v>30</v>
      </c>
    </row>
    <row r="124" spans="1:4" s="5" customFormat="1" ht="29.25" customHeight="1">
      <c r="A124" s="173" t="s">
        <v>199</v>
      </c>
      <c r="B124" s="152">
        <v>302400000</v>
      </c>
      <c r="C124" s="138"/>
      <c r="D124" s="271">
        <f>D125</f>
        <v>10931.2</v>
      </c>
    </row>
    <row r="125" spans="1:4" s="5" customFormat="1" ht="26.25" customHeight="1">
      <c r="A125" s="28" t="s">
        <v>7</v>
      </c>
      <c r="B125" s="152">
        <v>302400000</v>
      </c>
      <c r="C125" s="138">
        <v>600</v>
      </c>
      <c r="D125" s="271">
        <f>'Приложение 3'!E198</f>
        <v>10931.2</v>
      </c>
    </row>
    <row r="126" spans="1:4" s="5" customFormat="1" ht="16.5" customHeight="1">
      <c r="A126" s="20" t="s">
        <v>313</v>
      </c>
      <c r="B126" s="208">
        <v>302500000</v>
      </c>
      <c r="C126" s="140"/>
      <c r="D126" s="271">
        <f>D127+D129</f>
        <v>117</v>
      </c>
    </row>
    <row r="127" spans="1:4" s="5" customFormat="1" ht="26.25" customHeight="1">
      <c r="A127" s="20" t="s">
        <v>314</v>
      </c>
      <c r="B127" s="208" t="s">
        <v>303</v>
      </c>
      <c r="C127" s="140"/>
      <c r="D127" s="271">
        <f>D128</f>
        <v>34</v>
      </c>
    </row>
    <row r="128" spans="1:4" s="5" customFormat="1" ht="26.25" customHeight="1">
      <c r="A128" s="28" t="s">
        <v>7</v>
      </c>
      <c r="B128" s="208" t="s">
        <v>303</v>
      </c>
      <c r="C128" s="140">
        <v>600</v>
      </c>
      <c r="D128" s="271">
        <f>'Приложение 3'!E201</f>
        <v>34</v>
      </c>
    </row>
    <row r="129" spans="1:4" s="5" customFormat="1" ht="38.25" customHeight="1">
      <c r="A129" s="301" t="s">
        <v>523</v>
      </c>
      <c r="B129" s="208" t="s">
        <v>524</v>
      </c>
      <c r="C129" s="140"/>
      <c r="D129" s="271">
        <f>D130</f>
        <v>83</v>
      </c>
    </row>
    <row r="130" spans="1:4" s="5" customFormat="1" ht="26.25" customHeight="1">
      <c r="A130" s="35" t="s">
        <v>7</v>
      </c>
      <c r="B130" s="208" t="s">
        <v>524</v>
      </c>
      <c r="C130" s="140">
        <v>600</v>
      </c>
      <c r="D130" s="271">
        <f>'Приложение 3'!E203</f>
        <v>83</v>
      </c>
    </row>
    <row r="131" spans="1:4" s="5" customFormat="1" ht="30" customHeight="1">
      <c r="A131" s="173" t="s">
        <v>229</v>
      </c>
      <c r="B131" s="152">
        <v>303100000</v>
      </c>
      <c r="C131" s="140"/>
      <c r="D131" s="271">
        <f>D132+D135</f>
        <v>7521.9</v>
      </c>
    </row>
    <row r="132" spans="1:4" s="5" customFormat="1" ht="25.5" customHeight="1">
      <c r="A132" s="173" t="s">
        <v>103</v>
      </c>
      <c r="B132" s="152">
        <v>303182040</v>
      </c>
      <c r="C132" s="140"/>
      <c r="D132" s="271">
        <f>D133+D134</f>
        <v>2450</v>
      </c>
    </row>
    <row r="133" spans="1:4" s="5" customFormat="1" ht="50.25" customHeight="1">
      <c r="A133" s="35" t="s">
        <v>66</v>
      </c>
      <c r="B133" s="152">
        <v>303182040</v>
      </c>
      <c r="C133" s="140">
        <v>100</v>
      </c>
      <c r="D133" s="271">
        <f>'Приложение 3'!E206</f>
        <v>2177</v>
      </c>
    </row>
    <row r="134" spans="1:4" s="5" customFormat="1" ht="25.5" customHeight="1">
      <c r="A134" s="35" t="s">
        <v>264</v>
      </c>
      <c r="B134" s="152">
        <v>303182040</v>
      </c>
      <c r="C134" s="140">
        <v>200</v>
      </c>
      <c r="D134" s="271">
        <f>'Приложение 3'!E207</f>
        <v>273</v>
      </c>
    </row>
    <row r="135" spans="1:4" s="5" customFormat="1" ht="26.25" customHeight="1">
      <c r="A135" s="173" t="s">
        <v>144</v>
      </c>
      <c r="B135" s="152">
        <v>303182060</v>
      </c>
      <c r="C135" s="140"/>
      <c r="D135" s="271">
        <f>D136+D137</f>
        <v>5071.9</v>
      </c>
    </row>
    <row r="136" spans="1:4" s="5" customFormat="1" ht="47.25" customHeight="1">
      <c r="A136" s="35" t="s">
        <v>66</v>
      </c>
      <c r="B136" s="152">
        <v>303182060</v>
      </c>
      <c r="C136" s="140">
        <v>100</v>
      </c>
      <c r="D136" s="271">
        <f>'Приложение 3'!E209</f>
        <v>4815.9</v>
      </c>
    </row>
    <row r="137" spans="1:4" s="5" customFormat="1" ht="26.25" customHeight="1">
      <c r="A137" s="35" t="s">
        <v>264</v>
      </c>
      <c r="B137" s="152">
        <v>303182060</v>
      </c>
      <c r="C137" s="140">
        <v>200</v>
      </c>
      <c r="D137" s="271">
        <f>'Приложение 3'!E210</f>
        <v>256</v>
      </c>
    </row>
    <row r="138" spans="1:4" s="5" customFormat="1" ht="11.25" customHeight="1">
      <c r="A138" s="173" t="s">
        <v>318</v>
      </c>
      <c r="B138" s="152">
        <v>303300000</v>
      </c>
      <c r="C138" s="140"/>
      <c r="D138" s="274">
        <f>D139+D140+D141</f>
        <v>13337.9</v>
      </c>
    </row>
    <row r="139" spans="1:4" s="5" customFormat="1" ht="49.5" customHeight="1">
      <c r="A139" s="35" t="s">
        <v>66</v>
      </c>
      <c r="B139" s="208">
        <v>303300000</v>
      </c>
      <c r="C139" s="140">
        <v>100</v>
      </c>
      <c r="D139" s="274">
        <f>'Приложение 3'!E212</f>
        <v>12649.9</v>
      </c>
    </row>
    <row r="140" spans="1:4" s="5" customFormat="1" ht="26.25" customHeight="1">
      <c r="A140" s="35" t="s">
        <v>264</v>
      </c>
      <c r="B140" s="208">
        <v>303300000</v>
      </c>
      <c r="C140" s="140">
        <v>200</v>
      </c>
      <c r="D140" s="274">
        <f>'Приложение 3'!E213</f>
        <v>673</v>
      </c>
    </row>
    <row r="141" spans="1:4" s="5" customFormat="1" ht="13.5" customHeight="1">
      <c r="A141" s="35" t="s">
        <v>3</v>
      </c>
      <c r="B141" s="208">
        <v>303300000</v>
      </c>
      <c r="C141" s="140">
        <v>800</v>
      </c>
      <c r="D141" s="274">
        <f>'Приложение 3'!E214</f>
        <v>15</v>
      </c>
    </row>
    <row r="142" spans="1:4" s="5" customFormat="1" ht="25.5" customHeight="1">
      <c r="A142" s="326" t="s">
        <v>509</v>
      </c>
      <c r="B142" s="208">
        <v>303400000</v>
      </c>
      <c r="C142" s="140"/>
      <c r="D142" s="274">
        <f>D143+D145</f>
        <v>4353.2</v>
      </c>
    </row>
    <row r="143" spans="1:4" s="5" customFormat="1" ht="15" customHeight="1">
      <c r="A143" s="326" t="s">
        <v>510</v>
      </c>
      <c r="B143" s="208" t="s">
        <v>511</v>
      </c>
      <c r="C143" s="140"/>
      <c r="D143" s="274">
        <f>D144</f>
        <v>4022.2</v>
      </c>
    </row>
    <row r="144" spans="1:4" s="5" customFormat="1" ht="26.25" customHeight="1">
      <c r="A144" s="35" t="s">
        <v>7</v>
      </c>
      <c r="B144" s="208" t="s">
        <v>511</v>
      </c>
      <c r="C144" s="140">
        <v>600</v>
      </c>
      <c r="D144" s="274">
        <f>'Приложение 3'!E217</f>
        <v>4022.2</v>
      </c>
    </row>
    <row r="145" spans="1:4" s="5" customFormat="1" ht="24" customHeight="1">
      <c r="A145" s="326" t="s">
        <v>512</v>
      </c>
      <c r="B145" s="208" t="s">
        <v>513</v>
      </c>
      <c r="C145" s="140"/>
      <c r="D145" s="274">
        <f>D146</f>
        <v>331</v>
      </c>
    </row>
    <row r="146" spans="1:4" s="5" customFormat="1" ht="24" customHeight="1">
      <c r="A146" s="35" t="s">
        <v>7</v>
      </c>
      <c r="B146" s="208" t="s">
        <v>513</v>
      </c>
      <c r="C146" s="140">
        <v>600</v>
      </c>
      <c r="D146" s="274">
        <f>'Приложение 3'!E219</f>
        <v>331</v>
      </c>
    </row>
    <row r="147" spans="1:5" s="5" customFormat="1" ht="24" customHeight="1">
      <c r="A147" s="175" t="s">
        <v>137</v>
      </c>
      <c r="B147" s="153">
        <v>400000000</v>
      </c>
      <c r="C147" s="31"/>
      <c r="D147" s="270">
        <f>D148+D151+D153+D155+D157+D162+D165+D168+D172+D159</f>
        <v>21550.4</v>
      </c>
      <c r="E147" s="258"/>
    </row>
    <row r="148" spans="1:4" s="5" customFormat="1" ht="15" customHeight="1">
      <c r="A148" s="220" t="s">
        <v>304</v>
      </c>
      <c r="B148" s="152">
        <v>401400000</v>
      </c>
      <c r="C148" s="30"/>
      <c r="D148" s="271">
        <f>D149</f>
        <v>30</v>
      </c>
    </row>
    <row r="149" spans="1:4" s="5" customFormat="1" ht="15" customHeight="1">
      <c r="A149" s="220" t="s">
        <v>222</v>
      </c>
      <c r="B149" s="208" t="s">
        <v>277</v>
      </c>
      <c r="C149" s="30"/>
      <c r="D149" s="271">
        <f>D150</f>
        <v>30</v>
      </c>
    </row>
    <row r="150" spans="1:4" s="5" customFormat="1" ht="25.5" customHeight="1">
      <c r="A150" s="35" t="s">
        <v>264</v>
      </c>
      <c r="B150" s="208" t="s">
        <v>277</v>
      </c>
      <c r="C150" s="30" t="s">
        <v>116</v>
      </c>
      <c r="D150" s="271">
        <f>'Приложение 3'!E238</f>
        <v>30</v>
      </c>
    </row>
    <row r="151" spans="1:4" s="5" customFormat="1" ht="24" customHeight="1">
      <c r="A151" s="187" t="s">
        <v>230</v>
      </c>
      <c r="B151" s="152">
        <v>402100000</v>
      </c>
      <c r="C151" s="30"/>
      <c r="D151" s="271">
        <f>D152</f>
        <v>3340</v>
      </c>
    </row>
    <row r="152" spans="1:4" s="5" customFormat="1" ht="24.75" customHeight="1">
      <c r="A152" s="28" t="s">
        <v>7</v>
      </c>
      <c r="B152" s="152">
        <v>402100000</v>
      </c>
      <c r="C152" s="140">
        <v>600</v>
      </c>
      <c r="D152" s="271">
        <f>'Приложение 3'!E240</f>
        <v>3340</v>
      </c>
    </row>
    <row r="153" spans="1:4" s="5" customFormat="1" ht="24.75" customHeight="1">
      <c r="A153" s="309" t="s">
        <v>254</v>
      </c>
      <c r="B153" s="152">
        <v>402200000</v>
      </c>
      <c r="C153" s="30"/>
      <c r="D153" s="272">
        <f>D154</f>
        <v>50</v>
      </c>
    </row>
    <row r="154" spans="1:4" s="5" customFormat="1" ht="24.75" customHeight="1">
      <c r="A154" s="35" t="s">
        <v>264</v>
      </c>
      <c r="B154" s="152">
        <v>402200000</v>
      </c>
      <c r="C154" s="30" t="s">
        <v>116</v>
      </c>
      <c r="D154" s="272">
        <f>'Приложение 3'!E242</f>
        <v>50</v>
      </c>
    </row>
    <row r="155" spans="1:4" s="5" customFormat="1" ht="37.5" customHeight="1">
      <c r="A155" s="188" t="s">
        <v>138</v>
      </c>
      <c r="B155" s="152">
        <v>402300000</v>
      </c>
      <c r="C155" s="140"/>
      <c r="D155" s="271">
        <f>D156</f>
        <v>14354.7</v>
      </c>
    </row>
    <row r="156" spans="1:4" s="5" customFormat="1" ht="26.25" customHeight="1">
      <c r="A156" s="28" t="s">
        <v>7</v>
      </c>
      <c r="B156" s="152">
        <v>402300000</v>
      </c>
      <c r="C156" s="30" t="s">
        <v>71</v>
      </c>
      <c r="D156" s="271">
        <f>'Приложение 3'!E311</f>
        <v>14354.7</v>
      </c>
    </row>
    <row r="157" spans="1:4" s="5" customFormat="1" ht="27" customHeight="1">
      <c r="A157" s="189" t="s">
        <v>139</v>
      </c>
      <c r="B157" s="152">
        <v>402400000</v>
      </c>
      <c r="C157" s="140"/>
      <c r="D157" s="271">
        <f>D158</f>
        <v>500</v>
      </c>
    </row>
    <row r="158" spans="1:4" s="5" customFormat="1" ht="24" customHeight="1">
      <c r="A158" s="28" t="s">
        <v>7</v>
      </c>
      <c r="B158" s="152">
        <v>402400000</v>
      </c>
      <c r="C158" s="140">
        <v>600</v>
      </c>
      <c r="D158" s="271">
        <f>'Приложение 3'!E313</f>
        <v>500</v>
      </c>
    </row>
    <row r="159" spans="1:4" s="5" customFormat="1" ht="24" customHeight="1">
      <c r="A159" s="326" t="s">
        <v>516</v>
      </c>
      <c r="B159" s="208" t="s">
        <v>517</v>
      </c>
      <c r="C159" s="140"/>
      <c r="D159" s="271">
        <f>D160</f>
        <v>316</v>
      </c>
    </row>
    <row r="160" spans="1:4" s="5" customFormat="1" ht="24" customHeight="1">
      <c r="A160" s="326" t="s">
        <v>512</v>
      </c>
      <c r="B160" s="208" t="s">
        <v>518</v>
      </c>
      <c r="C160" s="140"/>
      <c r="D160" s="271">
        <f>D161</f>
        <v>316</v>
      </c>
    </row>
    <row r="161" spans="1:4" s="5" customFormat="1" ht="24" customHeight="1">
      <c r="A161" s="35" t="s">
        <v>7</v>
      </c>
      <c r="B161" s="208" t="s">
        <v>518</v>
      </c>
      <c r="C161" s="140">
        <v>600</v>
      </c>
      <c r="D161" s="271">
        <f>'Приложение 3'!E316</f>
        <v>316</v>
      </c>
    </row>
    <row r="162" spans="1:5" s="5" customFormat="1" ht="39" customHeight="1">
      <c r="A162" s="176" t="s">
        <v>231</v>
      </c>
      <c r="B162" s="152">
        <v>405100000</v>
      </c>
      <c r="C162" s="140"/>
      <c r="D162" s="271">
        <f>D164+D163</f>
        <v>60</v>
      </c>
      <c r="E162" s="282"/>
    </row>
    <row r="163" spans="1:4" s="5" customFormat="1" ht="48.75" customHeight="1">
      <c r="A163" s="35" t="s">
        <v>66</v>
      </c>
      <c r="B163" s="152">
        <v>405100000</v>
      </c>
      <c r="C163" s="140">
        <v>100</v>
      </c>
      <c r="D163" s="271">
        <f>'Приложение 3'!E244</f>
        <v>20</v>
      </c>
    </row>
    <row r="164" spans="1:4" s="5" customFormat="1" ht="26.25" customHeight="1">
      <c r="A164" s="35" t="s">
        <v>264</v>
      </c>
      <c r="B164" s="152">
        <v>405100000</v>
      </c>
      <c r="C164" s="140">
        <v>200</v>
      </c>
      <c r="D164" s="271">
        <f>'Приложение 3'!E245</f>
        <v>40</v>
      </c>
    </row>
    <row r="165" spans="1:4" s="5" customFormat="1" ht="63.75" customHeight="1">
      <c r="A165" s="177" t="s">
        <v>232</v>
      </c>
      <c r="B165" s="152">
        <v>405200000</v>
      </c>
      <c r="C165" s="140"/>
      <c r="D165" s="271">
        <f>D166+D167</f>
        <v>450</v>
      </c>
    </row>
    <row r="166" spans="1:4" s="5" customFormat="1" ht="48" customHeight="1">
      <c r="A166" s="35" t="s">
        <v>66</v>
      </c>
      <c r="B166" s="152">
        <v>405200000</v>
      </c>
      <c r="C166" s="140">
        <v>100</v>
      </c>
      <c r="D166" s="271">
        <f>'Приложение 3'!E247</f>
        <v>330</v>
      </c>
    </row>
    <row r="167" spans="1:4" s="5" customFormat="1" ht="27" customHeight="1">
      <c r="A167" s="35" t="s">
        <v>264</v>
      </c>
      <c r="B167" s="152">
        <v>405200000</v>
      </c>
      <c r="C167" s="140">
        <v>200</v>
      </c>
      <c r="D167" s="271">
        <f>'Приложение 3'!E248</f>
        <v>120</v>
      </c>
    </row>
    <row r="168" spans="1:4" s="5" customFormat="1" ht="26.25" customHeight="1">
      <c r="A168" s="178" t="s">
        <v>229</v>
      </c>
      <c r="B168" s="152">
        <v>406100000</v>
      </c>
      <c r="C168" s="30"/>
      <c r="D168" s="271">
        <f>D169</f>
        <v>2389.7000000000003</v>
      </c>
    </row>
    <row r="169" spans="1:4" s="5" customFormat="1" ht="29.25" customHeight="1">
      <c r="A169" s="178" t="s">
        <v>103</v>
      </c>
      <c r="B169" s="152">
        <v>406182040</v>
      </c>
      <c r="C169" s="31"/>
      <c r="D169" s="271">
        <f>D170+D171</f>
        <v>2389.7000000000003</v>
      </c>
    </row>
    <row r="170" spans="1:4" s="5" customFormat="1" ht="48.75" customHeight="1">
      <c r="A170" s="35" t="s">
        <v>66</v>
      </c>
      <c r="B170" s="152">
        <v>406182040</v>
      </c>
      <c r="C170" s="140">
        <v>100</v>
      </c>
      <c r="D170" s="271">
        <f>'Приложение 3'!E251</f>
        <v>2212.4</v>
      </c>
    </row>
    <row r="171" spans="1:4" s="5" customFormat="1" ht="25.5" customHeight="1">
      <c r="A171" s="35" t="s">
        <v>264</v>
      </c>
      <c r="B171" s="152">
        <v>406182040</v>
      </c>
      <c r="C171" s="140">
        <v>200</v>
      </c>
      <c r="D171" s="271">
        <f>'Приложение 3'!E252</f>
        <v>177.3</v>
      </c>
    </row>
    <row r="172" spans="1:4" s="5" customFormat="1" ht="13.5" customHeight="1">
      <c r="A172" s="178" t="s">
        <v>233</v>
      </c>
      <c r="B172" s="152">
        <v>406200000</v>
      </c>
      <c r="C172" s="140"/>
      <c r="D172" s="271">
        <f>D173</f>
        <v>60</v>
      </c>
    </row>
    <row r="173" spans="1:4" s="5" customFormat="1" ht="46.5" customHeight="1">
      <c r="A173" s="310" t="s">
        <v>234</v>
      </c>
      <c r="B173" s="152">
        <v>406260000</v>
      </c>
      <c r="C173" s="140"/>
      <c r="D173" s="271">
        <f>D174</f>
        <v>60</v>
      </c>
    </row>
    <row r="174" spans="1:4" s="5" customFormat="1" ht="15.75" customHeight="1">
      <c r="A174" s="35" t="s">
        <v>195</v>
      </c>
      <c r="B174" s="152">
        <v>406260000</v>
      </c>
      <c r="C174" s="140">
        <v>300</v>
      </c>
      <c r="D174" s="271">
        <f>'Приложение 3'!E255</f>
        <v>60</v>
      </c>
    </row>
    <row r="175" spans="1:5" s="5" customFormat="1" ht="26.25" customHeight="1">
      <c r="A175" s="311" t="s">
        <v>197</v>
      </c>
      <c r="B175" s="153">
        <v>500000000</v>
      </c>
      <c r="C175" s="32"/>
      <c r="D175" s="273">
        <f>D176+D182</f>
        <v>849.3</v>
      </c>
      <c r="E175" s="258"/>
    </row>
    <row r="176" spans="1:4" s="5" customFormat="1" ht="26.25" customHeight="1">
      <c r="A176" s="312" t="s">
        <v>34</v>
      </c>
      <c r="B176" s="153">
        <v>510000000</v>
      </c>
      <c r="C176" s="32"/>
      <c r="D176" s="273">
        <f>D177+D179</f>
        <v>609.3</v>
      </c>
    </row>
    <row r="177" spans="1:4" s="5" customFormat="1" ht="24" customHeight="1">
      <c r="A177" s="185" t="s">
        <v>73</v>
      </c>
      <c r="B177" s="208">
        <v>511200000</v>
      </c>
      <c r="C177" s="138"/>
      <c r="D177" s="271">
        <f>D178</f>
        <v>119.3</v>
      </c>
    </row>
    <row r="178" spans="1:4" s="5" customFormat="1" ht="24.75" customHeight="1">
      <c r="A178" s="28" t="s">
        <v>7</v>
      </c>
      <c r="B178" s="208">
        <v>511200000</v>
      </c>
      <c r="C178" s="138">
        <v>600</v>
      </c>
      <c r="D178" s="271">
        <f>'Приложение 3'!E223</f>
        <v>119.3</v>
      </c>
    </row>
    <row r="179" spans="1:4" s="5" customFormat="1" ht="12.75" customHeight="1">
      <c r="A179" s="330" t="s">
        <v>91</v>
      </c>
      <c r="B179" s="208">
        <v>512100000</v>
      </c>
      <c r="C179" s="31"/>
      <c r="D179" s="274">
        <f>D180</f>
        <v>490</v>
      </c>
    </row>
    <row r="180" spans="1:4" s="5" customFormat="1" ht="12.75" customHeight="1">
      <c r="A180" s="20" t="s">
        <v>320</v>
      </c>
      <c r="B180" s="208">
        <v>512110000</v>
      </c>
      <c r="C180" s="30"/>
      <c r="D180" s="274">
        <f>D181</f>
        <v>490</v>
      </c>
    </row>
    <row r="181" spans="1:4" s="5" customFormat="1" ht="12.75" customHeight="1">
      <c r="A181" s="35" t="s">
        <v>3</v>
      </c>
      <c r="B181" s="208">
        <v>512110000</v>
      </c>
      <c r="C181" s="30" t="s">
        <v>2</v>
      </c>
      <c r="D181" s="274">
        <f>'Приложение 3'!E58</f>
        <v>490</v>
      </c>
    </row>
    <row r="182" spans="1:4" s="5" customFormat="1" ht="24.75" customHeight="1">
      <c r="A182" s="313" t="s">
        <v>257</v>
      </c>
      <c r="B182" s="153">
        <v>520000000</v>
      </c>
      <c r="C182" s="31"/>
      <c r="D182" s="269">
        <f>D183</f>
        <v>240</v>
      </c>
    </row>
    <row r="183" spans="1:4" s="5" customFormat="1" ht="24.75" customHeight="1">
      <c r="A183" s="314" t="s">
        <v>258</v>
      </c>
      <c r="B183" s="152">
        <v>521100000</v>
      </c>
      <c r="C183" s="30"/>
      <c r="D183" s="274">
        <f>D184</f>
        <v>240</v>
      </c>
    </row>
    <row r="184" spans="1:4" s="5" customFormat="1" ht="12.75" customHeight="1">
      <c r="A184" s="35" t="s">
        <v>3</v>
      </c>
      <c r="B184" s="152">
        <v>521100000</v>
      </c>
      <c r="C184" s="30" t="s">
        <v>2</v>
      </c>
      <c r="D184" s="274">
        <f>'Приложение 3'!E61</f>
        <v>240</v>
      </c>
    </row>
    <row r="185" spans="1:5" s="5" customFormat="1" ht="24.75" customHeight="1">
      <c r="A185" s="191" t="s">
        <v>96</v>
      </c>
      <c r="B185" s="153">
        <v>600000000</v>
      </c>
      <c r="C185" s="144"/>
      <c r="D185" s="270">
        <f>D186+D204+D199+D211</f>
        <v>43375.5</v>
      </c>
      <c r="E185" s="258"/>
    </row>
    <row r="186" spans="1:4" s="5" customFormat="1" ht="24.75" customHeight="1">
      <c r="A186" s="315" t="s">
        <v>31</v>
      </c>
      <c r="B186" s="153">
        <v>610000000</v>
      </c>
      <c r="C186" s="144"/>
      <c r="D186" s="270">
        <f>D187+D194+D192</f>
        <v>43041.5</v>
      </c>
    </row>
    <row r="187" spans="1:4" s="5" customFormat="1" ht="15" customHeight="1">
      <c r="A187" s="166" t="s">
        <v>242</v>
      </c>
      <c r="B187" s="152">
        <v>611400000</v>
      </c>
      <c r="C187" s="144"/>
      <c r="D187" s="272">
        <f>D188+D190</f>
        <v>29187</v>
      </c>
    </row>
    <row r="188" spans="1:4" ht="15.75" customHeight="1">
      <c r="A188" s="192" t="s">
        <v>32</v>
      </c>
      <c r="B188" s="152">
        <v>611421010</v>
      </c>
      <c r="C188" s="144"/>
      <c r="D188" s="272">
        <f>D189</f>
        <v>28655.5</v>
      </c>
    </row>
    <row r="189" spans="1:5" ht="12" customHeight="1">
      <c r="A189" s="28" t="s">
        <v>126</v>
      </c>
      <c r="B189" s="152">
        <v>611421010</v>
      </c>
      <c r="C189" s="144">
        <v>500</v>
      </c>
      <c r="D189" s="272">
        <f>'Приложение 3'!E335</f>
        <v>28655.5</v>
      </c>
      <c r="E189" s="277"/>
    </row>
    <row r="190" spans="1:4" ht="24" customHeight="1">
      <c r="A190" s="166" t="s">
        <v>243</v>
      </c>
      <c r="B190" s="152">
        <v>611473110</v>
      </c>
      <c r="C190" s="144"/>
      <c r="D190" s="272">
        <f>D191</f>
        <v>531.5</v>
      </c>
    </row>
    <row r="191" spans="1:4" ht="12" customHeight="1">
      <c r="A191" s="28" t="s">
        <v>126</v>
      </c>
      <c r="B191" s="152">
        <v>611473110</v>
      </c>
      <c r="C191" s="144">
        <v>500</v>
      </c>
      <c r="D191" s="272">
        <f>'Приложение 3'!E337</f>
        <v>531.5</v>
      </c>
    </row>
    <row r="192" spans="1:4" ht="12" customHeight="1">
      <c r="A192" s="364" t="s">
        <v>365</v>
      </c>
      <c r="B192" s="208">
        <v>611700000</v>
      </c>
      <c r="C192" s="144"/>
      <c r="D192" s="272">
        <f>D193</f>
        <v>214.5</v>
      </c>
    </row>
    <row r="193" spans="1:4" ht="12.75" customHeight="1">
      <c r="A193" s="35" t="s">
        <v>366</v>
      </c>
      <c r="B193" s="208">
        <v>611700000</v>
      </c>
      <c r="C193" s="144">
        <v>700</v>
      </c>
      <c r="D193" s="272">
        <f>'Приложение 3'!E339</f>
        <v>214.5</v>
      </c>
    </row>
    <row r="194" spans="1:4" s="6" customFormat="1" ht="26.25" customHeight="1">
      <c r="A194" s="193" t="s">
        <v>229</v>
      </c>
      <c r="B194" s="152">
        <v>613100000</v>
      </c>
      <c r="C194" s="144"/>
      <c r="D194" s="272">
        <f>D195</f>
        <v>13640</v>
      </c>
    </row>
    <row r="195" spans="1:4" s="6" customFormat="1" ht="24.75" customHeight="1">
      <c r="A195" s="193" t="s">
        <v>103</v>
      </c>
      <c r="B195" s="152">
        <v>613182040</v>
      </c>
      <c r="C195" s="144"/>
      <c r="D195" s="272">
        <f>D196+D197+D198</f>
        <v>13640</v>
      </c>
    </row>
    <row r="196" spans="1:4" s="6" customFormat="1" ht="50.25" customHeight="1">
      <c r="A196" s="35" t="s">
        <v>66</v>
      </c>
      <c r="B196" s="152">
        <v>613182040</v>
      </c>
      <c r="C196" s="26" t="s">
        <v>67</v>
      </c>
      <c r="D196" s="274">
        <f>'Приложение 3'!E342</f>
        <v>12750.3</v>
      </c>
    </row>
    <row r="197" spans="1:4" s="6" customFormat="1" ht="25.5" customHeight="1">
      <c r="A197" s="35" t="s">
        <v>264</v>
      </c>
      <c r="B197" s="152">
        <v>613182040</v>
      </c>
      <c r="C197" s="30" t="s">
        <v>116</v>
      </c>
      <c r="D197" s="274">
        <f>'Приложение 3'!E343</f>
        <v>884.7</v>
      </c>
    </row>
    <row r="198" spans="1:4" s="6" customFormat="1" ht="12.75" customHeight="1">
      <c r="A198" s="28" t="s">
        <v>3</v>
      </c>
      <c r="B198" s="152">
        <v>613182040</v>
      </c>
      <c r="C198" s="30" t="s">
        <v>2</v>
      </c>
      <c r="D198" s="274">
        <f>'Приложение 3'!E344</f>
        <v>5</v>
      </c>
    </row>
    <row r="199" spans="1:4" s="6" customFormat="1" ht="12.75" customHeight="1">
      <c r="A199" s="299" t="s">
        <v>294</v>
      </c>
      <c r="B199" s="209">
        <v>620000000</v>
      </c>
      <c r="C199" s="300"/>
      <c r="D199" s="302">
        <f>D200+D202</f>
        <v>130</v>
      </c>
    </row>
    <row r="200" spans="1:4" s="6" customFormat="1" ht="38.25" customHeight="1">
      <c r="A200" s="301" t="s">
        <v>295</v>
      </c>
      <c r="B200" s="208">
        <v>621100000</v>
      </c>
      <c r="C200" s="30"/>
      <c r="D200" s="274">
        <f>D201</f>
        <v>50</v>
      </c>
    </row>
    <row r="201" spans="1:4" s="6" customFormat="1" ht="23.25" customHeight="1">
      <c r="A201" s="35" t="s">
        <v>264</v>
      </c>
      <c r="B201" s="208">
        <v>621100000</v>
      </c>
      <c r="C201" s="30" t="s">
        <v>116</v>
      </c>
      <c r="D201" s="274">
        <f>'Приложение 3'!E65</f>
        <v>50</v>
      </c>
    </row>
    <row r="202" spans="1:4" s="6" customFormat="1" ht="15.75" customHeight="1">
      <c r="A202" s="301" t="s">
        <v>297</v>
      </c>
      <c r="B202" s="208">
        <v>622100000</v>
      </c>
      <c r="C202" s="30"/>
      <c r="D202" s="274">
        <f>D203</f>
        <v>80</v>
      </c>
    </row>
    <row r="203" spans="1:4" s="6" customFormat="1" ht="24" customHeight="1">
      <c r="A203" s="35" t="s">
        <v>264</v>
      </c>
      <c r="B203" s="208">
        <v>622100000</v>
      </c>
      <c r="C203" s="30" t="s">
        <v>116</v>
      </c>
      <c r="D203" s="274">
        <f>'Приложение 3'!E67</f>
        <v>80</v>
      </c>
    </row>
    <row r="204" spans="1:4" s="6" customFormat="1" ht="17.25" customHeight="1">
      <c r="A204" s="255" t="s">
        <v>255</v>
      </c>
      <c r="B204" s="209">
        <v>630000000</v>
      </c>
      <c r="C204" s="31"/>
      <c r="D204" s="269">
        <f>D205+D207+D209</f>
        <v>165</v>
      </c>
    </row>
    <row r="205" spans="1:4" s="6" customFormat="1" ht="26.25" customHeight="1">
      <c r="A205" s="316" t="s">
        <v>256</v>
      </c>
      <c r="B205" s="208">
        <v>631100000</v>
      </c>
      <c r="C205" s="30"/>
      <c r="D205" s="274">
        <f>D206</f>
        <v>50</v>
      </c>
    </row>
    <row r="206" spans="1:4" s="6" customFormat="1" ht="26.25" customHeight="1">
      <c r="A206" s="35" t="s">
        <v>264</v>
      </c>
      <c r="B206" s="208">
        <v>631100000</v>
      </c>
      <c r="C206" s="30" t="s">
        <v>116</v>
      </c>
      <c r="D206" s="274">
        <f>'Приложение 3'!E70</f>
        <v>50</v>
      </c>
    </row>
    <row r="207" spans="1:4" s="6" customFormat="1" ht="26.25" customHeight="1">
      <c r="A207" s="220" t="s">
        <v>310</v>
      </c>
      <c r="B207" s="208">
        <v>631200000</v>
      </c>
      <c r="C207" s="30"/>
      <c r="D207" s="274">
        <f>D208</f>
        <v>15</v>
      </c>
    </row>
    <row r="208" spans="1:4" s="6" customFormat="1" ht="26.25" customHeight="1">
      <c r="A208" s="35" t="s">
        <v>264</v>
      </c>
      <c r="B208" s="208">
        <v>631200000</v>
      </c>
      <c r="C208" s="30" t="s">
        <v>116</v>
      </c>
      <c r="D208" s="274">
        <f>'Приложение 3'!E72</f>
        <v>15</v>
      </c>
    </row>
    <row r="209" spans="1:4" s="6" customFormat="1" ht="49.5" customHeight="1">
      <c r="A209" s="316" t="s">
        <v>259</v>
      </c>
      <c r="B209" s="208">
        <v>634100000</v>
      </c>
      <c r="C209" s="30"/>
      <c r="D209" s="274">
        <f>D210</f>
        <v>100</v>
      </c>
    </row>
    <row r="210" spans="1:4" s="6" customFormat="1" ht="24.75" customHeight="1">
      <c r="A210" s="35" t="s">
        <v>264</v>
      </c>
      <c r="B210" s="208">
        <v>634100000</v>
      </c>
      <c r="C210" s="30" t="s">
        <v>116</v>
      </c>
      <c r="D210" s="274">
        <f>'Приложение 3'!E74</f>
        <v>100</v>
      </c>
    </row>
    <row r="211" spans="1:4" s="6" customFormat="1" ht="24.75" customHeight="1">
      <c r="A211" s="33" t="s">
        <v>298</v>
      </c>
      <c r="B211" s="209">
        <v>650000000</v>
      </c>
      <c r="C211" s="31"/>
      <c r="D211" s="269">
        <f>D212</f>
        <v>39</v>
      </c>
    </row>
    <row r="212" spans="1:4" s="6" customFormat="1" ht="24.75" customHeight="1">
      <c r="A212" s="20" t="s">
        <v>299</v>
      </c>
      <c r="B212" s="208">
        <v>651100000</v>
      </c>
      <c r="C212" s="30"/>
      <c r="D212" s="274">
        <f>D213</f>
        <v>39</v>
      </c>
    </row>
    <row r="213" spans="1:4" s="6" customFormat="1" ht="24.75" customHeight="1">
      <c r="A213" s="35" t="s">
        <v>264</v>
      </c>
      <c r="B213" s="208">
        <v>651100000</v>
      </c>
      <c r="C213" s="30" t="s">
        <v>116</v>
      </c>
      <c r="D213" s="274">
        <f>'Приложение 3'!E77</f>
        <v>39</v>
      </c>
    </row>
    <row r="214" spans="1:5" ht="24.75" customHeight="1">
      <c r="A214" s="201" t="s">
        <v>65</v>
      </c>
      <c r="B214" s="153">
        <v>700000000</v>
      </c>
      <c r="C214" s="31"/>
      <c r="D214" s="269">
        <f>D215+D218</f>
        <v>471</v>
      </c>
      <c r="E214" s="258"/>
    </row>
    <row r="215" spans="1:4" ht="24">
      <c r="A215" s="201" t="s">
        <v>220</v>
      </c>
      <c r="B215" s="153">
        <v>710000000</v>
      </c>
      <c r="C215" s="31"/>
      <c r="D215" s="269">
        <f>D216</f>
        <v>100</v>
      </c>
    </row>
    <row r="216" spans="1:4" ht="64.5" customHeight="1">
      <c r="A216" s="198" t="s">
        <v>221</v>
      </c>
      <c r="B216" s="152">
        <v>711200000</v>
      </c>
      <c r="C216" s="30"/>
      <c r="D216" s="274">
        <f>D217</f>
        <v>100</v>
      </c>
    </row>
    <row r="217" spans="1:4" ht="24">
      <c r="A217" s="35" t="s">
        <v>7</v>
      </c>
      <c r="B217" s="152">
        <v>711200000</v>
      </c>
      <c r="C217" s="30" t="s">
        <v>71</v>
      </c>
      <c r="D217" s="274">
        <f>'Приложение 3'!E81</f>
        <v>100</v>
      </c>
    </row>
    <row r="218" spans="1:4" ht="24">
      <c r="A218" s="33" t="s">
        <v>350</v>
      </c>
      <c r="B218" s="209">
        <v>720000000</v>
      </c>
      <c r="C218" s="31"/>
      <c r="D218" s="269">
        <f>D221+D219</f>
        <v>371</v>
      </c>
    </row>
    <row r="219" spans="1:4" ht="13.5" customHeight="1">
      <c r="A219" s="20" t="s">
        <v>515</v>
      </c>
      <c r="B219" s="208">
        <v>723200000</v>
      </c>
      <c r="C219" s="30"/>
      <c r="D219" s="271">
        <f>D220</f>
        <v>171</v>
      </c>
    </row>
    <row r="220" spans="1:4" ht="24">
      <c r="A220" s="35" t="s">
        <v>7</v>
      </c>
      <c r="B220" s="208">
        <v>723200000</v>
      </c>
      <c r="C220" s="30" t="s">
        <v>71</v>
      </c>
      <c r="D220" s="271">
        <f>'Приложение 3'!E227</f>
        <v>171</v>
      </c>
    </row>
    <row r="221" spans="1:4" ht="36">
      <c r="A221" s="360" t="s">
        <v>351</v>
      </c>
      <c r="B221" s="208">
        <v>723300000</v>
      </c>
      <c r="C221" s="30"/>
      <c r="D221" s="274">
        <f>D222</f>
        <v>200</v>
      </c>
    </row>
    <row r="222" spans="1:4" ht="24">
      <c r="A222" s="35" t="s">
        <v>264</v>
      </c>
      <c r="B222" s="208">
        <v>723300000</v>
      </c>
      <c r="C222" s="30" t="s">
        <v>116</v>
      </c>
      <c r="D222" s="274">
        <f>'Приложение 3'!E84</f>
        <v>200</v>
      </c>
    </row>
    <row r="223" spans="1:5" ht="24.75" customHeight="1">
      <c r="A223" s="168" t="s">
        <v>140</v>
      </c>
      <c r="B223" s="153">
        <v>800000000</v>
      </c>
      <c r="C223" s="31"/>
      <c r="D223" s="269">
        <f>D224+D240+D247</f>
        <v>99807</v>
      </c>
      <c r="E223" s="258"/>
    </row>
    <row r="224" spans="1:5" ht="25.5" customHeight="1">
      <c r="A224" s="168" t="s">
        <v>113</v>
      </c>
      <c r="B224" s="153">
        <v>810000000</v>
      </c>
      <c r="C224" s="31"/>
      <c r="D224" s="269">
        <f>D225+D230+D238+D233+D235</f>
        <v>95505</v>
      </c>
      <c r="E224" s="21"/>
    </row>
    <row r="225" spans="1:4" ht="27" customHeight="1">
      <c r="A225" s="169" t="s">
        <v>370</v>
      </c>
      <c r="B225" s="152">
        <v>811100000</v>
      </c>
      <c r="C225" s="30"/>
      <c r="D225" s="274">
        <f>D226+D228</f>
        <v>3621.2000000000003</v>
      </c>
    </row>
    <row r="226" spans="1:4" s="5" customFormat="1" ht="21" customHeight="1">
      <c r="A226" s="169" t="s">
        <v>222</v>
      </c>
      <c r="B226" s="152">
        <v>811141000</v>
      </c>
      <c r="C226" s="30"/>
      <c r="D226" s="274">
        <f>D227</f>
        <v>3590.4</v>
      </c>
    </row>
    <row r="227" spans="1:6" ht="22.5" customHeight="1">
      <c r="A227" s="35" t="s">
        <v>264</v>
      </c>
      <c r="B227" s="152">
        <v>811141000</v>
      </c>
      <c r="C227" s="30" t="s">
        <v>116</v>
      </c>
      <c r="D227" s="274">
        <f>'Приложение 3'!E89</f>
        <v>3590.4</v>
      </c>
      <c r="E227" s="277"/>
      <c r="F227" s="277"/>
    </row>
    <row r="228" spans="1:4" ht="16.5" customHeight="1">
      <c r="A228" s="279" t="s">
        <v>278</v>
      </c>
      <c r="B228" s="208" t="s">
        <v>279</v>
      </c>
      <c r="C228" s="30"/>
      <c r="D228" s="274">
        <f>D229</f>
        <v>30.8</v>
      </c>
    </row>
    <row r="229" spans="1:4" ht="22.5" customHeight="1">
      <c r="A229" s="35" t="s">
        <v>264</v>
      </c>
      <c r="B229" s="208" t="s">
        <v>279</v>
      </c>
      <c r="C229" s="30" t="s">
        <v>116</v>
      </c>
      <c r="D229" s="274">
        <f>'Приложение 3'!E91</f>
        <v>30.8</v>
      </c>
    </row>
    <row r="230" spans="1:4" ht="27" customHeight="1">
      <c r="A230" s="317" t="s">
        <v>223</v>
      </c>
      <c r="B230" s="152">
        <v>811200000</v>
      </c>
      <c r="C230" s="30"/>
      <c r="D230" s="274">
        <f>D231</f>
        <v>383.8</v>
      </c>
    </row>
    <row r="231" spans="1:4" ht="16.5" customHeight="1">
      <c r="A231" s="169" t="s">
        <v>222</v>
      </c>
      <c r="B231" s="208" t="s">
        <v>280</v>
      </c>
      <c r="C231" s="30"/>
      <c r="D231" s="274">
        <f>D232</f>
        <v>383.8</v>
      </c>
    </row>
    <row r="232" spans="1:4" ht="24">
      <c r="A232" s="35" t="s">
        <v>264</v>
      </c>
      <c r="B232" s="208" t="s">
        <v>280</v>
      </c>
      <c r="C232" s="30" t="s">
        <v>116</v>
      </c>
      <c r="D232" s="274">
        <f>'Приложение 3'!E94</f>
        <v>383.8</v>
      </c>
    </row>
    <row r="233" spans="1:4" ht="12.75">
      <c r="A233" s="20" t="s">
        <v>301</v>
      </c>
      <c r="B233" s="208">
        <v>811300000</v>
      </c>
      <c r="C233" s="30"/>
      <c r="D233" s="274">
        <f>D234</f>
        <v>1000</v>
      </c>
    </row>
    <row r="234" spans="1:4" ht="24">
      <c r="A234" s="35" t="s">
        <v>7</v>
      </c>
      <c r="B234" s="208">
        <v>811300000</v>
      </c>
      <c r="C234" s="30" t="s">
        <v>71</v>
      </c>
      <c r="D234" s="274">
        <f>'Приложение 3'!E96</f>
        <v>1000</v>
      </c>
    </row>
    <row r="235" spans="1:4" ht="12.75">
      <c r="A235" s="20" t="s">
        <v>376</v>
      </c>
      <c r="B235" s="208">
        <v>811500000</v>
      </c>
      <c r="C235" s="30"/>
      <c r="D235" s="274">
        <f>D236</f>
        <v>90000</v>
      </c>
    </row>
    <row r="236" spans="1:4" ht="12.75">
      <c r="A236" s="10" t="s">
        <v>376</v>
      </c>
      <c r="B236" s="208" t="s">
        <v>375</v>
      </c>
      <c r="C236" s="30"/>
      <c r="D236" s="274">
        <f>D237</f>
        <v>90000</v>
      </c>
    </row>
    <row r="237" spans="1:4" ht="24">
      <c r="A237" s="35" t="s">
        <v>264</v>
      </c>
      <c r="B237" s="208" t="s">
        <v>375</v>
      </c>
      <c r="C237" s="30" t="s">
        <v>116</v>
      </c>
      <c r="D237" s="274">
        <f>'Приложение 3'!E99</f>
        <v>90000</v>
      </c>
    </row>
    <row r="238" spans="1:4" ht="36.75" customHeight="1">
      <c r="A238" s="318" t="s">
        <v>148</v>
      </c>
      <c r="B238" s="152">
        <v>812100000</v>
      </c>
      <c r="C238" s="30"/>
      <c r="D238" s="274">
        <f>D239</f>
        <v>500</v>
      </c>
    </row>
    <row r="239" spans="1:4" ht="24" customHeight="1">
      <c r="A239" s="35" t="s">
        <v>264</v>
      </c>
      <c r="B239" s="152">
        <v>812100000</v>
      </c>
      <c r="C239" s="30" t="s">
        <v>116</v>
      </c>
      <c r="D239" s="274">
        <f>'Приложение 3'!E101</f>
        <v>500</v>
      </c>
    </row>
    <row r="240" spans="1:4" ht="24">
      <c r="A240" s="170" t="s">
        <v>224</v>
      </c>
      <c r="B240" s="153">
        <v>820000000</v>
      </c>
      <c r="C240" s="31"/>
      <c r="D240" s="269">
        <f>D241+D244</f>
        <v>3420</v>
      </c>
    </row>
    <row r="241" spans="1:4" ht="26.25" customHeight="1">
      <c r="A241" s="319" t="s">
        <v>111</v>
      </c>
      <c r="B241" s="152">
        <v>821100000</v>
      </c>
      <c r="C241" s="30"/>
      <c r="D241" s="274">
        <f>D243+D242</f>
        <v>3170</v>
      </c>
    </row>
    <row r="242" spans="1:4" ht="23.25" customHeight="1">
      <c r="A242" s="35" t="s">
        <v>264</v>
      </c>
      <c r="B242" s="208">
        <v>821100000</v>
      </c>
      <c r="C242" s="30" t="s">
        <v>116</v>
      </c>
      <c r="D242" s="274">
        <f>'Приложение 3'!E104</f>
        <v>3000</v>
      </c>
    </row>
    <row r="243" spans="1:4" ht="12.75" customHeight="1">
      <c r="A243" s="35" t="s">
        <v>3</v>
      </c>
      <c r="B243" s="152">
        <v>821100000</v>
      </c>
      <c r="C243" s="30" t="s">
        <v>2</v>
      </c>
      <c r="D243" s="274">
        <f>'Приложение 3'!E105</f>
        <v>170</v>
      </c>
    </row>
    <row r="244" spans="1:4" ht="24.75" customHeight="1">
      <c r="A244" s="169" t="s">
        <v>112</v>
      </c>
      <c r="B244" s="152">
        <v>821200000</v>
      </c>
      <c r="C244" s="30"/>
      <c r="D244" s="274">
        <f>D245</f>
        <v>250</v>
      </c>
    </row>
    <row r="245" spans="1:4" ht="14.25" customHeight="1">
      <c r="A245" s="169" t="s">
        <v>222</v>
      </c>
      <c r="B245" s="208" t="s">
        <v>281</v>
      </c>
      <c r="C245" s="30"/>
      <c r="D245" s="274">
        <f>D246</f>
        <v>250</v>
      </c>
    </row>
    <row r="246" spans="1:4" ht="13.5" customHeight="1">
      <c r="A246" s="35" t="s">
        <v>3</v>
      </c>
      <c r="B246" s="208" t="s">
        <v>281</v>
      </c>
      <c r="C246" s="30" t="s">
        <v>2</v>
      </c>
      <c r="D246" s="274">
        <f>'Приложение 3'!E108</f>
        <v>250</v>
      </c>
    </row>
    <row r="247" spans="1:4" ht="24.75" customHeight="1">
      <c r="A247" s="168" t="s">
        <v>251</v>
      </c>
      <c r="B247" s="153">
        <v>830000000</v>
      </c>
      <c r="C247" s="146"/>
      <c r="D247" s="269">
        <f>D248+D250+D252</f>
        <v>882</v>
      </c>
    </row>
    <row r="248" spans="1:4" ht="37.5" customHeight="1">
      <c r="A248" s="167" t="s">
        <v>252</v>
      </c>
      <c r="B248" s="152">
        <v>832100000</v>
      </c>
      <c r="C248" s="140"/>
      <c r="D248" s="274">
        <f>D249</f>
        <v>23.5</v>
      </c>
    </row>
    <row r="249" spans="1:4" ht="25.5" customHeight="1">
      <c r="A249" s="35" t="s">
        <v>7</v>
      </c>
      <c r="B249" s="152">
        <v>832100000</v>
      </c>
      <c r="C249" s="140">
        <v>600</v>
      </c>
      <c r="D249" s="274">
        <f>'Приложение 3'!E320</f>
        <v>23.5</v>
      </c>
    </row>
    <row r="250" spans="1:4" ht="27" customHeight="1">
      <c r="A250" s="167" t="s">
        <v>253</v>
      </c>
      <c r="B250" s="152">
        <v>832700000</v>
      </c>
      <c r="C250" s="140"/>
      <c r="D250" s="274">
        <f>D251</f>
        <v>23.5</v>
      </c>
    </row>
    <row r="251" spans="1:4" ht="24" customHeight="1">
      <c r="A251" s="35" t="s">
        <v>7</v>
      </c>
      <c r="B251" s="152">
        <v>832700000</v>
      </c>
      <c r="C251" s="140">
        <v>600</v>
      </c>
      <c r="D251" s="274">
        <f>'Приложение 3'!E322</f>
        <v>23.5</v>
      </c>
    </row>
    <row r="252" spans="1:4" ht="39" customHeight="1">
      <c r="A252" s="333" t="s">
        <v>357</v>
      </c>
      <c r="B252" s="208">
        <v>833100000</v>
      </c>
      <c r="C252" s="30"/>
      <c r="D252" s="274">
        <f>D253</f>
        <v>835</v>
      </c>
    </row>
    <row r="253" spans="1:4" ht="24" customHeight="1">
      <c r="A253" s="35" t="s">
        <v>264</v>
      </c>
      <c r="B253" s="208">
        <v>833100000</v>
      </c>
      <c r="C253" s="30" t="s">
        <v>116</v>
      </c>
      <c r="D253" s="274">
        <f>'Приложение 3'!E111</f>
        <v>835</v>
      </c>
    </row>
    <row r="254" spans="1:5" ht="14.25" customHeight="1">
      <c r="A254" s="181" t="s">
        <v>104</v>
      </c>
      <c r="B254" s="153">
        <v>9900000000</v>
      </c>
      <c r="C254" s="31"/>
      <c r="D254" s="269">
        <f>D255+D263+D267+D269+D281+D285+D289+D292+D294+D297+D300+D302+D304+D307+D311+D313+D316+D320+D322+D324+D326+D283+D287+D279+D258+D261+D273+D271+D276+D265</f>
        <v>93629.29999999997</v>
      </c>
      <c r="E254" s="258"/>
    </row>
    <row r="255" spans="1:4" ht="14.25" customHeight="1">
      <c r="A255" s="171" t="s">
        <v>75</v>
      </c>
      <c r="B255" s="152">
        <v>9900009230</v>
      </c>
      <c r="C255" s="30"/>
      <c r="D255" s="274">
        <f>D256+D257</f>
        <v>2913.2</v>
      </c>
    </row>
    <row r="256" spans="1:4" ht="24">
      <c r="A256" s="35" t="s">
        <v>264</v>
      </c>
      <c r="B256" s="152">
        <v>9900009230</v>
      </c>
      <c r="C256" s="30" t="s">
        <v>116</v>
      </c>
      <c r="D256" s="274">
        <f>'Приложение 3'!E114</f>
        <v>2723.2</v>
      </c>
    </row>
    <row r="257" spans="1:4" ht="12.75" customHeight="1">
      <c r="A257" s="35" t="s">
        <v>3</v>
      </c>
      <c r="B257" s="152">
        <v>9900009230</v>
      </c>
      <c r="C257" s="30" t="s">
        <v>2</v>
      </c>
      <c r="D257" s="274">
        <f>'Приложение 3'!E115</f>
        <v>190</v>
      </c>
    </row>
    <row r="258" spans="1:4" ht="12.75" customHeight="1">
      <c r="A258" s="301" t="s">
        <v>355</v>
      </c>
      <c r="B258" s="208">
        <v>9900009500</v>
      </c>
      <c r="C258" s="30"/>
      <c r="D258" s="274">
        <f>D259+D260</f>
        <v>4273.4</v>
      </c>
    </row>
    <row r="259" spans="1:4" ht="22.5" customHeight="1">
      <c r="A259" s="35" t="s">
        <v>264</v>
      </c>
      <c r="B259" s="208">
        <v>9900009500</v>
      </c>
      <c r="C259" s="30" t="s">
        <v>116</v>
      </c>
      <c r="D259" s="274">
        <f>'Приложение 3'!E117</f>
        <v>4213.4</v>
      </c>
    </row>
    <row r="260" spans="1:4" ht="24" customHeight="1">
      <c r="A260" s="35" t="s">
        <v>7</v>
      </c>
      <c r="B260" s="208">
        <v>9900009500</v>
      </c>
      <c r="C260" s="30" t="s">
        <v>71</v>
      </c>
      <c r="D260" s="274">
        <f>'Приложение 3'!E118</f>
        <v>60</v>
      </c>
    </row>
    <row r="261" spans="1:4" ht="12.75" customHeight="1">
      <c r="A261" s="301" t="s">
        <v>356</v>
      </c>
      <c r="B261" s="208">
        <v>9900009600</v>
      </c>
      <c r="C261" s="30"/>
      <c r="D261" s="274">
        <f>D262</f>
        <v>1134.2</v>
      </c>
    </row>
    <row r="262" spans="1:4" ht="24" customHeight="1">
      <c r="A262" s="35" t="s">
        <v>7</v>
      </c>
      <c r="B262" s="208">
        <v>9900009600</v>
      </c>
      <c r="C262" s="30" t="s">
        <v>71</v>
      </c>
      <c r="D262" s="274">
        <f>'Приложение 3'!E120</f>
        <v>1134.2</v>
      </c>
    </row>
    <row r="263" spans="1:4" ht="24">
      <c r="A263" s="199" t="s">
        <v>99</v>
      </c>
      <c r="B263" s="152">
        <v>9900010490</v>
      </c>
      <c r="C263" s="30"/>
      <c r="D263" s="274">
        <f>D264</f>
        <v>5662</v>
      </c>
    </row>
    <row r="264" spans="1:4" ht="15.75" customHeight="1">
      <c r="A264" s="35" t="s">
        <v>195</v>
      </c>
      <c r="B264" s="152">
        <v>9900010490</v>
      </c>
      <c r="C264" s="30" t="s">
        <v>8</v>
      </c>
      <c r="D264" s="274">
        <f>'Приложение 3'!E122</f>
        <v>5662</v>
      </c>
    </row>
    <row r="265" spans="1:4" ht="24.75" customHeight="1">
      <c r="A265" s="205" t="s">
        <v>5</v>
      </c>
      <c r="B265" s="208">
        <v>9900010500</v>
      </c>
      <c r="C265" s="30"/>
      <c r="D265" s="274">
        <f>D266</f>
        <v>733</v>
      </c>
    </row>
    <row r="266" spans="1:4" ht="24.75" customHeight="1">
      <c r="A266" s="35" t="s">
        <v>7</v>
      </c>
      <c r="B266" s="208">
        <v>9900010500</v>
      </c>
      <c r="C266" s="140">
        <v>600</v>
      </c>
      <c r="D266" s="271">
        <v>733</v>
      </c>
    </row>
    <row r="267" spans="1:4" s="6" customFormat="1" ht="12.75" customHeight="1">
      <c r="A267" s="190" t="s">
        <v>149</v>
      </c>
      <c r="B267" s="152">
        <v>9900010510</v>
      </c>
      <c r="C267" s="140"/>
      <c r="D267" s="271">
        <f>D268</f>
        <v>150</v>
      </c>
    </row>
    <row r="268" spans="1:4" s="6" customFormat="1" ht="13.5" customHeight="1">
      <c r="A268" s="28" t="s">
        <v>195</v>
      </c>
      <c r="B268" s="152">
        <v>9900010510</v>
      </c>
      <c r="C268" s="140">
        <v>300</v>
      </c>
      <c r="D268" s="271">
        <f>'Приложение 3'!E325</f>
        <v>150</v>
      </c>
    </row>
    <row r="269" spans="1:4" s="6" customFormat="1" ht="27" customHeight="1">
      <c r="A269" s="194" t="s">
        <v>183</v>
      </c>
      <c r="B269" s="152">
        <v>9900021020</v>
      </c>
      <c r="C269" s="141"/>
      <c r="D269" s="271">
        <f>D270</f>
        <v>5067.5</v>
      </c>
    </row>
    <row r="270" spans="1:4" s="6" customFormat="1" ht="12.75" customHeight="1">
      <c r="A270" s="28" t="s">
        <v>126</v>
      </c>
      <c r="B270" s="152">
        <v>9900021020</v>
      </c>
      <c r="C270" s="141" t="s">
        <v>4</v>
      </c>
      <c r="D270" s="271">
        <f>'Приложение 3'!E347</f>
        <v>5067.5</v>
      </c>
    </row>
    <row r="271" spans="1:4" s="6" customFormat="1" ht="49.5" customHeight="1">
      <c r="A271" s="20" t="s">
        <v>358</v>
      </c>
      <c r="B271" s="208">
        <v>9900024020</v>
      </c>
      <c r="C271" s="30"/>
      <c r="D271" s="274">
        <f>D272</f>
        <v>334.4</v>
      </c>
    </row>
    <row r="272" spans="1:4" s="6" customFormat="1" ht="27" customHeight="1">
      <c r="A272" s="35" t="s">
        <v>7</v>
      </c>
      <c r="B272" s="208">
        <v>9900024020</v>
      </c>
      <c r="C272" s="30" t="s">
        <v>71</v>
      </c>
      <c r="D272" s="274">
        <f>'Приложение 3'!E124</f>
        <v>334.4</v>
      </c>
    </row>
    <row r="273" spans="1:4" s="6" customFormat="1" ht="39" customHeight="1">
      <c r="A273" s="301" t="s">
        <v>359</v>
      </c>
      <c r="B273" s="208">
        <v>9900024030</v>
      </c>
      <c r="C273" s="30"/>
      <c r="D273" s="274">
        <f>D274+D275</f>
        <v>89</v>
      </c>
    </row>
    <row r="274" spans="1:4" s="6" customFormat="1" ht="46.5" customHeight="1">
      <c r="A274" s="35" t="s">
        <v>66</v>
      </c>
      <c r="B274" s="208">
        <v>9900024030</v>
      </c>
      <c r="C274" s="30" t="s">
        <v>67</v>
      </c>
      <c r="D274" s="274">
        <f>'Приложение 3'!E161</f>
        <v>88</v>
      </c>
    </row>
    <row r="275" spans="1:4" s="6" customFormat="1" ht="25.5" customHeight="1">
      <c r="A275" s="35" t="s">
        <v>264</v>
      </c>
      <c r="B275" s="208">
        <v>9900024030</v>
      </c>
      <c r="C275" s="30" t="s">
        <v>116</v>
      </c>
      <c r="D275" s="274">
        <f>'Приложение 3'!E162</f>
        <v>1</v>
      </c>
    </row>
    <row r="276" spans="1:4" s="6" customFormat="1" ht="37.5" customHeight="1">
      <c r="A276" s="301" t="s">
        <v>367</v>
      </c>
      <c r="B276" s="208">
        <v>9900024040</v>
      </c>
      <c r="C276" s="141"/>
      <c r="D276" s="271">
        <f>D277+D278</f>
        <v>136</v>
      </c>
    </row>
    <row r="277" spans="1:4" s="6" customFormat="1" ht="48" customHeight="1">
      <c r="A277" s="35" t="s">
        <v>66</v>
      </c>
      <c r="B277" s="208">
        <v>9900024040</v>
      </c>
      <c r="C277" s="141" t="s">
        <v>67</v>
      </c>
      <c r="D277" s="271">
        <f>'Приложение 3'!E349</f>
        <v>131</v>
      </c>
    </row>
    <row r="278" spans="1:4" s="6" customFormat="1" ht="25.5" customHeight="1">
      <c r="A278" s="35" t="s">
        <v>264</v>
      </c>
      <c r="B278" s="208">
        <v>9900024040</v>
      </c>
      <c r="C278" s="141" t="s">
        <v>116</v>
      </c>
      <c r="D278" s="271">
        <f>'Приложение 3'!E350</f>
        <v>5</v>
      </c>
    </row>
    <row r="279" spans="1:4" s="6" customFormat="1" ht="39.75" customHeight="1">
      <c r="A279" s="301" t="s">
        <v>354</v>
      </c>
      <c r="B279" s="208">
        <v>9900024070</v>
      </c>
      <c r="C279" s="30"/>
      <c r="D279" s="274">
        <f>D280</f>
        <v>3</v>
      </c>
    </row>
    <row r="280" spans="1:4" s="6" customFormat="1" ht="27" customHeight="1">
      <c r="A280" s="35" t="s">
        <v>264</v>
      </c>
      <c r="B280" s="208">
        <v>9900024070</v>
      </c>
      <c r="C280" s="30" t="s">
        <v>116</v>
      </c>
      <c r="D280" s="274">
        <f>'Приложение 3'!E126</f>
        <v>3</v>
      </c>
    </row>
    <row r="281" spans="1:4" ht="24" customHeight="1">
      <c r="A281" s="195" t="s">
        <v>92</v>
      </c>
      <c r="B281" s="152">
        <v>9900051180</v>
      </c>
      <c r="C281" s="141"/>
      <c r="D281" s="271">
        <f>D282</f>
        <v>1783.1</v>
      </c>
    </row>
    <row r="282" spans="1:4" ht="14.25" customHeight="1">
      <c r="A282" s="28" t="s">
        <v>126</v>
      </c>
      <c r="B282" s="152">
        <v>9900051180</v>
      </c>
      <c r="C282" s="141" t="s">
        <v>4</v>
      </c>
      <c r="D282" s="271">
        <f>'Приложение 3'!E352</f>
        <v>1783.1</v>
      </c>
    </row>
    <row r="283" spans="1:4" ht="27.75" customHeight="1">
      <c r="A283" s="172" t="s">
        <v>352</v>
      </c>
      <c r="B283" s="208">
        <v>9900051200</v>
      </c>
      <c r="C283" s="30"/>
      <c r="D283" s="274">
        <f>D284</f>
        <v>195.7</v>
      </c>
    </row>
    <row r="284" spans="1:4" ht="24" customHeight="1">
      <c r="A284" s="35" t="s">
        <v>264</v>
      </c>
      <c r="B284" s="208">
        <v>9900051200</v>
      </c>
      <c r="C284" s="30" t="s">
        <v>116</v>
      </c>
      <c r="D284" s="274">
        <f>'Приложение 3'!E128</f>
        <v>195.7</v>
      </c>
    </row>
    <row r="285" spans="1:4" ht="30" customHeight="1">
      <c r="A285" s="320" t="s">
        <v>244</v>
      </c>
      <c r="B285" s="152">
        <v>9900059300</v>
      </c>
      <c r="C285" s="141"/>
      <c r="D285" s="271">
        <f>D286</f>
        <v>144.8</v>
      </c>
    </row>
    <row r="286" spans="1:4" ht="15" customHeight="1">
      <c r="A286" s="28" t="s">
        <v>126</v>
      </c>
      <c r="B286" s="152">
        <v>9900059300</v>
      </c>
      <c r="C286" s="141" t="s">
        <v>4</v>
      </c>
      <c r="D286" s="271">
        <f>'Приложение 3'!E354</f>
        <v>144.8</v>
      </c>
    </row>
    <row r="287" spans="1:4" ht="27" customHeight="1">
      <c r="A287" s="361" t="s">
        <v>353</v>
      </c>
      <c r="B287" s="208">
        <v>9900060010</v>
      </c>
      <c r="C287" s="30"/>
      <c r="D287" s="274">
        <f>D288</f>
        <v>10</v>
      </c>
    </row>
    <row r="288" spans="1:4" ht="15" customHeight="1">
      <c r="A288" s="35" t="s">
        <v>195</v>
      </c>
      <c r="B288" s="208">
        <v>9900060010</v>
      </c>
      <c r="C288" s="30" t="s">
        <v>8</v>
      </c>
      <c r="D288" s="274">
        <f>'Приложение 3'!E130</f>
        <v>10</v>
      </c>
    </row>
    <row r="289" spans="1:4" ht="52.5" customHeight="1">
      <c r="A289" s="321" t="s">
        <v>539</v>
      </c>
      <c r="B289" s="152">
        <v>9900073040</v>
      </c>
      <c r="C289" s="31"/>
      <c r="D289" s="274">
        <f>D290+D291</f>
        <v>60.4</v>
      </c>
    </row>
    <row r="290" spans="1:5" s="4" customFormat="1" ht="48" customHeight="1">
      <c r="A290" s="35" t="s">
        <v>66</v>
      </c>
      <c r="B290" s="152">
        <v>9900073040</v>
      </c>
      <c r="C290" s="30" t="s">
        <v>67</v>
      </c>
      <c r="D290" s="274">
        <f>'Приложение 3'!E132</f>
        <v>59.1</v>
      </c>
      <c r="E290" s="259"/>
    </row>
    <row r="291" spans="1:4" s="6" customFormat="1" ht="27" customHeight="1">
      <c r="A291" s="35" t="s">
        <v>264</v>
      </c>
      <c r="B291" s="152">
        <v>9900073040</v>
      </c>
      <c r="C291" s="30" t="s">
        <v>116</v>
      </c>
      <c r="D291" s="274">
        <f>'Приложение 3'!E133</f>
        <v>1.3</v>
      </c>
    </row>
    <row r="292" spans="1:4" ht="39.75" customHeight="1">
      <c r="A292" s="200" t="s">
        <v>70</v>
      </c>
      <c r="B292" s="152">
        <v>9900073060</v>
      </c>
      <c r="C292" s="31"/>
      <c r="D292" s="274">
        <f>D293</f>
        <v>980</v>
      </c>
    </row>
    <row r="293" spans="1:4" ht="13.5" customHeight="1">
      <c r="A293" s="35" t="s">
        <v>3</v>
      </c>
      <c r="B293" s="152">
        <v>9900073060</v>
      </c>
      <c r="C293" s="30" t="s">
        <v>2</v>
      </c>
      <c r="D293" s="274">
        <f>'Приложение 3'!E135</f>
        <v>980</v>
      </c>
    </row>
    <row r="294" spans="1:4" ht="49.5" customHeight="1">
      <c r="A294" s="202" t="s">
        <v>302</v>
      </c>
      <c r="B294" s="152">
        <v>9900073070</v>
      </c>
      <c r="C294" s="31"/>
      <c r="D294" s="274">
        <f>D295+D296</f>
        <v>70.7</v>
      </c>
    </row>
    <row r="295" spans="1:4" ht="51.75" customHeight="1">
      <c r="A295" s="35" t="s">
        <v>66</v>
      </c>
      <c r="B295" s="152">
        <v>9900073070</v>
      </c>
      <c r="C295" s="30" t="s">
        <v>67</v>
      </c>
      <c r="D295" s="274">
        <f>'Приложение 3'!E137</f>
        <v>65.7</v>
      </c>
    </row>
    <row r="296" spans="1:4" ht="25.5" customHeight="1">
      <c r="A296" s="35" t="s">
        <v>264</v>
      </c>
      <c r="B296" s="152">
        <v>9900073070</v>
      </c>
      <c r="C296" s="30" t="s">
        <v>116</v>
      </c>
      <c r="D296" s="274">
        <f>'Приложение 3'!E138</f>
        <v>5</v>
      </c>
    </row>
    <row r="297" spans="1:4" ht="78.75" customHeight="1">
      <c r="A297" s="322" t="s">
        <v>300</v>
      </c>
      <c r="B297" s="152">
        <v>9900073080</v>
      </c>
      <c r="C297" s="31"/>
      <c r="D297" s="274">
        <f>D298+D299</f>
        <v>335.8</v>
      </c>
    </row>
    <row r="298" spans="1:4" ht="48" customHeight="1">
      <c r="A298" s="35" t="s">
        <v>66</v>
      </c>
      <c r="B298" s="152">
        <v>9900073080</v>
      </c>
      <c r="C298" s="30" t="s">
        <v>67</v>
      </c>
      <c r="D298" s="274">
        <f>'Приложение 3'!E140</f>
        <v>328.3</v>
      </c>
    </row>
    <row r="299" spans="1:4" ht="26.25" customHeight="1">
      <c r="A299" s="35" t="s">
        <v>264</v>
      </c>
      <c r="B299" s="152">
        <v>9900073080</v>
      </c>
      <c r="C299" s="30" t="s">
        <v>116</v>
      </c>
      <c r="D299" s="274">
        <f>'Приложение 3'!E141</f>
        <v>7.5</v>
      </c>
    </row>
    <row r="300" spans="1:4" ht="60.75" customHeight="1">
      <c r="A300" s="323" t="s">
        <v>308</v>
      </c>
      <c r="B300" s="152">
        <v>9900073090</v>
      </c>
      <c r="C300" s="141"/>
      <c r="D300" s="271">
        <f>D301</f>
        <v>4.5</v>
      </c>
    </row>
    <row r="301" spans="1:4" ht="24.75" customHeight="1">
      <c r="A301" s="35" t="s">
        <v>264</v>
      </c>
      <c r="B301" s="152">
        <v>9900073090</v>
      </c>
      <c r="C301" s="141" t="s">
        <v>116</v>
      </c>
      <c r="D301" s="271">
        <f>'Приложение 3'!E356</f>
        <v>4.5</v>
      </c>
    </row>
    <row r="302" spans="1:4" ht="111" customHeight="1">
      <c r="A302" s="196" t="s">
        <v>74</v>
      </c>
      <c r="B302" s="152">
        <v>9900073100</v>
      </c>
      <c r="C302" s="141"/>
      <c r="D302" s="271">
        <f>D303</f>
        <v>4.5</v>
      </c>
    </row>
    <row r="303" spans="1:5" ht="24.75" customHeight="1">
      <c r="A303" s="35" t="s">
        <v>264</v>
      </c>
      <c r="B303" s="152">
        <v>9900073100</v>
      </c>
      <c r="C303" s="141" t="s">
        <v>116</v>
      </c>
      <c r="D303" s="271">
        <f>'Приложение 3'!E358</f>
        <v>4.5</v>
      </c>
      <c r="E303" s="21"/>
    </row>
    <row r="304" spans="1:4" ht="38.25" customHeight="1">
      <c r="A304" s="163" t="s">
        <v>317</v>
      </c>
      <c r="B304" s="152">
        <v>9900073120</v>
      </c>
      <c r="C304" s="31"/>
      <c r="D304" s="274">
        <f>D305+D306</f>
        <v>70.7</v>
      </c>
    </row>
    <row r="305" spans="1:4" ht="49.5" customHeight="1">
      <c r="A305" s="35" t="s">
        <v>66</v>
      </c>
      <c r="B305" s="152">
        <v>9900073120</v>
      </c>
      <c r="C305" s="30" t="s">
        <v>67</v>
      </c>
      <c r="D305" s="274">
        <f>'Приложение 3'!E143</f>
        <v>65.7</v>
      </c>
    </row>
    <row r="306" spans="1:4" ht="23.25" customHeight="1">
      <c r="A306" s="35" t="s">
        <v>264</v>
      </c>
      <c r="B306" s="152">
        <v>9900073120</v>
      </c>
      <c r="C306" s="30" t="s">
        <v>116</v>
      </c>
      <c r="D306" s="274">
        <f>'Приложение 3'!E144</f>
        <v>5</v>
      </c>
    </row>
    <row r="307" spans="1:4" ht="72.75" customHeight="1">
      <c r="A307" s="324" t="s">
        <v>266</v>
      </c>
      <c r="B307" s="152">
        <v>9900073150</v>
      </c>
      <c r="C307" s="141"/>
      <c r="D307" s="271">
        <f>D310+D308+D309</f>
        <v>326.59999999999997</v>
      </c>
    </row>
    <row r="308" spans="1:4" ht="49.5" customHeight="1">
      <c r="A308" s="35" t="s">
        <v>66</v>
      </c>
      <c r="B308" s="152">
        <v>9900073150</v>
      </c>
      <c r="C308" s="141" t="s">
        <v>67</v>
      </c>
      <c r="D308" s="271">
        <f>'Приложение 3'!E146</f>
        <v>19.7</v>
      </c>
    </row>
    <row r="309" spans="1:4" ht="24.75" customHeight="1">
      <c r="A309" s="35" t="s">
        <v>264</v>
      </c>
      <c r="B309" s="152">
        <v>9900073150</v>
      </c>
      <c r="C309" s="141" t="s">
        <v>116</v>
      </c>
      <c r="D309" s="271">
        <f>'Приложение 3'!E147</f>
        <v>10</v>
      </c>
    </row>
    <row r="310" spans="1:4" ht="12.75">
      <c r="A310" s="28" t="s">
        <v>126</v>
      </c>
      <c r="B310" s="152">
        <v>9900073150</v>
      </c>
      <c r="C310" s="141" t="s">
        <v>4</v>
      </c>
      <c r="D310" s="271">
        <f>'Приложение 3'!E360+'Приложение 3'!E148</f>
        <v>296.9</v>
      </c>
    </row>
    <row r="311" spans="1:4" ht="89.25" customHeight="1">
      <c r="A311" s="325" t="s">
        <v>267</v>
      </c>
      <c r="B311" s="152">
        <v>9900073160</v>
      </c>
      <c r="C311" s="31"/>
      <c r="D311" s="274">
        <f>D312</f>
        <v>10</v>
      </c>
    </row>
    <row r="312" spans="1:4" ht="23.25" customHeight="1">
      <c r="A312" s="35" t="s">
        <v>264</v>
      </c>
      <c r="B312" s="152">
        <v>9900073160</v>
      </c>
      <c r="C312" s="141" t="s">
        <v>116</v>
      </c>
      <c r="D312" s="271">
        <f>'Приложение 3'!E362+'Приложение 3'!E150</f>
        <v>10</v>
      </c>
    </row>
    <row r="313" spans="1:4" ht="63.75" customHeight="1">
      <c r="A313" s="186" t="s">
        <v>319</v>
      </c>
      <c r="B313" s="152">
        <v>9900073190</v>
      </c>
      <c r="C313" s="138"/>
      <c r="D313" s="271">
        <f>D315+D314</f>
        <v>21538</v>
      </c>
    </row>
    <row r="314" spans="1:4" ht="25.5" customHeight="1">
      <c r="A314" s="35" t="s">
        <v>264</v>
      </c>
      <c r="B314" s="152">
        <v>9900073190</v>
      </c>
      <c r="C314" s="138">
        <v>200</v>
      </c>
      <c r="D314" s="271">
        <f>'Приложение 3'!E327</f>
        <v>18</v>
      </c>
    </row>
    <row r="315" spans="1:4" ht="16.5" customHeight="1">
      <c r="A315" s="35" t="s">
        <v>195</v>
      </c>
      <c r="B315" s="152">
        <v>9900073190</v>
      </c>
      <c r="C315" s="30" t="s">
        <v>8</v>
      </c>
      <c r="D315" s="274">
        <f>'Приложение 3'!E328+'Приложение 3'!E232</f>
        <v>21520</v>
      </c>
    </row>
    <row r="316" spans="1:5" ht="27.75" customHeight="1">
      <c r="A316" s="182" t="s">
        <v>103</v>
      </c>
      <c r="B316" s="152">
        <v>9900082040</v>
      </c>
      <c r="C316" s="31"/>
      <c r="D316" s="274">
        <f>D317+D318+D319</f>
        <v>43120.399999999994</v>
      </c>
      <c r="E316" s="277"/>
    </row>
    <row r="317" spans="1:4" ht="49.5" customHeight="1">
      <c r="A317" s="35" t="s">
        <v>66</v>
      </c>
      <c r="B317" s="152">
        <v>9900082040</v>
      </c>
      <c r="C317" s="30" t="s">
        <v>67</v>
      </c>
      <c r="D317" s="274">
        <f>'Приложение 3'!E152+'Приложение 3'!E15+'Приложение 3'!E164</f>
        <v>38714.299999999996</v>
      </c>
    </row>
    <row r="318" spans="1:4" ht="25.5" customHeight="1">
      <c r="A318" s="35" t="s">
        <v>264</v>
      </c>
      <c r="B318" s="152">
        <v>9900082040</v>
      </c>
      <c r="C318" s="30" t="s">
        <v>116</v>
      </c>
      <c r="D318" s="274">
        <f>'Приложение 3'!E153+'Приложение 3'!E165+'Приложение 3'!E16</f>
        <v>4386.1</v>
      </c>
    </row>
    <row r="319" spans="1:4" ht="11.25" customHeight="1">
      <c r="A319" s="35" t="s">
        <v>3</v>
      </c>
      <c r="B319" s="152">
        <v>9900082040</v>
      </c>
      <c r="C319" s="30" t="s">
        <v>2</v>
      </c>
      <c r="D319" s="274">
        <f>'Приложение 3'!E154</f>
        <v>20</v>
      </c>
    </row>
    <row r="320" spans="1:4" ht="25.5" customHeight="1">
      <c r="A320" s="326" t="s">
        <v>127</v>
      </c>
      <c r="B320" s="152">
        <v>9900082050</v>
      </c>
      <c r="C320" s="30"/>
      <c r="D320" s="274">
        <f>D321</f>
        <v>1078.4</v>
      </c>
    </row>
    <row r="321" spans="1:4" ht="48" customHeight="1">
      <c r="A321" s="35" t="s">
        <v>66</v>
      </c>
      <c r="B321" s="152">
        <v>9900082050</v>
      </c>
      <c r="C321" s="30" t="s">
        <v>67</v>
      </c>
      <c r="D321" s="274">
        <f>'Приложение 3'!E167</f>
        <v>1078.4</v>
      </c>
    </row>
    <row r="322" spans="1:4" ht="25.5" customHeight="1">
      <c r="A322" s="182" t="s">
        <v>76</v>
      </c>
      <c r="B322" s="152">
        <v>9900082080</v>
      </c>
      <c r="C322" s="30"/>
      <c r="D322" s="274">
        <f>D323</f>
        <v>3000</v>
      </c>
    </row>
    <row r="323" spans="1:4" ht="50.25" customHeight="1">
      <c r="A323" s="35" t="s">
        <v>66</v>
      </c>
      <c r="B323" s="152">
        <v>9900082080</v>
      </c>
      <c r="C323" s="30" t="s">
        <v>67</v>
      </c>
      <c r="D323" s="274">
        <f>'Приложение 3'!E156</f>
        <v>3000</v>
      </c>
    </row>
    <row r="324" spans="1:4" ht="16.5" customHeight="1">
      <c r="A324" s="327" t="s">
        <v>72</v>
      </c>
      <c r="B324" s="152">
        <v>9900092730</v>
      </c>
      <c r="C324" s="197"/>
      <c r="D324" s="274">
        <f>D325</f>
        <v>100</v>
      </c>
    </row>
    <row r="325" spans="1:4" ht="15" customHeight="1">
      <c r="A325" s="28" t="s">
        <v>3</v>
      </c>
      <c r="B325" s="152">
        <v>9900092730</v>
      </c>
      <c r="C325" s="27">
        <v>800</v>
      </c>
      <c r="D325" s="271">
        <f>'Приложение 3'!E364</f>
        <v>100</v>
      </c>
    </row>
    <row r="326" spans="1:4" ht="42.75" customHeight="1">
      <c r="A326" s="328" t="s">
        <v>125</v>
      </c>
      <c r="B326" s="152">
        <v>9900092740</v>
      </c>
      <c r="C326" s="26"/>
      <c r="D326" s="274">
        <f>D327</f>
        <v>300</v>
      </c>
    </row>
    <row r="327" spans="1:4" ht="12.75" customHeight="1">
      <c r="A327" s="28" t="s">
        <v>3</v>
      </c>
      <c r="B327" s="152">
        <v>9900092740</v>
      </c>
      <c r="C327" s="30" t="s">
        <v>2</v>
      </c>
      <c r="D327" s="271">
        <f>'Приложение 3'!E366</f>
        <v>300</v>
      </c>
    </row>
    <row r="328" spans="1:6" ht="12.75">
      <c r="A328" s="405" t="s">
        <v>102</v>
      </c>
      <c r="B328" s="405"/>
      <c r="C328" s="405"/>
      <c r="D328" s="268">
        <f>D254+D223+D214+D185+D175+D147+D97+D46+D11</f>
        <v>938441.9999999999</v>
      </c>
      <c r="E328" s="258"/>
      <c r="F328" s="277"/>
    </row>
    <row r="330" ht="12.75">
      <c r="D330" s="21"/>
    </row>
    <row r="331" ht="12.75">
      <c r="D331" s="21"/>
    </row>
  </sheetData>
  <sheetProtection/>
  <autoFilter ref="A9:D328"/>
  <mergeCells count="7">
    <mergeCell ref="A328:C328"/>
    <mergeCell ref="A1:D1"/>
    <mergeCell ref="A2:D2"/>
    <mergeCell ref="A3:D3"/>
    <mergeCell ref="A4:D4"/>
    <mergeCell ref="B5:D5"/>
    <mergeCell ref="A7:D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6.25390625" style="0" customWidth="1"/>
    <col min="4" max="4" width="19.75390625" style="0" customWidth="1"/>
  </cols>
  <sheetData>
    <row r="1" spans="1:4" s="10" customFormat="1" ht="11.25" customHeight="1">
      <c r="A1" s="451" t="s">
        <v>205</v>
      </c>
      <c r="B1" s="451"/>
      <c r="C1" s="451"/>
      <c r="D1" s="451"/>
    </row>
    <row r="2" spans="1:4" s="10" customFormat="1" ht="11.25" customHeight="1">
      <c r="A2" s="451" t="s">
        <v>50</v>
      </c>
      <c r="B2" s="451"/>
      <c r="C2" s="451"/>
      <c r="D2" s="451"/>
    </row>
    <row r="3" spans="1:4" s="10" customFormat="1" ht="11.25" customHeight="1">
      <c r="A3" s="451" t="s">
        <v>18</v>
      </c>
      <c r="B3" s="451"/>
      <c r="C3" s="451"/>
      <c r="D3" s="451"/>
    </row>
    <row r="4" spans="1:4" s="10" customFormat="1" ht="11.25" customHeight="1">
      <c r="A4" s="1"/>
      <c r="B4" s="451" t="s">
        <v>327</v>
      </c>
      <c r="C4" s="451"/>
      <c r="D4" s="451"/>
    </row>
    <row r="5" spans="1:4" s="10" customFormat="1" ht="11.25" customHeight="1">
      <c r="A5" s="1"/>
      <c r="B5" s="451" t="s">
        <v>537</v>
      </c>
      <c r="C5" s="451"/>
      <c r="D5" s="451"/>
    </row>
    <row r="6" spans="1:4" s="10" customFormat="1" ht="11.25" customHeight="1">
      <c r="A6" s="1"/>
      <c r="B6" s="1"/>
      <c r="C6" s="1"/>
      <c r="D6" s="1"/>
    </row>
    <row r="7" spans="1:4" s="10" customFormat="1" ht="31.5" customHeight="1">
      <c r="A7" s="456" t="s">
        <v>328</v>
      </c>
      <c r="B7" s="456"/>
      <c r="C7" s="456"/>
      <c r="D7" s="456"/>
    </row>
    <row r="8" spans="1:4" s="10" customFormat="1" ht="12.75" customHeight="1">
      <c r="A8" s="1"/>
      <c r="B8" s="1"/>
      <c r="C8" s="1"/>
      <c r="D8" s="1"/>
    </row>
    <row r="9" spans="1:4" s="2" customFormat="1" ht="15.75">
      <c r="A9" s="118"/>
      <c r="B9" s="455" t="s">
        <v>88</v>
      </c>
      <c r="C9" s="455"/>
      <c r="D9" s="455"/>
    </row>
    <row r="10" spans="1:4" s="2" customFormat="1" ht="15.75">
      <c r="A10" s="118"/>
      <c r="B10" s="1"/>
      <c r="C10" s="1"/>
      <c r="D10" s="1"/>
    </row>
    <row r="11" spans="1:4" s="11" customFormat="1" ht="15">
      <c r="A11" s="454" t="s">
        <v>329</v>
      </c>
      <c r="B11" s="454"/>
      <c r="C11" s="454"/>
      <c r="D11" s="454"/>
    </row>
    <row r="12" spans="1:4" s="11" customFormat="1" ht="14.25" customHeight="1">
      <c r="A12" s="456" t="s">
        <v>150</v>
      </c>
      <c r="B12" s="456"/>
      <c r="C12" s="456"/>
      <c r="D12" s="456"/>
    </row>
    <row r="13" s="2" customFormat="1" ht="12.75"/>
    <row r="14" spans="1:4" s="11" customFormat="1" ht="15.75" customHeight="1">
      <c r="A14" s="458" t="s">
        <v>167</v>
      </c>
      <c r="B14" s="458" t="s">
        <v>190</v>
      </c>
      <c r="C14" s="457" t="s">
        <v>151</v>
      </c>
      <c r="D14" s="457"/>
    </row>
    <row r="15" spans="1:4" s="11" customFormat="1" ht="45" customHeight="1">
      <c r="A15" s="458"/>
      <c r="B15" s="458"/>
      <c r="C15" s="12" t="s">
        <v>152</v>
      </c>
      <c r="D15" s="12" t="s">
        <v>153</v>
      </c>
    </row>
    <row r="16" spans="1:4" s="11" customFormat="1" ht="12" customHeight="1">
      <c r="A16" s="13">
        <v>1</v>
      </c>
      <c r="B16" s="13">
        <v>2</v>
      </c>
      <c r="C16" s="13">
        <v>3</v>
      </c>
      <c r="D16" s="13">
        <v>4</v>
      </c>
    </row>
    <row r="17" spans="1:4" s="119" customFormat="1" ht="15" customHeight="1">
      <c r="A17" s="14" t="s">
        <v>168</v>
      </c>
      <c r="B17" s="340">
        <v>1865.9</v>
      </c>
      <c r="C17" s="340">
        <v>24.5</v>
      </c>
      <c r="D17" s="340">
        <f aca="true" t="shared" si="0" ref="D17:D27">B17-C17</f>
        <v>1841.4</v>
      </c>
    </row>
    <row r="18" spans="1:4" s="119" customFormat="1" ht="15" customHeight="1">
      <c r="A18" s="14" t="s">
        <v>189</v>
      </c>
      <c r="B18" s="340">
        <v>3315.6</v>
      </c>
      <c r="C18" s="341">
        <v>123.4</v>
      </c>
      <c r="D18" s="340">
        <f t="shared" si="0"/>
        <v>3192.2</v>
      </c>
    </row>
    <row r="19" spans="1:4" s="119" customFormat="1" ht="15" customHeight="1">
      <c r="A19" s="14" t="s">
        <v>169</v>
      </c>
      <c r="B19" s="340">
        <v>2932</v>
      </c>
      <c r="C19" s="341">
        <v>43.3</v>
      </c>
      <c r="D19" s="340">
        <f t="shared" si="0"/>
        <v>2888.7</v>
      </c>
    </row>
    <row r="20" spans="1:4" s="119" customFormat="1" ht="15" customHeight="1">
      <c r="A20" s="14" t="s">
        <v>170</v>
      </c>
      <c r="B20" s="340">
        <v>2191.1</v>
      </c>
      <c r="C20" s="341">
        <v>24.4</v>
      </c>
      <c r="D20" s="340">
        <f t="shared" si="0"/>
        <v>2166.7</v>
      </c>
    </row>
    <row r="21" spans="1:4" s="119" customFormat="1" ht="14.25" customHeight="1">
      <c r="A21" s="14" t="s">
        <v>171</v>
      </c>
      <c r="B21" s="340">
        <v>3880.7</v>
      </c>
      <c r="C21" s="341">
        <v>60.6</v>
      </c>
      <c r="D21" s="340">
        <f t="shared" si="0"/>
        <v>3820.1</v>
      </c>
    </row>
    <row r="22" spans="1:4" s="119" customFormat="1" ht="14.25" customHeight="1">
      <c r="A22" s="14" t="s">
        <v>172</v>
      </c>
      <c r="B22" s="340">
        <v>3437</v>
      </c>
      <c r="C22" s="341">
        <v>56.5</v>
      </c>
      <c r="D22" s="340">
        <f t="shared" si="0"/>
        <v>3380.5</v>
      </c>
    </row>
    <row r="23" spans="1:4" s="119" customFormat="1" ht="14.25" customHeight="1">
      <c r="A23" s="14" t="s">
        <v>173</v>
      </c>
      <c r="B23" s="340">
        <v>1181.9</v>
      </c>
      <c r="C23" s="341">
        <v>18.6</v>
      </c>
      <c r="D23" s="340">
        <f t="shared" si="0"/>
        <v>1163.3000000000002</v>
      </c>
    </row>
    <row r="24" spans="1:4" s="119" customFormat="1" ht="14.25" customHeight="1">
      <c r="A24" s="14" t="s">
        <v>174</v>
      </c>
      <c r="B24" s="340">
        <v>3956.5</v>
      </c>
      <c r="C24" s="341">
        <v>62.3</v>
      </c>
      <c r="D24" s="340">
        <f t="shared" si="0"/>
        <v>3894.2</v>
      </c>
    </row>
    <row r="25" spans="1:4" s="119" customFormat="1" ht="14.25" customHeight="1">
      <c r="A25" s="14" t="s">
        <v>175</v>
      </c>
      <c r="B25" s="340">
        <v>2297.5</v>
      </c>
      <c r="C25" s="341">
        <v>36.9</v>
      </c>
      <c r="D25" s="340">
        <f t="shared" si="0"/>
        <v>2260.6</v>
      </c>
    </row>
    <row r="26" spans="1:4" s="119" customFormat="1" ht="14.25" customHeight="1">
      <c r="A26" s="14" t="s">
        <v>77</v>
      </c>
      <c r="B26" s="340">
        <v>4128.8</v>
      </c>
      <c r="C26" s="341">
        <v>81</v>
      </c>
      <c r="D26" s="340">
        <f t="shared" si="0"/>
        <v>4047.8</v>
      </c>
    </row>
    <row r="27" spans="1:4" s="119" customFormat="1" ht="15" customHeight="1">
      <c r="A27" s="15" t="s">
        <v>176</v>
      </c>
      <c r="B27" s="342">
        <f>SUM(B17:B26)</f>
        <v>29187</v>
      </c>
      <c r="C27" s="342">
        <f>SUM(C17:C26)</f>
        <v>531.5</v>
      </c>
      <c r="D27" s="342">
        <f t="shared" si="0"/>
        <v>28655.5</v>
      </c>
    </row>
    <row r="28" ht="15.75">
      <c r="A28" s="46"/>
    </row>
    <row r="29" spans="1:2" ht="15.75">
      <c r="A29" s="46"/>
      <c r="B29" s="21"/>
    </row>
    <row r="30" ht="15.75">
      <c r="A30" s="46"/>
    </row>
  </sheetData>
  <sheetProtection/>
  <mergeCells count="12">
    <mergeCell ref="C14:D14"/>
    <mergeCell ref="B14:B15"/>
    <mergeCell ref="A14:A15"/>
    <mergeCell ref="A12:D12"/>
    <mergeCell ref="A1:D1"/>
    <mergeCell ref="A2:D2"/>
    <mergeCell ref="A3:D3"/>
    <mergeCell ref="A11:D11"/>
    <mergeCell ref="B9:D9"/>
    <mergeCell ref="B5:D5"/>
    <mergeCell ref="A7:D7"/>
    <mergeCell ref="B4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0.75390625" style="0" customWidth="1"/>
    <col min="2" max="3" width="23.75390625" style="0" customWidth="1"/>
  </cols>
  <sheetData>
    <row r="1" spans="1:6" s="10" customFormat="1" ht="12">
      <c r="A1" s="460" t="s">
        <v>181</v>
      </c>
      <c r="B1" s="460"/>
      <c r="C1" s="16"/>
      <c r="D1" s="16"/>
      <c r="E1" s="16"/>
      <c r="F1" s="16"/>
    </row>
    <row r="2" spans="1:6" s="10" customFormat="1" ht="12">
      <c r="A2" s="9"/>
      <c r="B2" s="9" t="s">
        <v>207</v>
      </c>
      <c r="C2" s="16"/>
      <c r="D2" s="16"/>
      <c r="E2" s="16"/>
      <c r="F2" s="16"/>
    </row>
    <row r="3" spans="1:6" s="10" customFormat="1" ht="16.5" customHeight="1">
      <c r="A3" s="9"/>
      <c r="B3" s="9"/>
      <c r="C3" s="16"/>
      <c r="D3" s="16"/>
      <c r="E3" s="16"/>
      <c r="F3" s="16"/>
    </row>
    <row r="4" spans="1:6" s="11" customFormat="1" ht="16.5" customHeight="1">
      <c r="A4" s="456" t="s">
        <v>330</v>
      </c>
      <c r="B4" s="456"/>
      <c r="C4" s="17"/>
      <c r="D4" s="17"/>
      <c r="E4" s="17"/>
      <c r="F4" s="17"/>
    </row>
    <row r="5" spans="1:6" s="11" customFormat="1" ht="30" customHeight="1">
      <c r="A5" s="456" t="s">
        <v>101</v>
      </c>
      <c r="B5" s="456"/>
      <c r="C5" s="17"/>
      <c r="D5" s="17"/>
      <c r="E5" s="17"/>
      <c r="F5" s="17"/>
    </row>
    <row r="6" spans="1:6" s="10" customFormat="1" ht="14.25">
      <c r="A6" s="459"/>
      <c r="B6" s="459"/>
      <c r="C6" s="16"/>
      <c r="D6" s="16"/>
      <c r="E6" s="16"/>
      <c r="F6" s="16"/>
    </row>
    <row r="7" spans="1:2" s="11" customFormat="1" ht="18.75" customHeight="1">
      <c r="A7" s="12" t="s">
        <v>167</v>
      </c>
      <c r="B7" s="12" t="s">
        <v>190</v>
      </c>
    </row>
    <row r="8" spans="1:2" s="11" customFormat="1" ht="16.5" customHeight="1">
      <c r="A8" s="14" t="s">
        <v>168</v>
      </c>
      <c r="B8" s="343">
        <v>1014.1</v>
      </c>
    </row>
    <row r="9" spans="1:2" s="11" customFormat="1" ht="16.5" customHeight="1">
      <c r="A9" s="14" t="s">
        <v>189</v>
      </c>
      <c r="B9" s="343">
        <v>177.7</v>
      </c>
    </row>
    <row r="10" spans="1:2" s="11" customFormat="1" ht="16.5" customHeight="1">
      <c r="A10" s="14" t="s">
        <v>169</v>
      </c>
      <c r="B10" s="343">
        <v>522.2</v>
      </c>
    </row>
    <row r="11" spans="1:2" s="11" customFormat="1" ht="16.5" customHeight="1">
      <c r="A11" s="14" t="s">
        <v>170</v>
      </c>
      <c r="B11" s="343">
        <v>450.5</v>
      </c>
    </row>
    <row r="12" spans="1:2" s="11" customFormat="1" ht="16.5" customHeight="1">
      <c r="A12" s="14" t="s">
        <v>171</v>
      </c>
      <c r="B12" s="343">
        <v>50</v>
      </c>
    </row>
    <row r="13" spans="1:2" s="11" customFormat="1" ht="16.5" customHeight="1">
      <c r="A13" s="14" t="s">
        <v>172</v>
      </c>
      <c r="B13" s="343">
        <v>131.8</v>
      </c>
    </row>
    <row r="14" spans="1:2" s="11" customFormat="1" ht="16.5" customHeight="1">
      <c r="A14" s="14" t="s">
        <v>173</v>
      </c>
      <c r="B14" s="343">
        <v>1155.9</v>
      </c>
    </row>
    <row r="15" spans="1:2" s="11" customFormat="1" ht="16.5" customHeight="1">
      <c r="A15" s="14" t="s">
        <v>174</v>
      </c>
      <c r="B15" s="343">
        <v>82.6</v>
      </c>
    </row>
    <row r="16" spans="1:2" s="11" customFormat="1" ht="16.5" customHeight="1">
      <c r="A16" s="14" t="s">
        <v>175</v>
      </c>
      <c r="B16" s="343">
        <v>610.6</v>
      </c>
    </row>
    <row r="17" spans="1:2" ht="16.5" customHeight="1">
      <c r="A17" s="14" t="s">
        <v>77</v>
      </c>
      <c r="B17" s="343">
        <v>535.9</v>
      </c>
    </row>
    <row r="18" spans="1:2" s="4" customFormat="1" ht="16.5" customHeight="1">
      <c r="A18" s="122" t="s">
        <v>176</v>
      </c>
      <c r="B18" s="344">
        <f>SUM(B8:B17)</f>
        <v>4731.3</v>
      </c>
    </row>
    <row r="19" spans="1:2" ht="16.5" customHeight="1">
      <c r="A19" s="14" t="s">
        <v>283</v>
      </c>
      <c r="B19" s="343">
        <v>336.2</v>
      </c>
    </row>
    <row r="20" spans="1:2" s="4" customFormat="1" ht="15">
      <c r="A20" s="45" t="s">
        <v>182</v>
      </c>
      <c r="B20" s="345">
        <f>B18+B19</f>
        <v>5067.5</v>
      </c>
    </row>
  </sheetData>
  <sheetProtection/>
  <mergeCells count="4">
    <mergeCell ref="A6:B6"/>
    <mergeCell ref="A4:B4"/>
    <mergeCell ref="A1:B1"/>
    <mergeCell ref="A5:B5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63.75390625" style="0" customWidth="1"/>
    <col min="2" max="2" width="22.375" style="0" customWidth="1"/>
  </cols>
  <sheetData>
    <row r="1" spans="1:9" s="10" customFormat="1" ht="12">
      <c r="A1" s="460" t="s">
        <v>154</v>
      </c>
      <c r="B1" s="460"/>
      <c r="C1" s="16"/>
      <c r="D1" s="16"/>
      <c r="E1" s="16"/>
      <c r="F1" s="16"/>
      <c r="G1" s="16"/>
      <c r="H1" s="16"/>
      <c r="I1" s="16"/>
    </row>
    <row r="2" spans="1:9" s="10" customFormat="1" ht="12">
      <c r="A2" s="9"/>
      <c r="B2" s="9" t="s">
        <v>207</v>
      </c>
      <c r="C2" s="16"/>
      <c r="D2" s="16"/>
      <c r="E2" s="16"/>
      <c r="F2" s="16"/>
      <c r="G2" s="16"/>
      <c r="H2" s="16"/>
      <c r="I2" s="16"/>
    </row>
    <row r="3" spans="1:9" s="10" customFormat="1" ht="12">
      <c r="A3" s="9"/>
      <c r="B3" s="9"/>
      <c r="C3" s="16"/>
      <c r="D3" s="16"/>
      <c r="E3" s="16"/>
      <c r="F3" s="16"/>
      <c r="G3" s="16"/>
      <c r="H3" s="16"/>
      <c r="I3" s="16"/>
    </row>
    <row r="4" spans="1:9" s="11" customFormat="1" ht="15">
      <c r="A4" s="454" t="s">
        <v>331</v>
      </c>
      <c r="B4" s="454"/>
      <c r="C4" s="17"/>
      <c r="D4" s="17"/>
      <c r="E4" s="17"/>
      <c r="F4" s="17"/>
      <c r="G4" s="17"/>
      <c r="H4" s="17"/>
      <c r="I4" s="17"/>
    </row>
    <row r="5" spans="1:9" s="11" customFormat="1" ht="28.5" customHeight="1">
      <c r="A5" s="456" t="s">
        <v>155</v>
      </c>
      <c r="B5" s="456"/>
      <c r="C5" s="17"/>
      <c r="D5" s="17"/>
      <c r="E5" s="17"/>
      <c r="F5" s="17"/>
      <c r="G5" s="17"/>
      <c r="H5" s="17"/>
      <c r="I5" s="17"/>
    </row>
    <row r="6" s="2" customFormat="1" ht="12.75">
      <c r="A6" s="120"/>
    </row>
    <row r="7" spans="1:9" s="10" customFormat="1" ht="12">
      <c r="A7" s="451"/>
      <c r="B7" s="451"/>
      <c r="C7" s="16"/>
      <c r="D7" s="16"/>
      <c r="E7" s="16"/>
      <c r="F7" s="16"/>
      <c r="G7" s="16"/>
      <c r="H7" s="16"/>
      <c r="I7" s="16"/>
    </row>
    <row r="8" spans="1:2" s="11" customFormat="1" ht="15" customHeight="1">
      <c r="A8" s="60" t="s">
        <v>167</v>
      </c>
      <c r="B8" s="60" t="s">
        <v>190</v>
      </c>
    </row>
    <row r="9" spans="1:2" s="11" customFormat="1" ht="15.75" customHeight="1">
      <c r="A9" s="14" t="s">
        <v>156</v>
      </c>
      <c r="B9" s="346">
        <v>8.7</v>
      </c>
    </row>
    <row r="10" spans="1:2" s="11" customFormat="1" ht="15" customHeight="1">
      <c r="A10" s="121" t="s">
        <v>157</v>
      </c>
      <c r="B10" s="346">
        <v>15.5</v>
      </c>
    </row>
    <row r="11" spans="1:2" s="11" customFormat="1" ht="15" customHeight="1">
      <c r="A11" s="14" t="s">
        <v>158</v>
      </c>
      <c r="B11" s="346">
        <v>8.5</v>
      </c>
    </row>
    <row r="12" spans="1:2" s="11" customFormat="1" ht="15" customHeight="1">
      <c r="A12" s="14" t="s">
        <v>159</v>
      </c>
      <c r="B12" s="346">
        <v>21.5</v>
      </c>
    </row>
    <row r="13" spans="1:2" s="11" customFormat="1" ht="15" customHeight="1">
      <c r="A13" s="14" t="s">
        <v>160</v>
      </c>
      <c r="B13" s="346">
        <v>20</v>
      </c>
    </row>
    <row r="14" spans="1:2" s="11" customFormat="1" ht="15" customHeight="1">
      <c r="A14" s="14" t="s">
        <v>161</v>
      </c>
      <c r="B14" s="346">
        <v>6.5</v>
      </c>
    </row>
    <row r="15" spans="1:2" s="11" customFormat="1" ht="15" customHeight="1">
      <c r="A15" s="14" t="s">
        <v>162</v>
      </c>
      <c r="B15" s="346">
        <v>22.3</v>
      </c>
    </row>
    <row r="16" spans="1:2" s="11" customFormat="1" ht="15" customHeight="1">
      <c r="A16" s="14" t="s">
        <v>163</v>
      </c>
      <c r="B16" s="346">
        <v>12.6</v>
      </c>
    </row>
    <row r="17" spans="1:2" s="11" customFormat="1" ht="15" customHeight="1">
      <c r="A17" s="121" t="s">
        <v>164</v>
      </c>
      <c r="B17" s="346">
        <v>29.2</v>
      </c>
    </row>
    <row r="18" spans="1:2" s="11" customFormat="1" ht="15" customHeight="1">
      <c r="A18" s="122" t="s">
        <v>176</v>
      </c>
      <c r="B18" s="347">
        <f>SUM(B9:B17)</f>
        <v>144.79999999999998</v>
      </c>
    </row>
    <row r="19" ht="12.75">
      <c r="B19" s="123"/>
    </row>
    <row r="25" ht="12.75">
      <c r="B25" s="137"/>
    </row>
  </sheetData>
  <sheetProtection/>
  <mergeCells count="4">
    <mergeCell ref="A7:B7"/>
    <mergeCell ref="A4:B4"/>
    <mergeCell ref="A5:B5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63.875" style="0" customWidth="1"/>
    <col min="2" max="2" width="22.875" style="0" customWidth="1"/>
  </cols>
  <sheetData>
    <row r="1" spans="1:9" s="10" customFormat="1" ht="12">
      <c r="A1" s="460" t="s">
        <v>165</v>
      </c>
      <c r="B1" s="460"/>
      <c r="C1" s="16"/>
      <c r="D1" s="16"/>
      <c r="E1" s="16"/>
      <c r="F1" s="16"/>
      <c r="G1" s="16"/>
      <c r="H1" s="16"/>
      <c r="I1" s="16"/>
    </row>
    <row r="2" spans="1:9" s="10" customFormat="1" ht="12">
      <c r="A2" s="9"/>
      <c r="B2" s="9" t="s">
        <v>207</v>
      </c>
      <c r="C2" s="16"/>
      <c r="D2" s="16"/>
      <c r="E2" s="16"/>
      <c r="F2" s="16"/>
      <c r="G2" s="16"/>
      <c r="H2" s="16"/>
      <c r="I2" s="16"/>
    </row>
    <row r="3" spans="1:9" s="10" customFormat="1" ht="12">
      <c r="A3" s="9"/>
      <c r="B3" s="9"/>
      <c r="C3" s="16"/>
      <c r="D3" s="16"/>
      <c r="E3" s="16"/>
      <c r="F3" s="16"/>
      <c r="G3" s="16"/>
      <c r="H3" s="16"/>
      <c r="I3" s="16"/>
    </row>
    <row r="4" spans="1:9" s="11" customFormat="1" ht="15">
      <c r="A4" s="454" t="s">
        <v>332</v>
      </c>
      <c r="B4" s="454"/>
      <c r="C4" s="17"/>
      <c r="D4" s="17"/>
      <c r="E4" s="17"/>
      <c r="F4" s="17"/>
      <c r="G4" s="17"/>
      <c r="H4" s="17"/>
      <c r="I4" s="17"/>
    </row>
    <row r="5" spans="1:9" s="11" customFormat="1" ht="27" customHeight="1">
      <c r="A5" s="456" t="s">
        <v>166</v>
      </c>
      <c r="B5" s="456"/>
      <c r="C5" s="17"/>
      <c r="D5" s="17"/>
      <c r="E5" s="17"/>
      <c r="F5" s="17"/>
      <c r="G5" s="17"/>
      <c r="H5" s="17"/>
      <c r="I5" s="17"/>
    </row>
    <row r="6" s="2" customFormat="1" ht="12.75">
      <c r="A6" s="120"/>
    </row>
    <row r="7" spans="1:9" s="10" customFormat="1" ht="12">
      <c r="A7" s="451"/>
      <c r="B7" s="451"/>
      <c r="C7" s="16"/>
      <c r="D7" s="16"/>
      <c r="E7" s="16"/>
      <c r="F7" s="16"/>
      <c r="G7" s="16"/>
      <c r="H7" s="16"/>
      <c r="I7" s="16"/>
    </row>
    <row r="8" spans="1:2" s="11" customFormat="1" ht="15" customHeight="1">
      <c r="A8" s="60" t="s">
        <v>167</v>
      </c>
      <c r="B8" s="60" t="s">
        <v>190</v>
      </c>
    </row>
    <row r="9" spans="1:2" s="11" customFormat="1" ht="15.75" customHeight="1">
      <c r="A9" s="14" t="s">
        <v>156</v>
      </c>
      <c r="B9" s="346">
        <v>86</v>
      </c>
    </row>
    <row r="10" spans="1:2" s="11" customFormat="1" ht="15" customHeight="1">
      <c r="A10" s="121" t="s">
        <v>157</v>
      </c>
      <c r="B10" s="346">
        <v>126</v>
      </c>
    </row>
    <row r="11" spans="1:2" s="11" customFormat="1" ht="15" customHeight="1">
      <c r="A11" s="121" t="s">
        <v>158</v>
      </c>
      <c r="B11" s="346">
        <v>86</v>
      </c>
    </row>
    <row r="12" spans="1:2" s="11" customFormat="1" ht="15" customHeight="1">
      <c r="A12" s="121" t="s">
        <v>159</v>
      </c>
      <c r="B12" s="346">
        <v>190.1</v>
      </c>
    </row>
    <row r="13" spans="1:2" s="11" customFormat="1" ht="15" customHeight="1">
      <c r="A13" s="121" t="s">
        <v>160</v>
      </c>
      <c r="B13" s="346">
        <v>375</v>
      </c>
    </row>
    <row r="14" spans="1:2" s="11" customFormat="1" ht="15" customHeight="1">
      <c r="A14" s="121" t="s">
        <v>161</v>
      </c>
      <c r="B14" s="346">
        <v>85</v>
      </c>
    </row>
    <row r="15" spans="1:2" s="11" customFormat="1" ht="15" customHeight="1">
      <c r="A15" s="14" t="s">
        <v>162</v>
      </c>
      <c r="B15" s="346">
        <v>375</v>
      </c>
    </row>
    <row r="16" spans="1:2" s="11" customFormat="1" ht="15" customHeight="1">
      <c r="A16" s="121" t="s">
        <v>163</v>
      </c>
      <c r="B16" s="346">
        <v>85</v>
      </c>
    </row>
    <row r="17" spans="1:2" s="11" customFormat="1" ht="15" customHeight="1">
      <c r="A17" s="121" t="s">
        <v>164</v>
      </c>
      <c r="B17" s="346">
        <v>375</v>
      </c>
    </row>
    <row r="18" spans="1:2" s="11" customFormat="1" ht="15" customHeight="1">
      <c r="A18" s="122" t="s">
        <v>176</v>
      </c>
      <c r="B18" s="347">
        <f>SUM(B9:B17)</f>
        <v>1783.1</v>
      </c>
    </row>
    <row r="19" ht="12.75">
      <c r="B19" s="123"/>
    </row>
  </sheetData>
  <sheetProtection/>
  <mergeCells count="4">
    <mergeCell ref="A7:B7"/>
    <mergeCell ref="A4:B4"/>
    <mergeCell ref="A5:B5"/>
    <mergeCell ref="A1:B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35.75390625" style="0" customWidth="1"/>
    <col min="2" max="2" width="15.375" style="0" customWidth="1"/>
    <col min="3" max="3" width="19.00390625" style="0" customWidth="1"/>
    <col min="4" max="4" width="17.875" style="0" customWidth="1"/>
  </cols>
  <sheetData>
    <row r="1" spans="1:4" s="2" customFormat="1" ht="11.25" customHeight="1">
      <c r="A1" s="451" t="s">
        <v>69</v>
      </c>
      <c r="B1" s="451"/>
      <c r="C1" s="451"/>
      <c r="D1" s="451"/>
    </row>
    <row r="2" spans="1:4" s="2" customFormat="1" ht="11.25" customHeight="1">
      <c r="A2" s="1"/>
      <c r="B2" s="451" t="s">
        <v>207</v>
      </c>
      <c r="C2" s="451"/>
      <c r="D2" s="451"/>
    </row>
    <row r="3" spans="1:4" s="2" customFormat="1" ht="11.25" customHeight="1">
      <c r="A3" s="1"/>
      <c r="B3" s="1"/>
      <c r="C3" s="275"/>
      <c r="D3" s="275"/>
    </row>
    <row r="4" spans="1:4" s="2" customFormat="1" ht="15.75" customHeight="1">
      <c r="A4" s="454" t="s">
        <v>333</v>
      </c>
      <c r="B4" s="454"/>
      <c r="C4" s="454"/>
      <c r="D4" s="454"/>
    </row>
    <row r="5" spans="1:4" s="2" customFormat="1" ht="72" customHeight="1">
      <c r="A5" s="456" t="s">
        <v>268</v>
      </c>
      <c r="B5" s="456"/>
      <c r="C5" s="456"/>
      <c r="D5" s="456"/>
    </row>
    <row r="6" s="2" customFormat="1" ht="15">
      <c r="A6" s="58"/>
    </row>
    <row r="7" spans="1:2" s="10" customFormat="1" ht="12">
      <c r="A7" s="461"/>
      <c r="B7" s="461"/>
    </row>
    <row r="8" spans="1:4" s="11" customFormat="1" ht="13.5" customHeight="1">
      <c r="A8" s="458" t="s">
        <v>167</v>
      </c>
      <c r="B8" s="458" t="s">
        <v>269</v>
      </c>
      <c r="C8" s="462" t="s">
        <v>151</v>
      </c>
      <c r="D8" s="462"/>
    </row>
    <row r="9" spans="1:4" s="11" customFormat="1" ht="60.75" customHeight="1">
      <c r="A9" s="458"/>
      <c r="B9" s="458"/>
      <c r="C9" s="12" t="s">
        <v>270</v>
      </c>
      <c r="D9" s="12" t="s">
        <v>271</v>
      </c>
    </row>
    <row r="10" spans="1:4" s="11" customFormat="1" ht="15.75" customHeight="1">
      <c r="A10" s="14" t="s">
        <v>168</v>
      </c>
      <c r="B10" s="287">
        <f>C10+D10</f>
        <v>29.689999999999998</v>
      </c>
      <c r="C10" s="288">
        <v>11.56</v>
      </c>
      <c r="D10" s="287">
        <v>18.13</v>
      </c>
    </row>
    <row r="11" spans="1:4" s="11" customFormat="1" ht="15.75" customHeight="1">
      <c r="A11" s="14" t="s">
        <v>189</v>
      </c>
      <c r="B11" s="287">
        <f aca="true" t="shared" si="0" ref="B11:B19">C11+D11</f>
        <v>29.689999999999998</v>
      </c>
      <c r="C11" s="288">
        <v>11.56</v>
      </c>
      <c r="D11" s="287">
        <v>18.13</v>
      </c>
    </row>
    <row r="12" spans="1:4" ht="14.25">
      <c r="A12" s="14" t="s">
        <v>169</v>
      </c>
      <c r="B12" s="287">
        <f t="shared" si="0"/>
        <v>29.689999999999998</v>
      </c>
      <c r="C12" s="288">
        <v>11.56</v>
      </c>
      <c r="D12" s="287">
        <v>18.13</v>
      </c>
    </row>
    <row r="13" spans="1:4" ht="14.25">
      <c r="A13" s="14" t="s">
        <v>170</v>
      </c>
      <c r="B13" s="287">
        <f t="shared" si="0"/>
        <v>29.689999999999998</v>
      </c>
      <c r="C13" s="288">
        <v>11.56</v>
      </c>
      <c r="D13" s="287">
        <v>18.13</v>
      </c>
    </row>
    <row r="14" spans="1:4" ht="14.25">
      <c r="A14" s="14" t="s">
        <v>171</v>
      </c>
      <c r="B14" s="287">
        <f t="shared" si="0"/>
        <v>29.689999999999998</v>
      </c>
      <c r="C14" s="288">
        <v>11.56</v>
      </c>
      <c r="D14" s="287">
        <v>18.13</v>
      </c>
    </row>
    <row r="15" spans="1:4" ht="14.25">
      <c r="A15" s="14" t="s">
        <v>172</v>
      </c>
      <c r="B15" s="287">
        <f t="shared" si="0"/>
        <v>29.689999999999998</v>
      </c>
      <c r="C15" s="288">
        <v>11.56</v>
      </c>
      <c r="D15" s="287">
        <v>18.13</v>
      </c>
    </row>
    <row r="16" spans="1:4" ht="14.25">
      <c r="A16" s="14" t="s">
        <v>173</v>
      </c>
      <c r="B16" s="287">
        <f t="shared" si="0"/>
        <v>29.689999999999998</v>
      </c>
      <c r="C16" s="288">
        <v>11.56</v>
      </c>
      <c r="D16" s="287">
        <v>18.13</v>
      </c>
    </row>
    <row r="17" spans="1:4" ht="14.25">
      <c r="A17" s="14" t="s">
        <v>174</v>
      </c>
      <c r="B17" s="287">
        <f t="shared" si="0"/>
        <v>29.689999999999998</v>
      </c>
      <c r="C17" s="288">
        <v>11.56</v>
      </c>
      <c r="D17" s="287">
        <v>18.13</v>
      </c>
    </row>
    <row r="18" spans="1:4" ht="14.25">
      <c r="A18" s="14" t="s">
        <v>77</v>
      </c>
      <c r="B18" s="287">
        <f t="shared" si="0"/>
        <v>29.689999999999998</v>
      </c>
      <c r="C18" s="288">
        <v>11.56</v>
      </c>
      <c r="D18" s="287">
        <v>18.13</v>
      </c>
    </row>
    <row r="19" spans="1:4" ht="14.25">
      <c r="A19" s="14" t="s">
        <v>175</v>
      </c>
      <c r="B19" s="287">
        <f t="shared" si="0"/>
        <v>29.689999999999998</v>
      </c>
      <c r="C19" s="288">
        <v>11.56</v>
      </c>
      <c r="D19" s="287">
        <v>18.13</v>
      </c>
    </row>
    <row r="20" spans="1:4" ht="15">
      <c r="A20" s="15" t="s">
        <v>176</v>
      </c>
      <c r="B20" s="289">
        <f>SUM(B10:B19)</f>
        <v>296.9</v>
      </c>
      <c r="C20" s="290">
        <f>SUM(C10:C19)</f>
        <v>115.60000000000001</v>
      </c>
      <c r="D20" s="290">
        <f>SUM(D10:D19)</f>
        <v>181.29999999999998</v>
      </c>
    </row>
  </sheetData>
  <sheetProtection/>
  <mergeCells count="8">
    <mergeCell ref="A4:D4"/>
    <mergeCell ref="A7:B7"/>
    <mergeCell ref="C8:D8"/>
    <mergeCell ref="B8:B9"/>
    <mergeCell ref="A8:A9"/>
    <mergeCell ref="A1:D1"/>
    <mergeCell ref="B2:D2"/>
    <mergeCell ref="A5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7.25390625" style="0" customWidth="1"/>
    <col min="2" max="2" width="13.25390625" style="0" customWidth="1"/>
    <col min="3" max="3" width="11.625" style="0" customWidth="1"/>
    <col min="4" max="4" width="15.00390625" style="0" customWidth="1"/>
    <col min="5" max="5" width="12.125" style="0" customWidth="1"/>
    <col min="6" max="6" width="13.25390625" style="0" customWidth="1"/>
    <col min="7" max="7" width="13.875" style="0" customWidth="1"/>
  </cols>
  <sheetData>
    <row r="1" spans="1:7" s="10" customFormat="1" ht="11.25" customHeight="1">
      <c r="A1" s="451" t="s">
        <v>206</v>
      </c>
      <c r="B1" s="451"/>
      <c r="C1" s="451"/>
      <c r="D1" s="451"/>
      <c r="E1" s="451"/>
      <c r="F1" s="451"/>
      <c r="G1" s="451"/>
    </row>
    <row r="2" spans="1:7" s="10" customFormat="1" ht="11.25" customHeight="1">
      <c r="A2" s="451" t="s">
        <v>50</v>
      </c>
      <c r="B2" s="451"/>
      <c r="C2" s="451"/>
      <c r="D2" s="451"/>
      <c r="E2" s="451"/>
      <c r="F2" s="451"/>
      <c r="G2" s="451"/>
    </row>
    <row r="3" spans="1:7" s="10" customFormat="1" ht="11.25" customHeight="1">
      <c r="A3" s="451" t="s">
        <v>18</v>
      </c>
      <c r="B3" s="451"/>
      <c r="C3" s="451"/>
      <c r="D3" s="451"/>
      <c r="E3" s="451"/>
      <c r="F3" s="451"/>
      <c r="G3" s="451"/>
    </row>
    <row r="4" spans="1:7" s="10" customFormat="1" ht="11.25" customHeight="1">
      <c r="A4" s="451" t="s">
        <v>327</v>
      </c>
      <c r="B4" s="451"/>
      <c r="C4" s="451"/>
      <c r="D4" s="451"/>
      <c r="E4" s="451"/>
      <c r="F4" s="451"/>
      <c r="G4" s="451"/>
    </row>
    <row r="5" spans="1:7" s="10" customFormat="1" ht="11.25" customHeight="1">
      <c r="A5" s="451" t="s">
        <v>537</v>
      </c>
      <c r="B5" s="451"/>
      <c r="C5" s="451"/>
      <c r="D5" s="451"/>
      <c r="E5" s="451"/>
      <c r="F5" s="451"/>
      <c r="G5" s="451"/>
    </row>
    <row r="6" spans="1:4" s="10" customFormat="1" ht="11.25" customHeight="1">
      <c r="A6" s="1"/>
      <c r="B6" s="1"/>
      <c r="C6" s="1"/>
      <c r="D6" s="1"/>
    </row>
    <row r="7" spans="1:7" s="10" customFormat="1" ht="31.5" customHeight="1">
      <c r="A7" s="456" t="s">
        <v>334</v>
      </c>
      <c r="B7" s="456"/>
      <c r="C7" s="456"/>
      <c r="D7" s="456"/>
      <c r="E7" s="456"/>
      <c r="F7" s="456"/>
      <c r="G7" s="456"/>
    </row>
    <row r="8" spans="1:4" s="10" customFormat="1" ht="12.75" customHeight="1">
      <c r="A8" s="1"/>
      <c r="B8" s="1"/>
      <c r="C8" s="1"/>
      <c r="D8" s="1"/>
    </row>
    <row r="9" spans="1:7" s="2" customFormat="1" ht="15.75">
      <c r="A9" s="118"/>
      <c r="B9" s="455" t="s">
        <v>88</v>
      </c>
      <c r="C9" s="455"/>
      <c r="D9" s="455"/>
      <c r="E9" s="455"/>
      <c r="F9" s="455"/>
      <c r="G9" s="455"/>
    </row>
    <row r="10" spans="1:4" s="2" customFormat="1" ht="15.75">
      <c r="A10" s="118"/>
      <c r="B10" s="1"/>
      <c r="C10" s="1"/>
      <c r="D10" s="1"/>
    </row>
    <row r="11" spans="1:7" s="11" customFormat="1" ht="27.75" customHeight="1">
      <c r="A11" s="452" t="s">
        <v>335</v>
      </c>
      <c r="B11" s="452"/>
      <c r="C11" s="452"/>
      <c r="D11" s="452"/>
      <c r="E11" s="452"/>
      <c r="F11" s="452"/>
      <c r="G11" s="452"/>
    </row>
    <row r="12" s="2" customFormat="1" ht="14.25" customHeight="1"/>
    <row r="13" spans="1:7" s="2" customFormat="1" ht="12.75">
      <c r="A13" s="458" t="s">
        <v>167</v>
      </c>
      <c r="B13" s="463" t="s">
        <v>282</v>
      </c>
      <c r="C13" s="463"/>
      <c r="D13" s="463"/>
      <c r="E13" s="463" t="s">
        <v>326</v>
      </c>
      <c r="F13" s="463"/>
      <c r="G13" s="463"/>
    </row>
    <row r="14" spans="1:7" s="11" customFormat="1" ht="15.75" customHeight="1">
      <c r="A14" s="458"/>
      <c r="B14" s="458" t="s">
        <v>190</v>
      </c>
      <c r="C14" s="457" t="s">
        <v>151</v>
      </c>
      <c r="D14" s="457"/>
      <c r="E14" s="458" t="s">
        <v>190</v>
      </c>
      <c r="F14" s="457" t="s">
        <v>151</v>
      </c>
      <c r="G14" s="457"/>
    </row>
    <row r="15" spans="1:7" s="11" customFormat="1" ht="59.25" customHeight="1">
      <c r="A15" s="458"/>
      <c r="B15" s="458"/>
      <c r="C15" s="12" t="s">
        <v>152</v>
      </c>
      <c r="D15" s="12" t="s">
        <v>153</v>
      </c>
      <c r="E15" s="458"/>
      <c r="F15" s="12" t="s">
        <v>152</v>
      </c>
      <c r="G15" s="12" t="s">
        <v>153</v>
      </c>
    </row>
    <row r="16" spans="1:7" s="11" customFormat="1" ht="12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</row>
    <row r="17" spans="1:7" s="119" customFormat="1" ht="27" customHeight="1">
      <c r="A17" s="14" t="s">
        <v>168</v>
      </c>
      <c r="B17" s="348">
        <v>1654.7</v>
      </c>
      <c r="C17" s="349">
        <v>24.4</v>
      </c>
      <c r="D17" s="348">
        <f>B17-C17</f>
        <v>1630.3</v>
      </c>
      <c r="E17" s="348">
        <v>1651.4</v>
      </c>
      <c r="F17" s="348">
        <v>24</v>
      </c>
      <c r="G17" s="348">
        <f>E17-F17</f>
        <v>1627.4</v>
      </c>
    </row>
    <row r="18" spans="1:7" s="119" customFormat="1" ht="30.75" customHeight="1">
      <c r="A18" s="14" t="s">
        <v>189</v>
      </c>
      <c r="B18" s="348">
        <v>2342.6</v>
      </c>
      <c r="C18" s="349">
        <v>123.4</v>
      </c>
      <c r="D18" s="348">
        <f aca="true" t="shared" si="0" ref="D18:D26">B18-C18</f>
        <v>2219.2</v>
      </c>
      <c r="E18" s="348">
        <v>2239.4</v>
      </c>
      <c r="F18" s="349">
        <v>123.4</v>
      </c>
      <c r="G18" s="348">
        <f aca="true" t="shared" si="1" ref="G18:G26">E18-F18</f>
        <v>2116</v>
      </c>
    </row>
    <row r="19" spans="1:7" s="119" customFormat="1" ht="30" customHeight="1">
      <c r="A19" s="14" t="s">
        <v>169</v>
      </c>
      <c r="B19" s="348">
        <v>2601.9</v>
      </c>
      <c r="C19" s="349">
        <v>43.3</v>
      </c>
      <c r="D19" s="348">
        <f t="shared" si="0"/>
        <v>2558.6</v>
      </c>
      <c r="E19" s="348">
        <v>2597.4</v>
      </c>
      <c r="F19" s="349">
        <v>42.8</v>
      </c>
      <c r="G19" s="348">
        <f t="shared" si="1"/>
        <v>2554.6</v>
      </c>
    </row>
    <row r="20" spans="1:7" s="119" customFormat="1" ht="30" customHeight="1">
      <c r="A20" s="14" t="s">
        <v>170</v>
      </c>
      <c r="B20" s="348">
        <v>1951.5</v>
      </c>
      <c r="C20" s="349">
        <v>23.9</v>
      </c>
      <c r="D20" s="348">
        <f t="shared" si="0"/>
        <v>1927.6</v>
      </c>
      <c r="E20" s="348">
        <v>1948.7</v>
      </c>
      <c r="F20" s="349">
        <v>23</v>
      </c>
      <c r="G20" s="348">
        <f t="shared" si="1"/>
        <v>1925.7</v>
      </c>
    </row>
    <row r="21" spans="1:7" s="119" customFormat="1" ht="30" customHeight="1">
      <c r="A21" s="14" t="s">
        <v>171</v>
      </c>
      <c r="B21" s="348">
        <v>3427</v>
      </c>
      <c r="C21" s="349">
        <v>59.9</v>
      </c>
      <c r="D21" s="348">
        <f t="shared" si="0"/>
        <v>3367.1</v>
      </c>
      <c r="E21" s="348">
        <v>3418.6</v>
      </c>
      <c r="F21" s="349">
        <v>59.4</v>
      </c>
      <c r="G21" s="348">
        <f t="shared" si="1"/>
        <v>3359.2</v>
      </c>
    </row>
    <row r="22" spans="1:7" s="119" customFormat="1" ht="30" customHeight="1">
      <c r="A22" s="14" t="s">
        <v>172</v>
      </c>
      <c r="B22" s="348">
        <v>3018.3</v>
      </c>
      <c r="C22" s="349">
        <v>55.5</v>
      </c>
      <c r="D22" s="348">
        <f t="shared" si="0"/>
        <v>2962.8</v>
      </c>
      <c r="E22" s="348">
        <v>3009.1</v>
      </c>
      <c r="F22" s="349">
        <v>54.5</v>
      </c>
      <c r="G22" s="348">
        <f t="shared" si="1"/>
        <v>2954.6</v>
      </c>
    </row>
    <row r="23" spans="1:7" s="119" customFormat="1" ht="30" customHeight="1">
      <c r="A23" s="14" t="s">
        <v>173</v>
      </c>
      <c r="B23" s="348">
        <v>1041.3</v>
      </c>
      <c r="C23" s="349">
        <v>18.4</v>
      </c>
      <c r="D23" s="348">
        <f t="shared" si="0"/>
        <v>1022.9</v>
      </c>
      <c r="E23" s="348">
        <v>1038.3</v>
      </c>
      <c r="F23" s="349">
        <v>17.7</v>
      </c>
      <c r="G23" s="348">
        <f t="shared" si="1"/>
        <v>1020.5999999999999</v>
      </c>
    </row>
    <row r="24" spans="1:7" s="119" customFormat="1" ht="30" customHeight="1">
      <c r="A24" s="14" t="s">
        <v>174</v>
      </c>
      <c r="B24" s="348">
        <v>3488.6</v>
      </c>
      <c r="C24" s="349">
        <v>61.7</v>
      </c>
      <c r="D24" s="348">
        <f t="shared" si="0"/>
        <v>3426.9</v>
      </c>
      <c r="E24" s="348">
        <v>3479.2</v>
      </c>
      <c r="F24" s="349">
        <v>61.3</v>
      </c>
      <c r="G24" s="348">
        <f t="shared" si="1"/>
        <v>3417.8999999999996</v>
      </c>
    </row>
    <row r="25" spans="1:7" s="119" customFormat="1" ht="29.25" customHeight="1">
      <c r="A25" s="14" t="s">
        <v>175</v>
      </c>
      <c r="B25" s="348">
        <v>2026.8</v>
      </c>
      <c r="C25" s="349">
        <v>35.3</v>
      </c>
      <c r="D25" s="348">
        <f t="shared" si="0"/>
        <v>1991.5</v>
      </c>
      <c r="E25" s="348">
        <v>2020.9</v>
      </c>
      <c r="F25" s="349">
        <v>34.6</v>
      </c>
      <c r="G25" s="348">
        <f t="shared" si="1"/>
        <v>1986.3000000000002</v>
      </c>
    </row>
    <row r="26" spans="1:7" s="119" customFormat="1" ht="30.75" customHeight="1">
      <c r="A26" s="14" t="s">
        <v>77</v>
      </c>
      <c r="B26" s="348">
        <v>3505.2</v>
      </c>
      <c r="C26" s="349">
        <v>80.3</v>
      </c>
      <c r="D26" s="348">
        <f t="shared" si="0"/>
        <v>3424.8999999999996</v>
      </c>
      <c r="E26" s="348">
        <v>3469.1</v>
      </c>
      <c r="F26" s="349">
        <v>79.9</v>
      </c>
      <c r="G26" s="348">
        <f t="shared" si="1"/>
        <v>3389.2</v>
      </c>
    </row>
    <row r="27" spans="1:7" s="119" customFormat="1" ht="15" customHeight="1">
      <c r="A27" s="15" t="s">
        <v>176</v>
      </c>
      <c r="B27" s="350">
        <f aca="true" t="shared" si="2" ref="B27:G27">SUM(B17:B26)</f>
        <v>25057.899999999998</v>
      </c>
      <c r="C27" s="350">
        <f t="shared" si="2"/>
        <v>526.1</v>
      </c>
      <c r="D27" s="350">
        <f t="shared" si="2"/>
        <v>24531.800000000003</v>
      </c>
      <c r="E27" s="350">
        <f t="shared" si="2"/>
        <v>24872.100000000002</v>
      </c>
      <c r="F27" s="350">
        <f t="shared" si="2"/>
        <v>520.6</v>
      </c>
      <c r="G27" s="350">
        <f t="shared" si="2"/>
        <v>24351.5</v>
      </c>
    </row>
    <row r="28" ht="15.75">
      <c r="A28" s="46"/>
    </row>
    <row r="29" spans="1:5" ht="15.75">
      <c r="A29" s="46"/>
      <c r="B29" s="137"/>
      <c r="C29" s="137"/>
      <c r="E29" s="150"/>
    </row>
    <row r="30" spans="1:5" ht="15.75">
      <c r="A30" s="46"/>
      <c r="B30" s="137"/>
      <c r="E30" s="150"/>
    </row>
  </sheetData>
  <sheetProtection/>
  <mergeCells count="15">
    <mergeCell ref="C14:D14"/>
    <mergeCell ref="B14:B15"/>
    <mergeCell ref="B9:G9"/>
    <mergeCell ref="A11:G11"/>
    <mergeCell ref="A13:A15"/>
    <mergeCell ref="A1:G1"/>
    <mergeCell ref="A2:G2"/>
    <mergeCell ref="E14:E15"/>
    <mergeCell ref="F14:G14"/>
    <mergeCell ref="B13:D13"/>
    <mergeCell ref="A3:G3"/>
    <mergeCell ref="A4:G4"/>
    <mergeCell ref="A5:G5"/>
    <mergeCell ref="A7:G7"/>
    <mergeCell ref="E13:G13"/>
  </mergeCells>
  <printOptions/>
  <pageMargins left="0.7086614173228347" right="0.7086614173228347" top="0.3937007874015748" bottom="0.3937007874015748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2.25390625" style="0" customWidth="1"/>
    <col min="2" max="2" width="19.00390625" style="0" customWidth="1"/>
    <col min="3" max="3" width="19.75390625" style="0" customWidth="1"/>
    <col min="4" max="4" width="23.75390625" style="0" customWidth="1"/>
  </cols>
  <sheetData>
    <row r="1" spans="1:7" s="10" customFormat="1" ht="12">
      <c r="A1" s="460" t="s">
        <v>181</v>
      </c>
      <c r="B1" s="460"/>
      <c r="C1" s="460"/>
      <c r="D1" s="16"/>
      <c r="E1" s="16"/>
      <c r="F1" s="16"/>
      <c r="G1" s="16"/>
    </row>
    <row r="2" spans="1:7" s="10" customFormat="1" ht="12">
      <c r="A2" s="9"/>
      <c r="B2" s="9"/>
      <c r="C2" s="9" t="s">
        <v>208</v>
      </c>
      <c r="D2" s="16"/>
      <c r="E2" s="16"/>
      <c r="F2" s="16"/>
      <c r="G2" s="16"/>
    </row>
    <row r="3" spans="1:7" s="10" customFormat="1" ht="16.5" customHeight="1">
      <c r="A3" s="9"/>
      <c r="B3" s="9"/>
      <c r="C3" s="9"/>
      <c r="D3" s="16"/>
      <c r="E3" s="16"/>
      <c r="F3" s="16"/>
      <c r="G3" s="16"/>
    </row>
    <row r="4" spans="1:7" s="11" customFormat="1" ht="16.5" customHeight="1">
      <c r="A4" s="456" t="s">
        <v>336</v>
      </c>
      <c r="B4" s="456"/>
      <c r="C4" s="456"/>
      <c r="D4" s="17"/>
      <c r="E4" s="17"/>
      <c r="F4" s="17"/>
      <c r="G4" s="17"/>
    </row>
    <row r="5" spans="1:7" s="11" customFormat="1" ht="30" customHeight="1">
      <c r="A5" s="456" t="s">
        <v>101</v>
      </c>
      <c r="B5" s="456"/>
      <c r="C5" s="456"/>
      <c r="D5" s="17"/>
      <c r="E5" s="17"/>
      <c r="F5" s="17"/>
      <c r="G5" s="17"/>
    </row>
    <row r="6" spans="1:7" s="10" customFormat="1" ht="14.25">
      <c r="A6" s="459"/>
      <c r="B6" s="459"/>
      <c r="C6" s="459"/>
      <c r="D6" s="16"/>
      <c r="E6" s="16"/>
      <c r="F6" s="16"/>
      <c r="G6" s="16"/>
    </row>
    <row r="7" spans="1:3" s="11" customFormat="1" ht="18.75" customHeight="1">
      <c r="A7" s="466" t="s">
        <v>167</v>
      </c>
      <c r="B7" s="464" t="s">
        <v>190</v>
      </c>
      <c r="C7" s="465"/>
    </row>
    <row r="8" spans="1:3" s="11" customFormat="1" ht="18.75" customHeight="1">
      <c r="A8" s="467"/>
      <c r="B8" s="12" t="s">
        <v>282</v>
      </c>
      <c r="C8" s="12" t="s">
        <v>326</v>
      </c>
    </row>
    <row r="9" spans="1:3" s="11" customFormat="1" ht="16.5" customHeight="1">
      <c r="A9" s="14" t="s">
        <v>168</v>
      </c>
      <c r="B9" s="351">
        <v>200</v>
      </c>
      <c r="C9" s="346">
        <v>220</v>
      </c>
    </row>
    <row r="10" spans="1:3" s="11" customFormat="1" ht="16.5" customHeight="1">
      <c r="A10" s="14" t="s">
        <v>169</v>
      </c>
      <c r="B10" s="351">
        <v>90</v>
      </c>
      <c r="C10" s="346">
        <v>80</v>
      </c>
    </row>
    <row r="11" spans="1:3" s="11" customFormat="1" ht="16.5" customHeight="1">
      <c r="A11" s="14" t="s">
        <v>170</v>
      </c>
      <c r="B11" s="351">
        <v>20</v>
      </c>
      <c r="C11" s="346">
        <v>30</v>
      </c>
    </row>
    <row r="12" spans="1:3" s="11" customFormat="1" ht="16.5" customHeight="1">
      <c r="A12" s="14" t="s">
        <v>172</v>
      </c>
      <c r="B12" s="351">
        <v>80</v>
      </c>
      <c r="C12" s="346">
        <v>80</v>
      </c>
    </row>
    <row r="13" spans="1:3" s="11" customFormat="1" ht="16.5" customHeight="1">
      <c r="A13" s="14" t="s">
        <v>173</v>
      </c>
      <c r="B13" s="351">
        <v>300</v>
      </c>
      <c r="C13" s="346">
        <v>350</v>
      </c>
    </row>
    <row r="14" spans="1:3" s="11" customFormat="1" ht="16.5" customHeight="1">
      <c r="A14" s="14" t="s">
        <v>175</v>
      </c>
      <c r="B14" s="351">
        <v>150</v>
      </c>
      <c r="C14" s="346">
        <v>200</v>
      </c>
    </row>
    <row r="15" spans="1:3" s="11" customFormat="1" ht="16.5" customHeight="1">
      <c r="A15" s="14" t="s">
        <v>77</v>
      </c>
      <c r="B15" s="351">
        <v>100</v>
      </c>
      <c r="C15" s="346">
        <v>130</v>
      </c>
    </row>
    <row r="16" spans="1:3" s="4" customFormat="1" ht="15">
      <c r="A16" s="45" t="s">
        <v>182</v>
      </c>
      <c r="B16" s="352">
        <f>SUM(B9:B15)</f>
        <v>940</v>
      </c>
      <c r="C16" s="352">
        <f>SUM(C9:C15)</f>
        <v>1090</v>
      </c>
    </row>
  </sheetData>
  <sheetProtection/>
  <mergeCells count="6">
    <mergeCell ref="A1:C1"/>
    <mergeCell ref="A4:C4"/>
    <mergeCell ref="A5:C5"/>
    <mergeCell ref="A6:C6"/>
    <mergeCell ref="B7:C7"/>
    <mergeCell ref="A7:A8"/>
  </mergeCells>
  <printOptions/>
  <pageMargins left="0.7874015748031497" right="0.7874015748031497" top="0.1968503937007874" bottom="0" header="0" footer="0.5118110236220472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5.75390625" style="0" customWidth="1"/>
    <col min="2" max="2" width="16.25390625" style="0" customWidth="1"/>
    <col min="3" max="3" width="15.00390625" style="0" customWidth="1"/>
  </cols>
  <sheetData>
    <row r="1" spans="1:9" s="10" customFormat="1" ht="12">
      <c r="A1" s="460" t="s">
        <v>154</v>
      </c>
      <c r="B1" s="460"/>
      <c r="C1" s="460"/>
      <c r="D1" s="16"/>
      <c r="E1" s="16"/>
      <c r="F1" s="16"/>
      <c r="G1" s="16"/>
      <c r="H1" s="16"/>
      <c r="I1" s="16"/>
    </row>
    <row r="2" spans="1:9" s="10" customFormat="1" ht="12">
      <c r="A2" s="9"/>
      <c r="B2" s="460" t="s">
        <v>208</v>
      </c>
      <c r="C2" s="460"/>
      <c r="D2" s="16"/>
      <c r="E2" s="16"/>
      <c r="F2" s="16"/>
      <c r="G2" s="16"/>
      <c r="H2" s="16"/>
      <c r="I2" s="16"/>
    </row>
    <row r="3" spans="1:9" s="10" customFormat="1" ht="12">
      <c r="A3" s="9"/>
      <c r="B3" s="9"/>
      <c r="C3" s="16"/>
      <c r="D3" s="16"/>
      <c r="E3" s="16"/>
      <c r="F3" s="16"/>
      <c r="G3" s="16"/>
      <c r="H3" s="16"/>
      <c r="I3" s="16"/>
    </row>
    <row r="4" spans="1:9" s="11" customFormat="1" ht="14.25" customHeight="1">
      <c r="A4" s="452" t="s">
        <v>337</v>
      </c>
      <c r="B4" s="452"/>
      <c r="C4" s="452"/>
      <c r="D4" s="17"/>
      <c r="E4" s="17"/>
      <c r="F4" s="17"/>
      <c r="G4" s="17"/>
      <c r="H4" s="17"/>
      <c r="I4" s="17"/>
    </row>
    <row r="5" spans="1:9" s="11" customFormat="1" ht="31.5" customHeight="1">
      <c r="A5" s="452" t="s">
        <v>89</v>
      </c>
      <c r="B5" s="452"/>
      <c r="C5" s="452"/>
      <c r="D5" s="17"/>
      <c r="E5" s="17"/>
      <c r="F5" s="17"/>
      <c r="G5" s="17"/>
      <c r="H5" s="17"/>
      <c r="I5" s="17"/>
    </row>
    <row r="6" spans="1:9" s="10" customFormat="1" ht="12">
      <c r="A6" s="468"/>
      <c r="B6" s="468"/>
      <c r="C6" s="16"/>
      <c r="D6" s="16"/>
      <c r="E6" s="16"/>
      <c r="F6" s="16"/>
      <c r="G6" s="16"/>
      <c r="H6" s="16"/>
      <c r="I6" s="16"/>
    </row>
    <row r="7" spans="1:3" s="11" customFormat="1" ht="15" customHeight="1">
      <c r="A7" s="466" t="s">
        <v>167</v>
      </c>
      <c r="B7" s="469" t="s">
        <v>190</v>
      </c>
      <c r="C7" s="470"/>
    </row>
    <row r="8" spans="1:3" s="11" customFormat="1" ht="15" customHeight="1">
      <c r="A8" s="467"/>
      <c r="B8" s="60" t="s">
        <v>282</v>
      </c>
      <c r="C8" s="131" t="s">
        <v>326</v>
      </c>
    </row>
    <row r="9" spans="1:3" s="11" customFormat="1" ht="15.75" customHeight="1">
      <c r="A9" s="14" t="s">
        <v>156</v>
      </c>
      <c r="B9" s="346">
        <v>8.7</v>
      </c>
      <c r="C9" s="346">
        <v>8.7</v>
      </c>
    </row>
    <row r="10" spans="1:3" s="11" customFormat="1" ht="15" customHeight="1">
      <c r="A10" s="121" t="s">
        <v>157</v>
      </c>
      <c r="B10" s="346">
        <v>15.5</v>
      </c>
      <c r="C10" s="346">
        <v>15.5</v>
      </c>
    </row>
    <row r="11" spans="1:3" s="11" customFormat="1" ht="15" customHeight="1">
      <c r="A11" s="14" t="s">
        <v>158</v>
      </c>
      <c r="B11" s="346">
        <v>8.5</v>
      </c>
      <c r="C11" s="346">
        <v>8.5</v>
      </c>
    </row>
    <row r="12" spans="1:3" s="11" customFormat="1" ht="15" customHeight="1">
      <c r="A12" s="14" t="s">
        <v>159</v>
      </c>
      <c r="B12" s="346">
        <v>21.5</v>
      </c>
      <c r="C12" s="346">
        <v>21.5</v>
      </c>
    </row>
    <row r="13" spans="1:3" s="11" customFormat="1" ht="15" customHeight="1">
      <c r="A13" s="14" t="s">
        <v>160</v>
      </c>
      <c r="B13" s="346">
        <v>20</v>
      </c>
      <c r="C13" s="346">
        <v>20</v>
      </c>
    </row>
    <row r="14" spans="1:3" s="11" customFormat="1" ht="15" customHeight="1">
      <c r="A14" s="14" t="s">
        <v>161</v>
      </c>
      <c r="B14" s="346">
        <v>6.5</v>
      </c>
      <c r="C14" s="346">
        <v>6.5</v>
      </c>
    </row>
    <row r="15" spans="1:3" s="11" customFormat="1" ht="15" customHeight="1">
      <c r="A15" s="14" t="s">
        <v>162</v>
      </c>
      <c r="B15" s="346">
        <v>22.3</v>
      </c>
      <c r="C15" s="346">
        <v>22.3</v>
      </c>
    </row>
    <row r="16" spans="1:3" s="11" customFormat="1" ht="15" customHeight="1">
      <c r="A16" s="14" t="s">
        <v>163</v>
      </c>
      <c r="B16" s="346">
        <v>12.6</v>
      </c>
      <c r="C16" s="346">
        <v>12.6</v>
      </c>
    </row>
    <row r="17" spans="1:3" s="11" customFormat="1" ht="15" customHeight="1">
      <c r="A17" s="121" t="s">
        <v>164</v>
      </c>
      <c r="B17" s="346">
        <v>29.2</v>
      </c>
      <c r="C17" s="346">
        <v>29.2</v>
      </c>
    </row>
    <row r="18" spans="1:3" s="11" customFormat="1" ht="15" customHeight="1">
      <c r="A18" s="122" t="s">
        <v>176</v>
      </c>
      <c r="B18" s="347">
        <f>SUM(B9:B17)</f>
        <v>144.79999999999998</v>
      </c>
      <c r="C18" s="347">
        <f>SUM(C9:C17)</f>
        <v>144.79999999999998</v>
      </c>
    </row>
    <row r="19" ht="12.75">
      <c r="B19" s="123"/>
    </row>
    <row r="21" ht="12.75">
      <c r="B21" s="137"/>
    </row>
  </sheetData>
  <sheetProtection/>
  <mergeCells count="7">
    <mergeCell ref="A6:B6"/>
    <mergeCell ref="B7:C7"/>
    <mergeCell ref="A7:A8"/>
    <mergeCell ref="A1:C1"/>
    <mergeCell ref="B2:C2"/>
    <mergeCell ref="A4:C4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4.125" style="0" customWidth="1"/>
    <col min="2" max="2" width="16.375" style="0" customWidth="1"/>
    <col min="3" max="3" width="15.875" style="0" customWidth="1"/>
  </cols>
  <sheetData>
    <row r="1" spans="1:9" s="10" customFormat="1" ht="12">
      <c r="A1" s="460" t="s">
        <v>165</v>
      </c>
      <c r="B1" s="460"/>
      <c r="C1" s="460"/>
      <c r="D1" s="16"/>
      <c r="E1" s="16"/>
      <c r="F1" s="16"/>
      <c r="G1" s="16"/>
      <c r="H1" s="16"/>
      <c r="I1" s="16"/>
    </row>
    <row r="2" spans="1:9" s="10" customFormat="1" ht="12">
      <c r="A2" s="9"/>
      <c r="B2" s="460" t="s">
        <v>208</v>
      </c>
      <c r="C2" s="460"/>
      <c r="D2" s="16"/>
      <c r="E2" s="16"/>
      <c r="F2" s="16"/>
      <c r="G2" s="16"/>
      <c r="H2" s="16"/>
      <c r="I2" s="16"/>
    </row>
    <row r="3" spans="1:9" s="10" customFormat="1" ht="12">
      <c r="A3" s="9"/>
      <c r="B3" s="9"/>
      <c r="C3" s="16"/>
      <c r="D3" s="16"/>
      <c r="E3" s="16"/>
      <c r="F3" s="16"/>
      <c r="G3" s="16"/>
      <c r="H3" s="16"/>
      <c r="I3" s="16"/>
    </row>
    <row r="4" spans="1:9" s="11" customFormat="1" ht="15.75" customHeight="1">
      <c r="A4" s="452" t="s">
        <v>338</v>
      </c>
      <c r="B4" s="452"/>
      <c r="C4" s="452"/>
      <c r="D4" s="17"/>
      <c r="E4" s="17"/>
      <c r="F4" s="17"/>
      <c r="G4" s="17"/>
      <c r="H4" s="17"/>
      <c r="I4" s="17"/>
    </row>
    <row r="5" spans="1:9" s="11" customFormat="1" ht="28.5" customHeight="1">
      <c r="A5" s="452" t="s">
        <v>90</v>
      </c>
      <c r="B5" s="452"/>
      <c r="C5" s="452"/>
      <c r="D5" s="17"/>
      <c r="E5" s="17"/>
      <c r="F5" s="17"/>
      <c r="G5" s="17"/>
      <c r="H5" s="17"/>
      <c r="I5" s="17"/>
    </row>
    <row r="6" s="2" customFormat="1" ht="12.75">
      <c r="A6" s="120"/>
    </row>
    <row r="7" spans="1:9" s="10" customFormat="1" ht="12">
      <c r="A7" s="451"/>
      <c r="B7" s="451"/>
      <c r="C7" s="16"/>
      <c r="D7" s="16"/>
      <c r="E7" s="16"/>
      <c r="F7" s="16"/>
      <c r="G7" s="16"/>
      <c r="H7" s="16"/>
      <c r="I7" s="16"/>
    </row>
    <row r="8" spans="1:3" s="11" customFormat="1" ht="15" customHeight="1">
      <c r="A8" s="60" t="s">
        <v>167</v>
      </c>
      <c r="B8" s="457" t="s">
        <v>190</v>
      </c>
      <c r="C8" s="457"/>
    </row>
    <row r="9" spans="1:3" s="11" customFormat="1" ht="15" customHeight="1">
      <c r="A9" s="60"/>
      <c r="B9" s="60" t="s">
        <v>282</v>
      </c>
      <c r="C9" s="131" t="s">
        <v>326</v>
      </c>
    </row>
    <row r="10" spans="1:3" s="11" customFormat="1" ht="15.75" customHeight="1">
      <c r="A10" s="14" t="s">
        <v>156</v>
      </c>
      <c r="B10" s="346">
        <v>87</v>
      </c>
      <c r="C10" s="346">
        <v>90</v>
      </c>
    </row>
    <row r="11" spans="1:3" s="11" customFormat="1" ht="15" customHeight="1">
      <c r="A11" s="121" t="s">
        <v>157</v>
      </c>
      <c r="B11" s="346">
        <v>127.8</v>
      </c>
      <c r="C11" s="346">
        <v>131.4</v>
      </c>
    </row>
    <row r="12" spans="1:3" s="11" customFormat="1" ht="15" customHeight="1">
      <c r="A12" s="121" t="s">
        <v>158</v>
      </c>
      <c r="B12" s="346">
        <v>87</v>
      </c>
      <c r="C12" s="346">
        <v>90</v>
      </c>
    </row>
    <row r="13" spans="1:3" s="11" customFormat="1" ht="15" customHeight="1">
      <c r="A13" s="121" t="s">
        <v>159</v>
      </c>
      <c r="B13" s="346">
        <v>192</v>
      </c>
      <c r="C13" s="346">
        <v>199</v>
      </c>
    </row>
    <row r="14" spans="1:3" s="11" customFormat="1" ht="15" customHeight="1">
      <c r="A14" s="121" t="s">
        <v>160</v>
      </c>
      <c r="B14" s="346">
        <v>379</v>
      </c>
      <c r="C14" s="346">
        <v>394</v>
      </c>
    </row>
    <row r="15" spans="1:3" s="11" customFormat="1" ht="15" customHeight="1">
      <c r="A15" s="121" t="s">
        <v>161</v>
      </c>
      <c r="B15" s="346">
        <v>86</v>
      </c>
      <c r="C15" s="346">
        <v>89</v>
      </c>
    </row>
    <row r="16" spans="1:3" s="11" customFormat="1" ht="15" customHeight="1">
      <c r="A16" s="14" t="s">
        <v>162</v>
      </c>
      <c r="B16" s="346">
        <v>379</v>
      </c>
      <c r="C16" s="346">
        <v>394</v>
      </c>
    </row>
    <row r="17" spans="1:3" s="11" customFormat="1" ht="15" customHeight="1">
      <c r="A17" s="121" t="s">
        <v>163</v>
      </c>
      <c r="B17" s="346">
        <v>86</v>
      </c>
      <c r="C17" s="346">
        <v>89</v>
      </c>
    </row>
    <row r="18" spans="1:3" s="11" customFormat="1" ht="15" customHeight="1">
      <c r="A18" s="121" t="s">
        <v>164</v>
      </c>
      <c r="B18" s="346">
        <v>379</v>
      </c>
      <c r="C18" s="346">
        <v>394</v>
      </c>
    </row>
    <row r="19" spans="1:3" s="11" customFormat="1" ht="15" customHeight="1">
      <c r="A19" s="122" t="s">
        <v>176</v>
      </c>
      <c r="B19" s="347">
        <f>SUM(B10:B18)</f>
        <v>1802.8</v>
      </c>
      <c r="C19" s="347">
        <f>SUM(C10:C18)</f>
        <v>1870.4</v>
      </c>
    </row>
    <row r="20" ht="12.75">
      <c r="B20" s="123"/>
    </row>
  </sheetData>
  <sheetProtection/>
  <mergeCells count="6">
    <mergeCell ref="A7:B7"/>
    <mergeCell ref="B8:C8"/>
    <mergeCell ref="A4:C4"/>
    <mergeCell ref="A1:C1"/>
    <mergeCell ref="B2:C2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5.75390625" style="0" customWidth="1"/>
    <col min="2" max="2" width="7.875" style="0" customWidth="1"/>
    <col min="3" max="3" width="11.125" style="0" customWidth="1"/>
    <col min="4" max="4" width="11.75390625" style="0" customWidth="1"/>
    <col min="5" max="5" width="8.75390625" style="0" customWidth="1"/>
    <col min="6" max="6" width="10.875" style="0" customWidth="1"/>
    <col min="7" max="7" width="11.25390625" style="0" customWidth="1"/>
  </cols>
  <sheetData>
    <row r="1" spans="1:7" s="2" customFormat="1" ht="11.25" customHeight="1">
      <c r="A1" s="451" t="s">
        <v>69</v>
      </c>
      <c r="B1" s="451"/>
      <c r="C1" s="451"/>
      <c r="D1" s="451"/>
      <c r="E1" s="451"/>
      <c r="F1" s="451"/>
      <c r="G1" s="451"/>
    </row>
    <row r="2" spans="1:7" s="2" customFormat="1" ht="11.25" customHeight="1">
      <c r="A2" s="1"/>
      <c r="B2" s="451" t="s">
        <v>208</v>
      </c>
      <c r="C2" s="451"/>
      <c r="D2" s="451"/>
      <c r="E2" s="451"/>
      <c r="F2" s="451"/>
      <c r="G2" s="451"/>
    </row>
    <row r="3" spans="1:4" s="2" customFormat="1" ht="11.25" customHeight="1">
      <c r="A3" s="1"/>
      <c r="B3" s="1"/>
      <c r="C3" s="275"/>
      <c r="D3" s="275"/>
    </row>
    <row r="4" spans="1:4" s="2" customFormat="1" ht="15.75" customHeight="1">
      <c r="A4" s="454"/>
      <c r="B4" s="454"/>
      <c r="C4" s="454"/>
      <c r="D4" s="454"/>
    </row>
    <row r="5" spans="1:7" s="2" customFormat="1" ht="89.25" customHeight="1">
      <c r="A5" s="456" t="s">
        <v>339</v>
      </c>
      <c r="B5" s="456"/>
      <c r="C5" s="456"/>
      <c r="D5" s="456"/>
      <c r="E5" s="456"/>
      <c r="F5" s="456"/>
      <c r="G5" s="456"/>
    </row>
    <row r="6" s="2" customFormat="1" ht="15">
      <c r="A6" s="58"/>
    </row>
    <row r="7" spans="1:7" s="10" customFormat="1" ht="12">
      <c r="A7" s="276"/>
      <c r="B7" s="471" t="s">
        <v>282</v>
      </c>
      <c r="C7" s="471"/>
      <c r="D7" s="471"/>
      <c r="E7" s="471" t="s">
        <v>326</v>
      </c>
      <c r="F7" s="471"/>
      <c r="G7" s="471"/>
    </row>
    <row r="8" spans="1:7" s="11" customFormat="1" ht="13.5" customHeight="1">
      <c r="A8" s="408" t="s">
        <v>167</v>
      </c>
      <c r="B8" s="408" t="s">
        <v>269</v>
      </c>
      <c r="C8" s="471" t="s">
        <v>151</v>
      </c>
      <c r="D8" s="471"/>
      <c r="E8" s="408" t="s">
        <v>269</v>
      </c>
      <c r="F8" s="471" t="s">
        <v>151</v>
      </c>
      <c r="G8" s="471"/>
    </row>
    <row r="9" spans="1:7" s="11" customFormat="1" ht="60.75" customHeight="1">
      <c r="A9" s="408"/>
      <c r="B9" s="408"/>
      <c r="C9" s="13" t="s">
        <v>270</v>
      </c>
      <c r="D9" s="13" t="s">
        <v>271</v>
      </c>
      <c r="E9" s="408"/>
      <c r="F9" s="13" t="s">
        <v>270</v>
      </c>
      <c r="G9" s="13" t="s">
        <v>271</v>
      </c>
    </row>
    <row r="10" spans="1:7" s="11" customFormat="1" ht="15.75" customHeight="1">
      <c r="A10" s="14" t="s">
        <v>168</v>
      </c>
      <c r="B10" s="287">
        <f>C10+D10</f>
        <v>29.689999999999998</v>
      </c>
      <c r="C10" s="288">
        <v>11.56</v>
      </c>
      <c r="D10" s="287">
        <v>18.13</v>
      </c>
      <c r="E10" s="287">
        <f>F10+G10</f>
        <v>29.689999999999998</v>
      </c>
      <c r="F10" s="288">
        <v>11.56</v>
      </c>
      <c r="G10" s="287">
        <v>18.13</v>
      </c>
    </row>
    <row r="11" spans="1:7" s="11" customFormat="1" ht="15.75" customHeight="1">
      <c r="A11" s="14" t="s">
        <v>189</v>
      </c>
      <c r="B11" s="287">
        <f aca="true" t="shared" si="0" ref="B11:B19">C11+D11</f>
        <v>29.689999999999998</v>
      </c>
      <c r="C11" s="288">
        <v>11.56</v>
      </c>
      <c r="D11" s="287">
        <v>18.13</v>
      </c>
      <c r="E11" s="287">
        <f aca="true" t="shared" si="1" ref="E11:E19">F11+G11</f>
        <v>29.689999999999998</v>
      </c>
      <c r="F11" s="288">
        <v>11.56</v>
      </c>
      <c r="G11" s="287">
        <v>18.13</v>
      </c>
    </row>
    <row r="12" spans="1:7" ht="14.25">
      <c r="A12" s="14" t="s">
        <v>169</v>
      </c>
      <c r="B12" s="287">
        <f t="shared" si="0"/>
        <v>29.689999999999998</v>
      </c>
      <c r="C12" s="288">
        <v>11.56</v>
      </c>
      <c r="D12" s="287">
        <v>18.13</v>
      </c>
      <c r="E12" s="287">
        <f t="shared" si="1"/>
        <v>29.689999999999998</v>
      </c>
      <c r="F12" s="288">
        <v>11.56</v>
      </c>
      <c r="G12" s="287">
        <v>18.13</v>
      </c>
    </row>
    <row r="13" spans="1:7" ht="14.25">
      <c r="A13" s="14" t="s">
        <v>170</v>
      </c>
      <c r="B13" s="287">
        <f t="shared" si="0"/>
        <v>29.689999999999998</v>
      </c>
      <c r="C13" s="288">
        <v>11.56</v>
      </c>
      <c r="D13" s="287">
        <v>18.13</v>
      </c>
      <c r="E13" s="287">
        <f t="shared" si="1"/>
        <v>29.689999999999998</v>
      </c>
      <c r="F13" s="288">
        <v>11.56</v>
      </c>
      <c r="G13" s="287">
        <v>18.13</v>
      </c>
    </row>
    <row r="14" spans="1:7" ht="14.25">
      <c r="A14" s="14" t="s">
        <v>171</v>
      </c>
      <c r="B14" s="287">
        <f t="shared" si="0"/>
        <v>29.689999999999998</v>
      </c>
      <c r="C14" s="288">
        <v>11.56</v>
      </c>
      <c r="D14" s="287">
        <v>18.13</v>
      </c>
      <c r="E14" s="287">
        <f t="shared" si="1"/>
        <v>29.689999999999998</v>
      </c>
      <c r="F14" s="288">
        <v>11.56</v>
      </c>
      <c r="G14" s="287">
        <v>18.13</v>
      </c>
    </row>
    <row r="15" spans="1:7" ht="14.25">
      <c r="A15" s="14" t="s">
        <v>172</v>
      </c>
      <c r="B15" s="287">
        <f t="shared" si="0"/>
        <v>29.689999999999998</v>
      </c>
      <c r="C15" s="288">
        <v>11.56</v>
      </c>
      <c r="D15" s="287">
        <v>18.13</v>
      </c>
      <c r="E15" s="287">
        <f t="shared" si="1"/>
        <v>29.689999999999998</v>
      </c>
      <c r="F15" s="288">
        <v>11.56</v>
      </c>
      <c r="G15" s="287">
        <v>18.13</v>
      </c>
    </row>
    <row r="16" spans="1:7" ht="14.25">
      <c r="A16" s="14" t="s">
        <v>173</v>
      </c>
      <c r="B16" s="287">
        <f t="shared" si="0"/>
        <v>29.689999999999998</v>
      </c>
      <c r="C16" s="288">
        <v>11.56</v>
      </c>
      <c r="D16" s="287">
        <v>18.13</v>
      </c>
      <c r="E16" s="287">
        <f t="shared" si="1"/>
        <v>29.689999999999998</v>
      </c>
      <c r="F16" s="288">
        <v>11.56</v>
      </c>
      <c r="G16" s="287">
        <v>18.13</v>
      </c>
    </row>
    <row r="17" spans="1:7" ht="14.25">
      <c r="A17" s="14" t="s">
        <v>174</v>
      </c>
      <c r="B17" s="287">
        <f t="shared" si="0"/>
        <v>29.689999999999998</v>
      </c>
      <c r="C17" s="288">
        <v>11.56</v>
      </c>
      <c r="D17" s="287">
        <v>18.13</v>
      </c>
      <c r="E17" s="287">
        <f t="shared" si="1"/>
        <v>29.689999999999998</v>
      </c>
      <c r="F17" s="288">
        <v>11.56</v>
      </c>
      <c r="G17" s="287">
        <v>18.13</v>
      </c>
    </row>
    <row r="18" spans="1:7" ht="14.25">
      <c r="A18" s="14" t="s">
        <v>77</v>
      </c>
      <c r="B18" s="287">
        <f t="shared" si="0"/>
        <v>29.689999999999998</v>
      </c>
      <c r="C18" s="288">
        <v>11.56</v>
      </c>
      <c r="D18" s="287">
        <v>18.13</v>
      </c>
      <c r="E18" s="287">
        <f t="shared" si="1"/>
        <v>29.689999999999998</v>
      </c>
      <c r="F18" s="288">
        <v>11.56</v>
      </c>
      <c r="G18" s="287">
        <v>18.13</v>
      </c>
    </row>
    <row r="19" spans="1:7" ht="14.25">
      <c r="A19" s="14" t="s">
        <v>175</v>
      </c>
      <c r="B19" s="287">
        <f t="shared" si="0"/>
        <v>29.689999999999998</v>
      </c>
      <c r="C19" s="288">
        <v>11.56</v>
      </c>
      <c r="D19" s="287">
        <v>18.13</v>
      </c>
      <c r="E19" s="287">
        <f t="shared" si="1"/>
        <v>29.689999999999998</v>
      </c>
      <c r="F19" s="288">
        <v>11.56</v>
      </c>
      <c r="G19" s="287">
        <v>18.13</v>
      </c>
    </row>
    <row r="20" spans="1:7" ht="15">
      <c r="A20" s="15" t="s">
        <v>176</v>
      </c>
      <c r="B20" s="289">
        <f aca="true" t="shared" si="2" ref="B20:G20">SUM(B10:B19)</f>
        <v>296.9</v>
      </c>
      <c r="C20" s="291">
        <f t="shared" si="2"/>
        <v>115.60000000000001</v>
      </c>
      <c r="D20" s="291">
        <f t="shared" si="2"/>
        <v>181.29999999999998</v>
      </c>
      <c r="E20" s="289">
        <f t="shared" si="2"/>
        <v>296.9</v>
      </c>
      <c r="F20" s="291">
        <f t="shared" si="2"/>
        <v>115.60000000000001</v>
      </c>
      <c r="G20" s="291">
        <f t="shared" si="2"/>
        <v>181.29999999999998</v>
      </c>
    </row>
  </sheetData>
  <sheetProtection/>
  <mergeCells count="11">
    <mergeCell ref="B7:D7"/>
    <mergeCell ref="E7:G7"/>
    <mergeCell ref="E8:E9"/>
    <mergeCell ref="F8:G8"/>
    <mergeCell ref="A5:G5"/>
    <mergeCell ref="A1:G1"/>
    <mergeCell ref="B2:G2"/>
    <mergeCell ref="A4:D4"/>
    <mergeCell ref="A8:A9"/>
    <mergeCell ref="B8:B9"/>
    <mergeCell ref="C8:D8"/>
  </mergeCells>
  <printOptions/>
  <pageMargins left="0.7086614173228347" right="0.7086614173228347" top="0.3937007874015748" bottom="0.3937007874015748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view="pageBreakPreview" zoomScaleSheetLayoutView="100" zoomScalePageLayoutView="0" workbookViewId="0" topLeftCell="A229">
      <selection activeCell="H14" sqref="H14"/>
    </sheetView>
  </sheetViews>
  <sheetFormatPr defaultColWidth="9.00390625" defaultRowHeight="12.75"/>
  <cols>
    <col min="1" max="1" width="57.00390625" style="0" customWidth="1"/>
    <col min="2" max="2" width="13.00390625" style="6" customWidth="1"/>
    <col min="3" max="3" width="3.875" style="0" customWidth="1"/>
    <col min="4" max="4" width="9.875" style="0" customWidth="1"/>
    <col min="5" max="5" width="10.125" style="0" customWidth="1"/>
    <col min="6" max="7" width="9.625" style="0" bestFit="1" customWidth="1"/>
  </cols>
  <sheetData>
    <row r="1" spans="1:5" s="3" customFormat="1" ht="11.25">
      <c r="A1" s="406" t="s">
        <v>203</v>
      </c>
      <c r="B1" s="406"/>
      <c r="C1" s="406"/>
      <c r="D1" s="406"/>
      <c r="E1" s="406"/>
    </row>
    <row r="2" spans="1:5" s="3" customFormat="1" ht="11.25">
      <c r="A2" s="406" t="s">
        <v>121</v>
      </c>
      <c r="B2" s="406"/>
      <c r="C2" s="406"/>
      <c r="D2" s="406"/>
      <c r="E2" s="406"/>
    </row>
    <row r="3" spans="1:5" s="3" customFormat="1" ht="11.25">
      <c r="A3" s="406" t="s">
        <v>131</v>
      </c>
      <c r="B3" s="406"/>
      <c r="C3" s="406"/>
      <c r="D3" s="406"/>
      <c r="E3" s="406"/>
    </row>
    <row r="4" spans="1:5" s="3" customFormat="1" ht="12.75" customHeight="1">
      <c r="A4" s="406" t="s">
        <v>327</v>
      </c>
      <c r="B4" s="406"/>
      <c r="C4" s="406"/>
      <c r="D4" s="406"/>
      <c r="E4" s="406"/>
    </row>
    <row r="5" spans="2:5" s="3" customFormat="1" ht="12.75" customHeight="1">
      <c r="B5" s="406" t="s">
        <v>537</v>
      </c>
      <c r="C5" s="406"/>
      <c r="D5" s="406"/>
      <c r="E5" s="406"/>
    </row>
    <row r="6" s="3" customFormat="1" ht="11.25"/>
    <row r="7" spans="1:5" s="3" customFormat="1" ht="39.75" customHeight="1">
      <c r="A7" s="407" t="s">
        <v>343</v>
      </c>
      <c r="B7" s="407"/>
      <c r="C7" s="407"/>
      <c r="D7" s="407"/>
      <c r="E7" s="407"/>
    </row>
    <row r="8" spans="1:4" s="3" customFormat="1" ht="12.75">
      <c r="A8" s="7"/>
      <c r="B8" s="19"/>
      <c r="C8" s="7"/>
      <c r="D8" s="7"/>
    </row>
    <row r="9" spans="1:5" ht="12.75" customHeight="1">
      <c r="A9" s="408" t="s">
        <v>82</v>
      </c>
      <c r="B9" s="408" t="s">
        <v>80</v>
      </c>
      <c r="C9" s="408" t="s">
        <v>79</v>
      </c>
      <c r="D9" s="409" t="s">
        <v>190</v>
      </c>
      <c r="E9" s="409"/>
    </row>
    <row r="10" spans="1:5" ht="12.75">
      <c r="A10" s="408"/>
      <c r="B10" s="408"/>
      <c r="C10" s="408"/>
      <c r="D10" s="23" t="s">
        <v>282</v>
      </c>
      <c r="E10" s="149" t="s">
        <v>326</v>
      </c>
    </row>
    <row r="11" spans="1:7" ht="39" customHeight="1">
      <c r="A11" s="156" t="s">
        <v>179</v>
      </c>
      <c r="B11" s="209">
        <v>100000000</v>
      </c>
      <c r="C11" s="157"/>
      <c r="D11" s="270">
        <f>D12+D18+D29</f>
        <v>15623.000000000002</v>
      </c>
      <c r="E11" s="270">
        <f>E12+E18+E29</f>
        <v>17611.5</v>
      </c>
      <c r="F11" s="258"/>
      <c r="G11" s="258"/>
    </row>
    <row r="12" spans="1:5" ht="23.25" customHeight="1">
      <c r="A12" s="34" t="s">
        <v>192</v>
      </c>
      <c r="B12" s="209">
        <v>110000000</v>
      </c>
      <c r="C12" s="157"/>
      <c r="D12" s="270">
        <f>D15+D13</f>
        <v>10010.6</v>
      </c>
      <c r="E12" s="270">
        <f>E15+E13</f>
        <v>8602.6</v>
      </c>
    </row>
    <row r="13" spans="1:5" ht="24" customHeight="1">
      <c r="A13" s="27" t="s">
        <v>368</v>
      </c>
      <c r="B13" s="208">
        <v>114100000</v>
      </c>
      <c r="C13" s="144"/>
      <c r="D13" s="271">
        <f>D14</f>
        <v>1500</v>
      </c>
      <c r="E13" s="271">
        <f>E14</f>
        <v>0</v>
      </c>
    </row>
    <row r="14" spans="1:8" ht="25.5" customHeight="1">
      <c r="A14" s="35" t="s">
        <v>135</v>
      </c>
      <c r="B14" s="208">
        <v>114100000</v>
      </c>
      <c r="C14" s="144">
        <v>400</v>
      </c>
      <c r="D14" s="271">
        <f>'Приложение 4'!E23</f>
        <v>1500</v>
      </c>
      <c r="E14" s="271">
        <f>'Приложение 4'!F23</f>
        <v>0</v>
      </c>
      <c r="F14" s="277"/>
      <c r="G14" s="277"/>
      <c r="H14" s="277"/>
    </row>
    <row r="15" spans="1:5" ht="63" customHeight="1">
      <c r="A15" s="160" t="s">
        <v>213</v>
      </c>
      <c r="B15" s="208">
        <v>114700000</v>
      </c>
      <c r="C15" s="144"/>
      <c r="D15" s="272">
        <f>D16</f>
        <v>8510.6</v>
      </c>
      <c r="E15" s="272">
        <f>E16</f>
        <v>8602.6</v>
      </c>
    </row>
    <row r="16" spans="1:5" ht="72.75" customHeight="1">
      <c r="A16" s="204" t="s">
        <v>214</v>
      </c>
      <c r="B16" s="30" t="s">
        <v>349</v>
      </c>
      <c r="C16" s="144"/>
      <c r="D16" s="272">
        <f>D17</f>
        <v>8510.6</v>
      </c>
      <c r="E16" s="272">
        <f>E17</f>
        <v>8602.6</v>
      </c>
    </row>
    <row r="17" spans="1:5" ht="25.5" customHeight="1">
      <c r="A17" s="35" t="s">
        <v>135</v>
      </c>
      <c r="B17" s="30" t="s">
        <v>349</v>
      </c>
      <c r="C17" s="144">
        <v>400</v>
      </c>
      <c r="D17" s="272">
        <f>'Приложение 4'!E26</f>
        <v>8510.6</v>
      </c>
      <c r="E17" s="272">
        <f>'Приложение 4'!F26</f>
        <v>8602.6</v>
      </c>
    </row>
    <row r="18" spans="1:5" ht="37.5" customHeight="1">
      <c r="A18" s="212" t="s">
        <v>193</v>
      </c>
      <c r="B18" s="209">
        <v>120000000</v>
      </c>
      <c r="C18" s="157"/>
      <c r="D18" s="270">
        <f>D19+D21+D26+D24</f>
        <v>3816.8</v>
      </c>
      <c r="E18" s="270">
        <f>E19+E21+E26+E24</f>
        <v>1816.8</v>
      </c>
    </row>
    <row r="19" spans="1:5" ht="24">
      <c r="A19" s="162" t="s">
        <v>215</v>
      </c>
      <c r="B19" s="208">
        <v>121200000</v>
      </c>
      <c r="C19" s="144"/>
      <c r="D19" s="272">
        <f>D20</f>
        <v>100</v>
      </c>
      <c r="E19" s="272">
        <f>E20</f>
        <v>100</v>
      </c>
    </row>
    <row r="20" spans="1:5" ht="24">
      <c r="A20" s="35" t="s">
        <v>264</v>
      </c>
      <c r="B20" s="208">
        <v>121200000</v>
      </c>
      <c r="C20" s="144">
        <v>200</v>
      </c>
      <c r="D20" s="272">
        <f>'Приложение 4'!E29</f>
        <v>100</v>
      </c>
      <c r="E20" s="272">
        <f>'Приложение 4'!F29</f>
        <v>100</v>
      </c>
    </row>
    <row r="21" spans="1:5" ht="17.25" customHeight="1">
      <c r="A21" s="162" t="s">
        <v>216</v>
      </c>
      <c r="B21" s="208">
        <v>122200000</v>
      </c>
      <c r="C21" s="144"/>
      <c r="D21" s="272">
        <f>D22</f>
        <v>86.8</v>
      </c>
      <c r="E21" s="272">
        <f>E22</f>
        <v>86.8</v>
      </c>
    </row>
    <row r="22" spans="1:5" ht="52.5" customHeight="1">
      <c r="A22" s="163" t="s">
        <v>317</v>
      </c>
      <c r="B22" s="208">
        <v>122273120</v>
      </c>
      <c r="C22" s="144"/>
      <c r="D22" s="272">
        <f>D23</f>
        <v>86.8</v>
      </c>
      <c r="E22" s="272">
        <f>E23</f>
        <v>86.8</v>
      </c>
    </row>
    <row r="23" spans="1:5" ht="24">
      <c r="A23" s="35" t="s">
        <v>264</v>
      </c>
      <c r="B23" s="208">
        <v>122273120</v>
      </c>
      <c r="C23" s="144">
        <v>200</v>
      </c>
      <c r="D23" s="272">
        <f>'Приложение 4'!E32</f>
        <v>86.8</v>
      </c>
      <c r="E23" s="272">
        <f>'Приложение 4'!F32</f>
        <v>86.8</v>
      </c>
    </row>
    <row r="24" spans="1:5" ht="24">
      <c r="A24" s="20" t="s">
        <v>292</v>
      </c>
      <c r="B24" s="208">
        <v>122300000</v>
      </c>
      <c r="C24" s="144"/>
      <c r="D24" s="272">
        <f>D25</f>
        <v>1630</v>
      </c>
      <c r="E24" s="272">
        <f>E25</f>
        <v>1630</v>
      </c>
    </row>
    <row r="25" spans="1:5" ht="24">
      <c r="A25" s="35" t="s">
        <v>7</v>
      </c>
      <c r="B25" s="208">
        <v>122300000</v>
      </c>
      <c r="C25" s="144">
        <v>600</v>
      </c>
      <c r="D25" s="272">
        <f>'Приложение 4'!E34</f>
        <v>1630</v>
      </c>
      <c r="E25" s="272">
        <f>'Приложение 4'!F34</f>
        <v>1630</v>
      </c>
    </row>
    <row r="26" spans="1:5" ht="12.75">
      <c r="A26" s="164" t="s">
        <v>217</v>
      </c>
      <c r="B26" s="208">
        <v>123100000</v>
      </c>
      <c r="C26" s="144"/>
      <c r="D26" s="272">
        <f>D27</f>
        <v>2000</v>
      </c>
      <c r="E26" s="272">
        <f>E27</f>
        <v>0</v>
      </c>
    </row>
    <row r="27" spans="1:5" ht="12.75">
      <c r="A27" s="20" t="s">
        <v>312</v>
      </c>
      <c r="B27" s="208">
        <v>123191000</v>
      </c>
      <c r="C27" s="144"/>
      <c r="D27" s="272">
        <f>D28</f>
        <v>2000</v>
      </c>
      <c r="E27" s="272">
        <f>E28</f>
        <v>0</v>
      </c>
    </row>
    <row r="28" spans="1:6" ht="24">
      <c r="A28" s="35" t="s">
        <v>135</v>
      </c>
      <c r="B28" s="208">
        <v>123191000</v>
      </c>
      <c r="C28" s="144">
        <v>400</v>
      </c>
      <c r="D28" s="272">
        <f>'Приложение 4'!E37</f>
        <v>2000</v>
      </c>
      <c r="E28" s="272">
        <f>'Приложение 4'!F37</f>
        <v>0</v>
      </c>
      <c r="F28" s="277"/>
    </row>
    <row r="29" spans="1:5" ht="12.75">
      <c r="A29" s="33" t="s">
        <v>219</v>
      </c>
      <c r="B29" s="209">
        <v>130000000</v>
      </c>
      <c r="C29" s="157"/>
      <c r="D29" s="270">
        <f aca="true" t="shared" si="0" ref="D29:E31">D30</f>
        <v>1795.6</v>
      </c>
      <c r="E29" s="270">
        <f t="shared" si="0"/>
        <v>7192.1</v>
      </c>
    </row>
    <row r="30" spans="1:5" ht="36">
      <c r="A30" s="20" t="s">
        <v>373</v>
      </c>
      <c r="B30" s="208">
        <v>131100000</v>
      </c>
      <c r="C30" s="144"/>
      <c r="D30" s="272">
        <f t="shared" si="0"/>
        <v>1795.6</v>
      </c>
      <c r="E30" s="272">
        <f t="shared" si="0"/>
        <v>7192.1</v>
      </c>
    </row>
    <row r="31" spans="1:5" ht="25.5" customHeight="1">
      <c r="A31" s="305" t="s">
        <v>374</v>
      </c>
      <c r="B31" s="208" t="s">
        <v>311</v>
      </c>
      <c r="C31" s="144"/>
      <c r="D31" s="272">
        <f t="shared" si="0"/>
        <v>1795.6</v>
      </c>
      <c r="E31" s="272">
        <f t="shared" si="0"/>
        <v>7192.1</v>
      </c>
    </row>
    <row r="32" spans="1:5" ht="24">
      <c r="A32" s="35" t="s">
        <v>135</v>
      </c>
      <c r="B32" s="208" t="s">
        <v>311</v>
      </c>
      <c r="C32" s="144">
        <v>400</v>
      </c>
      <c r="D32" s="272">
        <f>'Приложение 4'!E41</f>
        <v>1795.6</v>
      </c>
      <c r="E32" s="272">
        <f>'Приложение 4'!F41</f>
        <v>7192.1</v>
      </c>
    </row>
    <row r="33" spans="1:7" ht="24">
      <c r="A33" s="226" t="s">
        <v>133</v>
      </c>
      <c r="B33" s="209">
        <v>200000000</v>
      </c>
      <c r="C33" s="146"/>
      <c r="D33" s="273">
        <f>D34+D39+D45+D50+D57+D54+D42+D48</f>
        <v>537421.3</v>
      </c>
      <c r="E33" s="273">
        <f>E34+E39+E45+E50+E57+E54+E42+E48</f>
        <v>542532.5</v>
      </c>
      <c r="F33" s="258"/>
      <c r="G33" s="258"/>
    </row>
    <row r="34" spans="1:5" ht="37.5" customHeight="1">
      <c r="A34" s="227" t="s">
        <v>235</v>
      </c>
      <c r="B34" s="208">
        <v>201100000</v>
      </c>
      <c r="C34" s="140"/>
      <c r="D34" s="271">
        <f>D35+D37</f>
        <v>495104.10000000003</v>
      </c>
      <c r="E34" s="271">
        <f>E35+E37</f>
        <v>500565.7</v>
      </c>
    </row>
    <row r="35" spans="1:5" ht="24">
      <c r="A35" s="306" t="s">
        <v>134</v>
      </c>
      <c r="B35" s="208">
        <v>201111000</v>
      </c>
      <c r="C35" s="140"/>
      <c r="D35" s="271">
        <f>D36</f>
        <v>59633.7</v>
      </c>
      <c r="E35" s="271">
        <f>E36</f>
        <v>65095.3</v>
      </c>
    </row>
    <row r="36" spans="1:5" ht="24">
      <c r="A36" s="35" t="s">
        <v>7</v>
      </c>
      <c r="B36" s="208">
        <v>201111000</v>
      </c>
      <c r="C36" s="140">
        <v>600</v>
      </c>
      <c r="D36" s="271">
        <f>'Приложение 4'!E197</f>
        <v>59633.7</v>
      </c>
      <c r="E36" s="271">
        <f>'Приложение 4'!F197</f>
        <v>65095.3</v>
      </c>
    </row>
    <row r="37" spans="1:5" ht="39" customHeight="1">
      <c r="A37" s="184" t="s">
        <v>236</v>
      </c>
      <c r="B37" s="208">
        <v>201173010</v>
      </c>
      <c r="C37" s="140"/>
      <c r="D37" s="271">
        <f>D38</f>
        <v>435470.4</v>
      </c>
      <c r="E37" s="271">
        <f>E38</f>
        <v>435470.4</v>
      </c>
    </row>
    <row r="38" spans="1:5" ht="26.25" customHeight="1">
      <c r="A38" s="35" t="s">
        <v>7</v>
      </c>
      <c r="B38" s="208">
        <v>201173010</v>
      </c>
      <c r="C38" s="140">
        <v>600</v>
      </c>
      <c r="D38" s="271">
        <f>'Приложение 4'!E199</f>
        <v>435470.4</v>
      </c>
      <c r="E38" s="271">
        <f>'Приложение 4'!F199</f>
        <v>435470.4</v>
      </c>
    </row>
    <row r="39" spans="1:5" ht="63" customHeight="1">
      <c r="A39" s="257" t="s">
        <v>237</v>
      </c>
      <c r="B39" s="208">
        <v>201200000</v>
      </c>
      <c r="C39" s="140"/>
      <c r="D39" s="271">
        <f>D40</f>
        <v>9810.9</v>
      </c>
      <c r="E39" s="271">
        <f>E40</f>
        <v>9810.9</v>
      </c>
    </row>
    <row r="40" spans="1:5" ht="63" customHeight="1">
      <c r="A40" s="184" t="s">
        <v>6</v>
      </c>
      <c r="B40" s="208">
        <v>201273020</v>
      </c>
      <c r="C40" s="140"/>
      <c r="D40" s="271">
        <f>D41</f>
        <v>9810.9</v>
      </c>
      <c r="E40" s="271">
        <f>E41</f>
        <v>9810.9</v>
      </c>
    </row>
    <row r="41" spans="1:5" s="5" customFormat="1" ht="24.75" customHeight="1">
      <c r="A41" s="35" t="s">
        <v>7</v>
      </c>
      <c r="B41" s="208">
        <v>201273020</v>
      </c>
      <c r="C41" s="140">
        <v>600</v>
      </c>
      <c r="D41" s="271">
        <f>'Приложение 4'!E202</f>
        <v>9810.9</v>
      </c>
      <c r="E41" s="271">
        <f>'Приложение 4'!F202</f>
        <v>9810.9</v>
      </c>
    </row>
    <row r="42" spans="1:5" s="5" customFormat="1" ht="24.75" customHeight="1">
      <c r="A42" s="184" t="s">
        <v>238</v>
      </c>
      <c r="B42" s="208">
        <v>201700000</v>
      </c>
      <c r="C42" s="146"/>
      <c r="D42" s="271">
        <f>D43</f>
        <v>1100</v>
      </c>
      <c r="E42" s="271">
        <f>E43</f>
        <v>0</v>
      </c>
    </row>
    <row r="43" spans="1:5" s="5" customFormat="1" ht="16.5" customHeight="1">
      <c r="A43" s="305" t="s">
        <v>222</v>
      </c>
      <c r="B43" s="208">
        <v>201711000</v>
      </c>
      <c r="C43" s="146"/>
      <c r="D43" s="271">
        <f>D44</f>
        <v>1100</v>
      </c>
      <c r="E43" s="271">
        <f>E44</f>
        <v>0</v>
      </c>
    </row>
    <row r="44" spans="1:5" s="5" customFormat="1" ht="24.75" customHeight="1">
      <c r="A44" s="35" t="s">
        <v>7</v>
      </c>
      <c r="B44" s="208">
        <v>201711000</v>
      </c>
      <c r="C44" s="147" t="s">
        <v>71</v>
      </c>
      <c r="D44" s="271">
        <f>'Приложение 4'!E205</f>
        <v>1100</v>
      </c>
      <c r="E44" s="271">
        <f>'Приложение 4'!F205</f>
        <v>0</v>
      </c>
    </row>
    <row r="45" spans="1:5" s="5" customFormat="1" ht="41.25" customHeight="1">
      <c r="A45" s="301" t="s">
        <v>316</v>
      </c>
      <c r="B45" s="208">
        <v>201800000</v>
      </c>
      <c r="C45" s="147"/>
      <c r="D45" s="271">
        <f>D46</f>
        <v>6410.3</v>
      </c>
      <c r="E45" s="271">
        <f>E46</f>
        <v>6410.3</v>
      </c>
    </row>
    <row r="46" spans="1:5" s="5" customFormat="1" ht="24.75" customHeight="1">
      <c r="A46" s="301" t="s">
        <v>306</v>
      </c>
      <c r="B46" s="208" t="s">
        <v>307</v>
      </c>
      <c r="C46" s="147"/>
      <c r="D46" s="271">
        <f>D47</f>
        <v>6410.3</v>
      </c>
      <c r="E46" s="271">
        <f>E47</f>
        <v>6410.3</v>
      </c>
    </row>
    <row r="47" spans="1:5" s="5" customFormat="1" ht="24.75" customHeight="1">
      <c r="A47" s="35" t="s">
        <v>7</v>
      </c>
      <c r="B47" s="208" t="s">
        <v>307</v>
      </c>
      <c r="C47" s="147" t="s">
        <v>71</v>
      </c>
      <c r="D47" s="271">
        <f>'Приложение 4'!E208</f>
        <v>6410.3</v>
      </c>
      <c r="E47" s="271">
        <f>'Приложение 4'!F208</f>
        <v>6410.3</v>
      </c>
    </row>
    <row r="48" spans="1:5" s="5" customFormat="1" ht="24.75" customHeight="1">
      <c r="A48" s="160" t="s">
        <v>249</v>
      </c>
      <c r="B48" s="208">
        <v>202200000</v>
      </c>
      <c r="C48" s="141"/>
      <c r="D48" s="271">
        <f>D49</f>
        <v>38</v>
      </c>
      <c r="E48" s="271">
        <f>E49</f>
        <v>38</v>
      </c>
    </row>
    <row r="49" spans="1:5" s="5" customFormat="1" ht="24.75" customHeight="1">
      <c r="A49" s="35" t="s">
        <v>7</v>
      </c>
      <c r="B49" s="208">
        <v>202200000</v>
      </c>
      <c r="C49" s="141" t="s">
        <v>71</v>
      </c>
      <c r="D49" s="271">
        <f>'Приложение 4'!E210</f>
        <v>38</v>
      </c>
      <c r="E49" s="271">
        <f>'Приложение 4'!F210</f>
        <v>38</v>
      </c>
    </row>
    <row r="50" spans="1:7" s="5" customFormat="1" ht="15.75" customHeight="1">
      <c r="A50" s="305" t="s">
        <v>239</v>
      </c>
      <c r="B50" s="208">
        <v>204100000</v>
      </c>
      <c r="C50" s="141"/>
      <c r="D50" s="271">
        <f>D51</f>
        <v>1362.6</v>
      </c>
      <c r="E50" s="271">
        <f>E51</f>
        <v>1362.6</v>
      </c>
      <c r="F50" s="280"/>
      <c r="G50" s="280"/>
    </row>
    <row r="51" spans="1:5" s="5" customFormat="1" ht="25.5" customHeight="1">
      <c r="A51" s="305" t="s">
        <v>240</v>
      </c>
      <c r="B51" s="208" t="s">
        <v>273</v>
      </c>
      <c r="C51" s="141"/>
      <c r="D51" s="271">
        <f>D53+D52</f>
        <v>1362.6</v>
      </c>
      <c r="E51" s="271">
        <f>E53+E52</f>
        <v>1362.6</v>
      </c>
    </row>
    <row r="52" spans="1:5" s="5" customFormat="1" ht="24.75" customHeight="1">
      <c r="A52" s="35" t="s">
        <v>264</v>
      </c>
      <c r="B52" s="208" t="s">
        <v>273</v>
      </c>
      <c r="C52" s="141" t="s">
        <v>116</v>
      </c>
      <c r="D52" s="271">
        <f>'Приложение 4'!E213</f>
        <v>70</v>
      </c>
      <c r="E52" s="271">
        <f>'Приложение 4'!F213</f>
        <v>70</v>
      </c>
    </row>
    <row r="53" spans="1:5" s="5" customFormat="1" ht="25.5" customHeight="1">
      <c r="A53" s="35" t="s">
        <v>7</v>
      </c>
      <c r="B53" s="208" t="s">
        <v>273</v>
      </c>
      <c r="C53" s="141" t="s">
        <v>71</v>
      </c>
      <c r="D53" s="271">
        <f>'Приложение 4'!E214</f>
        <v>1292.6</v>
      </c>
      <c r="E53" s="271">
        <f>'Приложение 4'!F214</f>
        <v>1292.6</v>
      </c>
    </row>
    <row r="54" spans="1:5" s="5" customFormat="1" ht="38.25" customHeight="1">
      <c r="A54" s="160" t="s">
        <v>141</v>
      </c>
      <c r="B54" s="208">
        <v>204200000</v>
      </c>
      <c r="C54" s="141"/>
      <c r="D54" s="271">
        <f>D55</f>
        <v>426</v>
      </c>
      <c r="E54" s="271">
        <f>E55</f>
        <v>426</v>
      </c>
    </row>
    <row r="55" spans="1:5" s="5" customFormat="1" ht="15" customHeight="1">
      <c r="A55" s="160" t="s">
        <v>222</v>
      </c>
      <c r="B55" s="208" t="s">
        <v>274</v>
      </c>
      <c r="C55" s="141"/>
      <c r="D55" s="271">
        <f>D56</f>
        <v>426</v>
      </c>
      <c r="E55" s="271">
        <f>E56</f>
        <v>426</v>
      </c>
    </row>
    <row r="56" spans="1:5" s="5" customFormat="1" ht="25.5" customHeight="1">
      <c r="A56" s="35" t="s">
        <v>7</v>
      </c>
      <c r="B56" s="208" t="s">
        <v>274</v>
      </c>
      <c r="C56" s="30" t="s">
        <v>71</v>
      </c>
      <c r="D56" s="271">
        <f>'Приложение 4'!E217</f>
        <v>426</v>
      </c>
      <c r="E56" s="271">
        <f>'Приложение 4'!F217</f>
        <v>426</v>
      </c>
    </row>
    <row r="57" spans="1:5" s="5" customFormat="1" ht="25.5" customHeight="1">
      <c r="A57" s="160" t="s">
        <v>241</v>
      </c>
      <c r="B57" s="208">
        <v>205100000</v>
      </c>
      <c r="C57" s="146"/>
      <c r="D57" s="271">
        <f>D58+D62</f>
        <v>23169.4</v>
      </c>
      <c r="E57" s="271">
        <f>E58+E62</f>
        <v>23919</v>
      </c>
    </row>
    <row r="58" spans="1:5" s="5" customFormat="1" ht="24" customHeight="1">
      <c r="A58" s="160" t="s">
        <v>103</v>
      </c>
      <c r="B58" s="208">
        <v>205182040</v>
      </c>
      <c r="C58" s="140"/>
      <c r="D58" s="271">
        <f>D59+D60+D61</f>
        <v>12059.4</v>
      </c>
      <c r="E58" s="271">
        <f>E59+E60+E61</f>
        <v>12529</v>
      </c>
    </row>
    <row r="59" spans="1:5" s="5" customFormat="1" ht="47.25" customHeight="1">
      <c r="A59" s="35" t="s">
        <v>66</v>
      </c>
      <c r="B59" s="208">
        <v>205182040</v>
      </c>
      <c r="C59" s="140">
        <v>100</v>
      </c>
      <c r="D59" s="271">
        <f>'Приложение 4'!E220</f>
        <v>11000</v>
      </c>
      <c r="E59" s="271">
        <f>'Приложение 4'!F220</f>
        <v>11400</v>
      </c>
    </row>
    <row r="60" spans="1:5" s="5" customFormat="1" ht="22.5" customHeight="1">
      <c r="A60" s="35" t="s">
        <v>264</v>
      </c>
      <c r="B60" s="208">
        <v>205182040</v>
      </c>
      <c r="C60" s="140">
        <v>200</v>
      </c>
      <c r="D60" s="271">
        <f>'Приложение 4'!E221</f>
        <v>1050</v>
      </c>
      <c r="E60" s="271">
        <f>'Приложение 4'!F221</f>
        <v>1120</v>
      </c>
    </row>
    <row r="61" spans="1:5" s="5" customFormat="1" ht="16.5" customHeight="1">
      <c r="A61" s="35" t="s">
        <v>3</v>
      </c>
      <c r="B61" s="208">
        <v>205182040</v>
      </c>
      <c r="C61" s="140">
        <v>800</v>
      </c>
      <c r="D61" s="271">
        <f>'Приложение 4'!E222</f>
        <v>9.4</v>
      </c>
      <c r="E61" s="271">
        <f>'Приложение 4'!F222</f>
        <v>9</v>
      </c>
    </row>
    <row r="62" spans="1:5" s="5" customFormat="1" ht="28.5" customHeight="1">
      <c r="A62" s="220" t="s">
        <v>144</v>
      </c>
      <c r="B62" s="208">
        <v>205182060</v>
      </c>
      <c r="C62" s="140"/>
      <c r="D62" s="271">
        <f>D63+D64</f>
        <v>11110</v>
      </c>
      <c r="E62" s="271">
        <f>E63+E64</f>
        <v>11390</v>
      </c>
    </row>
    <row r="63" spans="1:5" s="5" customFormat="1" ht="34.5" customHeight="1">
      <c r="A63" s="35" t="s">
        <v>66</v>
      </c>
      <c r="B63" s="208">
        <v>205182060</v>
      </c>
      <c r="C63" s="140">
        <v>100</v>
      </c>
      <c r="D63" s="271">
        <f>'Приложение 4'!E224</f>
        <v>10730</v>
      </c>
      <c r="E63" s="271">
        <f>'Приложение 4'!F224</f>
        <v>11000</v>
      </c>
    </row>
    <row r="64" spans="1:5" s="5" customFormat="1" ht="24.75" customHeight="1">
      <c r="A64" s="35" t="s">
        <v>264</v>
      </c>
      <c r="B64" s="208">
        <v>205182060</v>
      </c>
      <c r="C64" s="140">
        <v>200</v>
      </c>
      <c r="D64" s="271">
        <f>'Приложение 4'!E225</f>
        <v>380</v>
      </c>
      <c r="E64" s="271">
        <f>'Приложение 4'!F225</f>
        <v>390</v>
      </c>
    </row>
    <row r="65" spans="1:7" s="5" customFormat="1" ht="37.5" customHeight="1">
      <c r="A65" s="255" t="s">
        <v>198</v>
      </c>
      <c r="B65" s="209">
        <v>300000000</v>
      </c>
      <c r="C65" s="31"/>
      <c r="D65" s="269">
        <f>D69+D74+D76+D78+D80+D85+D66</f>
        <v>67757</v>
      </c>
      <c r="E65" s="269">
        <f>E69+E74+E76+E78+E80+E85+E66</f>
        <v>69875.8</v>
      </c>
      <c r="F65" s="258"/>
      <c r="G65" s="258"/>
    </row>
    <row r="66" spans="1:7" s="5" customFormat="1" ht="28.5" customHeight="1">
      <c r="A66" s="38" t="s">
        <v>225</v>
      </c>
      <c r="B66" s="152">
        <v>301100000</v>
      </c>
      <c r="C66" s="31"/>
      <c r="D66" s="274">
        <f>D67</f>
        <v>101.6</v>
      </c>
      <c r="E66" s="274">
        <f>E67</f>
        <v>101.6</v>
      </c>
      <c r="F66" s="258"/>
      <c r="G66" s="258"/>
    </row>
    <row r="67" spans="1:7" s="5" customFormat="1" ht="37.5" customHeight="1">
      <c r="A67" s="20" t="s">
        <v>276</v>
      </c>
      <c r="B67" s="208" t="s">
        <v>275</v>
      </c>
      <c r="C67" s="30"/>
      <c r="D67" s="274">
        <f>D68</f>
        <v>101.6</v>
      </c>
      <c r="E67" s="274">
        <f>E68</f>
        <v>101.6</v>
      </c>
      <c r="F67" s="258"/>
      <c r="G67" s="258"/>
    </row>
    <row r="68" spans="1:7" s="5" customFormat="1" ht="27" customHeight="1">
      <c r="A68" s="35" t="s">
        <v>7</v>
      </c>
      <c r="B68" s="208" t="s">
        <v>275</v>
      </c>
      <c r="C68" s="30" t="s">
        <v>71</v>
      </c>
      <c r="D68" s="274">
        <f>'Приложение 4'!E147</f>
        <v>101.6</v>
      </c>
      <c r="E68" s="274">
        <f>'Приложение 4'!F147</f>
        <v>101.6</v>
      </c>
      <c r="F68" s="258"/>
      <c r="G68" s="258"/>
    </row>
    <row r="69" spans="1:5" s="5" customFormat="1" ht="12.75" customHeight="1">
      <c r="A69" s="307" t="s">
        <v>309</v>
      </c>
      <c r="B69" s="208">
        <v>301300000</v>
      </c>
      <c r="C69" s="30"/>
      <c r="D69" s="274">
        <f>D70+D72</f>
        <v>12533.2</v>
      </c>
      <c r="E69" s="274">
        <f>E70+E72</f>
        <v>13033.2</v>
      </c>
    </row>
    <row r="70" spans="1:5" s="5" customFormat="1" ht="12.75" customHeight="1">
      <c r="A70" s="307" t="s">
        <v>130</v>
      </c>
      <c r="B70" s="208">
        <v>301311100</v>
      </c>
      <c r="C70" s="30"/>
      <c r="D70" s="274">
        <f>D71</f>
        <v>12500</v>
      </c>
      <c r="E70" s="274">
        <f>E71</f>
        <v>13000</v>
      </c>
    </row>
    <row r="71" spans="1:7" s="5" customFormat="1" ht="25.5" customHeight="1">
      <c r="A71" s="35" t="s">
        <v>7</v>
      </c>
      <c r="B71" s="208">
        <v>301311100</v>
      </c>
      <c r="C71" s="30" t="s">
        <v>71</v>
      </c>
      <c r="D71" s="274">
        <f>'Приложение 4'!E150</f>
        <v>12500</v>
      </c>
      <c r="E71" s="274">
        <f>'Приложение 4'!F150</f>
        <v>13000</v>
      </c>
      <c r="F71" s="282"/>
      <c r="G71" s="282"/>
    </row>
    <row r="72" spans="1:5" s="5" customFormat="1" ht="12.75" customHeight="1">
      <c r="A72" s="339" t="s">
        <v>360</v>
      </c>
      <c r="B72" s="152" t="s">
        <v>361</v>
      </c>
      <c r="C72" s="30"/>
      <c r="D72" s="274">
        <f>D73</f>
        <v>33.2</v>
      </c>
      <c r="E72" s="274">
        <f>E73</f>
        <v>33.2</v>
      </c>
    </row>
    <row r="73" spans="1:5" s="5" customFormat="1" ht="24" customHeight="1">
      <c r="A73" s="35" t="s">
        <v>7</v>
      </c>
      <c r="B73" s="152" t="s">
        <v>361</v>
      </c>
      <c r="C73" s="30" t="s">
        <v>71</v>
      </c>
      <c r="D73" s="274">
        <f>'Приложение 4'!E152</f>
        <v>33.2</v>
      </c>
      <c r="E73" s="274">
        <f>'Приложение 4'!F152</f>
        <v>33.2</v>
      </c>
    </row>
    <row r="74" spans="1:5" s="5" customFormat="1" ht="15.75" customHeight="1">
      <c r="A74" s="184" t="s">
        <v>129</v>
      </c>
      <c r="B74" s="208">
        <v>301400000</v>
      </c>
      <c r="C74" s="30"/>
      <c r="D74" s="274">
        <f>D75</f>
        <v>2300</v>
      </c>
      <c r="E74" s="274">
        <f>E75</f>
        <v>2500</v>
      </c>
    </row>
    <row r="75" spans="1:5" s="5" customFormat="1" ht="25.5" customHeight="1">
      <c r="A75" s="35" t="s">
        <v>7</v>
      </c>
      <c r="B75" s="208">
        <v>301400000</v>
      </c>
      <c r="C75" s="30" t="s">
        <v>71</v>
      </c>
      <c r="D75" s="274">
        <f>'Приложение 4'!E154</f>
        <v>2300</v>
      </c>
      <c r="E75" s="274">
        <f>'Приложение 4'!F154</f>
        <v>2500</v>
      </c>
    </row>
    <row r="76" spans="1:5" s="5" customFormat="1" ht="27.75" customHeight="1">
      <c r="A76" s="184" t="s">
        <v>200</v>
      </c>
      <c r="B76" s="208">
        <v>302100000</v>
      </c>
      <c r="C76" s="140"/>
      <c r="D76" s="271">
        <f>D77</f>
        <v>29000</v>
      </c>
      <c r="E76" s="271">
        <f>E77</f>
        <v>30000</v>
      </c>
    </row>
    <row r="77" spans="1:7" s="5" customFormat="1" ht="24.75" customHeight="1">
      <c r="A77" s="35" t="s">
        <v>7</v>
      </c>
      <c r="B77" s="208">
        <v>302100000</v>
      </c>
      <c r="C77" s="140">
        <v>600</v>
      </c>
      <c r="D77" s="271">
        <f>'Приложение 4'!E156</f>
        <v>29000</v>
      </c>
      <c r="E77" s="271">
        <f>'Приложение 4'!F156</f>
        <v>30000</v>
      </c>
      <c r="F77" s="210"/>
      <c r="G77" s="210"/>
    </row>
    <row r="78" spans="1:5" s="5" customFormat="1" ht="25.5" customHeight="1">
      <c r="A78" s="184" t="s">
        <v>199</v>
      </c>
      <c r="B78" s="208">
        <v>302400000</v>
      </c>
      <c r="C78" s="140"/>
      <c r="D78" s="271">
        <f>D79</f>
        <v>8250</v>
      </c>
      <c r="E78" s="271">
        <f>E79</f>
        <v>8500</v>
      </c>
    </row>
    <row r="79" spans="1:5" s="5" customFormat="1" ht="23.25" customHeight="1">
      <c r="A79" s="35" t="s">
        <v>7</v>
      </c>
      <c r="B79" s="208">
        <v>302400000</v>
      </c>
      <c r="C79" s="140">
        <v>600</v>
      </c>
      <c r="D79" s="271">
        <f>'Приложение 4'!E158</f>
        <v>8250</v>
      </c>
      <c r="E79" s="271">
        <f>'Приложение 4'!F158</f>
        <v>8500</v>
      </c>
    </row>
    <row r="80" spans="1:5" s="5" customFormat="1" ht="30" customHeight="1">
      <c r="A80" s="184" t="s">
        <v>229</v>
      </c>
      <c r="B80" s="208">
        <v>303100000</v>
      </c>
      <c r="C80" s="140"/>
      <c r="D80" s="271">
        <f>D81+D83</f>
        <v>5621</v>
      </c>
      <c r="E80" s="271">
        <f>E81+E83</f>
        <v>5770</v>
      </c>
    </row>
    <row r="81" spans="1:5" s="5" customFormat="1" ht="25.5" customHeight="1">
      <c r="A81" s="184" t="s">
        <v>103</v>
      </c>
      <c r="B81" s="208">
        <v>303182040</v>
      </c>
      <c r="C81" s="140"/>
      <c r="D81" s="271">
        <f>D82</f>
        <v>2101.6</v>
      </c>
      <c r="E81" s="271">
        <f>E82</f>
        <v>2101.6</v>
      </c>
    </row>
    <row r="82" spans="1:5" s="5" customFormat="1" ht="47.25" customHeight="1">
      <c r="A82" s="35" t="s">
        <v>66</v>
      </c>
      <c r="B82" s="208">
        <v>303182040</v>
      </c>
      <c r="C82" s="140">
        <v>100</v>
      </c>
      <c r="D82" s="271">
        <f>'Приложение 4'!E161</f>
        <v>2101.6</v>
      </c>
      <c r="E82" s="271">
        <f>'Приложение 4'!F161</f>
        <v>2101.6</v>
      </c>
    </row>
    <row r="83" spans="1:5" s="5" customFormat="1" ht="24" customHeight="1">
      <c r="A83" s="184" t="s">
        <v>144</v>
      </c>
      <c r="B83" s="208">
        <v>303182060</v>
      </c>
      <c r="C83" s="140"/>
      <c r="D83" s="271">
        <f>D84</f>
        <v>3519.4</v>
      </c>
      <c r="E83" s="271">
        <f>E84</f>
        <v>3668.4</v>
      </c>
    </row>
    <row r="84" spans="1:5" s="5" customFormat="1" ht="47.25" customHeight="1">
      <c r="A84" s="35" t="s">
        <v>66</v>
      </c>
      <c r="B84" s="208">
        <v>303182060</v>
      </c>
      <c r="C84" s="140">
        <v>100</v>
      </c>
      <c r="D84" s="271">
        <f>'Приложение 4'!E163</f>
        <v>3519.4</v>
      </c>
      <c r="E84" s="271">
        <f>'Приложение 4'!F163</f>
        <v>3668.4</v>
      </c>
    </row>
    <row r="85" spans="1:5" s="5" customFormat="1" ht="16.5" customHeight="1">
      <c r="A85" s="173" t="s">
        <v>318</v>
      </c>
      <c r="B85" s="208">
        <v>303300000</v>
      </c>
      <c r="C85" s="140"/>
      <c r="D85" s="274">
        <f>D86+D87+D88</f>
        <v>9951.2</v>
      </c>
      <c r="E85" s="274">
        <f>E86+E87+E88</f>
        <v>9971</v>
      </c>
    </row>
    <row r="86" spans="1:5" s="5" customFormat="1" ht="50.25" customHeight="1">
      <c r="A86" s="35" t="s">
        <v>66</v>
      </c>
      <c r="B86" s="208">
        <v>303300000</v>
      </c>
      <c r="C86" s="30" t="s">
        <v>67</v>
      </c>
      <c r="D86" s="274">
        <f>'Приложение 4'!E165</f>
        <v>9540</v>
      </c>
      <c r="E86" s="274">
        <f>'Приложение 4'!F165</f>
        <v>9560</v>
      </c>
    </row>
    <row r="87" spans="1:5" s="5" customFormat="1" ht="23.25" customHeight="1">
      <c r="A87" s="35" t="s">
        <v>264</v>
      </c>
      <c r="B87" s="208">
        <v>303300000</v>
      </c>
      <c r="C87" s="30" t="s">
        <v>116</v>
      </c>
      <c r="D87" s="274">
        <f>'Приложение 4'!E166</f>
        <v>400</v>
      </c>
      <c r="E87" s="274">
        <f>'Приложение 4'!F166</f>
        <v>400</v>
      </c>
    </row>
    <row r="88" spans="1:5" s="5" customFormat="1" ht="15.75" customHeight="1">
      <c r="A88" s="35" t="s">
        <v>3</v>
      </c>
      <c r="B88" s="208">
        <v>303300000</v>
      </c>
      <c r="C88" s="30" t="s">
        <v>2</v>
      </c>
      <c r="D88" s="274">
        <f>'Приложение 4'!E167</f>
        <v>11.2</v>
      </c>
      <c r="E88" s="274">
        <f>'Приложение 4'!F167</f>
        <v>11</v>
      </c>
    </row>
    <row r="89" spans="1:7" s="5" customFormat="1" ht="39.75" customHeight="1">
      <c r="A89" s="221" t="s">
        <v>137</v>
      </c>
      <c r="B89" s="209">
        <v>400000000</v>
      </c>
      <c r="C89" s="31"/>
      <c r="D89" s="270">
        <f>D90+D92+D98+D101+D96+D94</f>
        <v>15690</v>
      </c>
      <c r="E89" s="270">
        <f>E90+E92+E98+E101+E96+E94</f>
        <v>15990</v>
      </c>
      <c r="F89" s="258"/>
      <c r="G89" s="258"/>
    </row>
    <row r="90" spans="1:5" s="5" customFormat="1" ht="26.25" customHeight="1">
      <c r="A90" s="256" t="s">
        <v>230</v>
      </c>
      <c r="B90" s="208">
        <v>402100000</v>
      </c>
      <c r="C90" s="30"/>
      <c r="D90" s="271">
        <f>D91</f>
        <v>2700</v>
      </c>
      <c r="E90" s="271">
        <f>E91</f>
        <v>3000</v>
      </c>
    </row>
    <row r="91" spans="1:5" s="5" customFormat="1" ht="26.25" customHeight="1">
      <c r="A91" s="35" t="s">
        <v>7</v>
      </c>
      <c r="B91" s="208">
        <v>402100000</v>
      </c>
      <c r="C91" s="140">
        <v>600</v>
      </c>
      <c r="D91" s="271">
        <f>'Приложение 4'!E181</f>
        <v>2700</v>
      </c>
      <c r="E91" s="271">
        <f>'Приложение 4'!F181</f>
        <v>3000</v>
      </c>
    </row>
    <row r="92" spans="1:5" s="5" customFormat="1" ht="40.5" customHeight="1">
      <c r="A92" s="329" t="s">
        <v>138</v>
      </c>
      <c r="B92" s="208">
        <v>402300000</v>
      </c>
      <c r="C92" s="140"/>
      <c r="D92" s="271">
        <f>D93</f>
        <v>10700</v>
      </c>
      <c r="E92" s="271">
        <f>E93</f>
        <v>10700</v>
      </c>
    </row>
    <row r="93" spans="1:5" s="5" customFormat="1" ht="24.75" customHeight="1">
      <c r="A93" s="35" t="s">
        <v>7</v>
      </c>
      <c r="B93" s="208">
        <v>402300000</v>
      </c>
      <c r="C93" s="30" t="s">
        <v>71</v>
      </c>
      <c r="D93" s="271">
        <f>'Приложение 4'!E228</f>
        <v>10700</v>
      </c>
      <c r="E93" s="271">
        <f>'Приложение 4'!F228</f>
        <v>10700</v>
      </c>
    </row>
    <row r="94" spans="1:7" s="5" customFormat="1" ht="24.75" customHeight="1">
      <c r="A94" s="176" t="s">
        <v>231</v>
      </c>
      <c r="B94" s="152">
        <v>405100000</v>
      </c>
      <c r="C94" s="140"/>
      <c r="D94" s="271">
        <f>D95</f>
        <v>8.6</v>
      </c>
      <c r="E94" s="271">
        <f>E95</f>
        <v>8.6</v>
      </c>
      <c r="F94" s="282"/>
      <c r="G94" s="282"/>
    </row>
    <row r="95" spans="1:5" s="5" customFormat="1" ht="24.75" customHeight="1">
      <c r="A95" s="35" t="s">
        <v>264</v>
      </c>
      <c r="B95" s="152">
        <v>405100000</v>
      </c>
      <c r="C95" s="140">
        <v>200</v>
      </c>
      <c r="D95" s="271">
        <f>'Приложение 4'!E183</f>
        <v>8.6</v>
      </c>
      <c r="E95" s="271">
        <f>'Приложение 4'!F183</f>
        <v>8.6</v>
      </c>
    </row>
    <row r="96" spans="1:5" s="5" customFormat="1" ht="74.25" customHeight="1">
      <c r="A96" s="223" t="s">
        <v>232</v>
      </c>
      <c r="B96" s="208">
        <v>405200000</v>
      </c>
      <c r="C96" s="140"/>
      <c r="D96" s="271">
        <f>D97</f>
        <v>45</v>
      </c>
      <c r="E96" s="271">
        <f>E97</f>
        <v>45</v>
      </c>
    </row>
    <row r="97" spans="1:5" s="5" customFormat="1" ht="26.25" customHeight="1">
      <c r="A97" s="35" t="s">
        <v>264</v>
      </c>
      <c r="B97" s="208">
        <v>405200000</v>
      </c>
      <c r="C97" s="140">
        <v>200</v>
      </c>
      <c r="D97" s="271">
        <f>'Приложение 4'!E185</f>
        <v>45</v>
      </c>
      <c r="E97" s="271">
        <f>'Приложение 4'!F185</f>
        <v>45</v>
      </c>
    </row>
    <row r="98" spans="1:5" s="5" customFormat="1" ht="26.25" customHeight="1">
      <c r="A98" s="224" t="s">
        <v>229</v>
      </c>
      <c r="B98" s="208">
        <v>406100000</v>
      </c>
      <c r="C98" s="30"/>
      <c r="D98" s="271">
        <f>D99</f>
        <v>2116.4</v>
      </c>
      <c r="E98" s="271">
        <f>E99</f>
        <v>2116.4</v>
      </c>
    </row>
    <row r="99" spans="1:5" s="5" customFormat="1" ht="26.25" customHeight="1">
      <c r="A99" s="224" t="s">
        <v>103</v>
      </c>
      <c r="B99" s="208">
        <v>406182040</v>
      </c>
      <c r="C99" s="31"/>
      <c r="D99" s="271">
        <f>D100</f>
        <v>2116.4</v>
      </c>
      <c r="E99" s="271">
        <f>E100</f>
        <v>2116.4</v>
      </c>
    </row>
    <row r="100" spans="1:5" s="5" customFormat="1" ht="48.75" customHeight="1">
      <c r="A100" s="35" t="s">
        <v>66</v>
      </c>
      <c r="B100" s="208">
        <v>406182040</v>
      </c>
      <c r="C100" s="140">
        <v>100</v>
      </c>
      <c r="D100" s="271">
        <f>'Приложение 4'!E188</f>
        <v>2116.4</v>
      </c>
      <c r="E100" s="271">
        <f>'Приложение 4'!F188</f>
        <v>2116.4</v>
      </c>
    </row>
    <row r="101" spans="1:5" s="5" customFormat="1" ht="15.75" customHeight="1">
      <c r="A101" s="224" t="s">
        <v>233</v>
      </c>
      <c r="B101" s="208">
        <v>406200000</v>
      </c>
      <c r="C101" s="140"/>
      <c r="D101" s="271">
        <f>D102</f>
        <v>120</v>
      </c>
      <c r="E101" s="271">
        <f>E102</f>
        <v>120</v>
      </c>
    </row>
    <row r="102" spans="1:5" s="5" customFormat="1" ht="59.25" customHeight="1">
      <c r="A102" s="225" t="s">
        <v>234</v>
      </c>
      <c r="B102" s="208">
        <v>406260000</v>
      </c>
      <c r="C102" s="140"/>
      <c r="D102" s="271">
        <f>D103</f>
        <v>120</v>
      </c>
      <c r="E102" s="271">
        <f>E103</f>
        <v>120</v>
      </c>
    </row>
    <row r="103" spans="1:5" s="5" customFormat="1" ht="13.5" customHeight="1">
      <c r="A103" s="35" t="s">
        <v>195</v>
      </c>
      <c r="B103" s="208">
        <v>406260000</v>
      </c>
      <c r="C103" s="140">
        <v>300</v>
      </c>
      <c r="D103" s="271">
        <f>'Приложение 4'!E191</f>
        <v>120</v>
      </c>
      <c r="E103" s="271">
        <f>'Приложение 4'!F191</f>
        <v>120</v>
      </c>
    </row>
    <row r="104" spans="1:7" s="5" customFormat="1" ht="30.75" customHeight="1">
      <c r="A104" s="230" t="s">
        <v>197</v>
      </c>
      <c r="B104" s="209">
        <v>500000000</v>
      </c>
      <c r="C104" s="216"/>
      <c r="D104" s="273">
        <f>D105+D111</f>
        <v>1619.3</v>
      </c>
      <c r="E104" s="273">
        <f>E105+E111</f>
        <v>119.3</v>
      </c>
      <c r="F104" s="258"/>
      <c r="G104" s="258"/>
    </row>
    <row r="105" spans="1:5" s="5" customFormat="1" ht="26.25" customHeight="1">
      <c r="A105" s="231" t="s">
        <v>34</v>
      </c>
      <c r="B105" s="209">
        <v>510000000</v>
      </c>
      <c r="C105" s="140"/>
      <c r="D105" s="273">
        <f>D108+D106</f>
        <v>619.3</v>
      </c>
      <c r="E105" s="273">
        <f>E108+E106</f>
        <v>119.3</v>
      </c>
    </row>
    <row r="106" spans="1:5" s="5" customFormat="1" ht="26.25" customHeight="1">
      <c r="A106" s="336" t="s">
        <v>73</v>
      </c>
      <c r="B106" s="208">
        <v>511200000</v>
      </c>
      <c r="C106" s="140"/>
      <c r="D106" s="271">
        <f>D107</f>
        <v>119.3</v>
      </c>
      <c r="E106" s="271">
        <f>E107</f>
        <v>119.3</v>
      </c>
    </row>
    <row r="107" spans="1:5" s="5" customFormat="1" ht="26.25" customHeight="1">
      <c r="A107" s="35" t="s">
        <v>7</v>
      </c>
      <c r="B107" s="208">
        <v>511200000</v>
      </c>
      <c r="C107" s="140">
        <v>600</v>
      </c>
      <c r="D107" s="271">
        <v>119.3</v>
      </c>
      <c r="E107" s="274">
        <v>119.3</v>
      </c>
    </row>
    <row r="108" spans="1:5" s="5" customFormat="1" ht="22.5" customHeight="1">
      <c r="A108" s="330" t="s">
        <v>91</v>
      </c>
      <c r="B108" s="208">
        <v>512100000</v>
      </c>
      <c r="C108" s="31"/>
      <c r="D108" s="274">
        <f>D110</f>
        <v>500</v>
      </c>
      <c r="E108" s="274">
        <f>E110</f>
        <v>0</v>
      </c>
    </row>
    <row r="109" spans="1:5" s="5" customFormat="1" ht="14.25" customHeight="1">
      <c r="A109" s="20" t="s">
        <v>320</v>
      </c>
      <c r="B109" s="208">
        <v>512110000</v>
      </c>
      <c r="C109" s="30"/>
      <c r="D109" s="274">
        <f>D110</f>
        <v>500</v>
      </c>
      <c r="E109" s="274">
        <f>E110</f>
        <v>0</v>
      </c>
    </row>
    <row r="110" spans="1:5" s="5" customFormat="1" ht="13.5" customHeight="1">
      <c r="A110" s="35" t="s">
        <v>3</v>
      </c>
      <c r="B110" s="208">
        <v>512110000</v>
      </c>
      <c r="C110" s="30" t="s">
        <v>2</v>
      </c>
      <c r="D110" s="274">
        <f>'Приложение 4'!E46</f>
        <v>500</v>
      </c>
      <c r="E110" s="274">
        <f>'Приложение 4'!F46</f>
        <v>0</v>
      </c>
    </row>
    <row r="111" spans="1:5" s="5" customFormat="1" ht="24.75" customHeight="1">
      <c r="A111" s="331" t="s">
        <v>257</v>
      </c>
      <c r="B111" s="209">
        <v>520000000</v>
      </c>
      <c r="C111" s="31"/>
      <c r="D111" s="269">
        <f>D112</f>
        <v>1000</v>
      </c>
      <c r="E111" s="269">
        <f>E112</f>
        <v>0</v>
      </c>
    </row>
    <row r="112" spans="1:5" s="5" customFormat="1" ht="27" customHeight="1">
      <c r="A112" s="332" t="s">
        <v>258</v>
      </c>
      <c r="B112" s="208">
        <v>521100000</v>
      </c>
      <c r="C112" s="30"/>
      <c r="D112" s="274">
        <f>D113</f>
        <v>1000</v>
      </c>
      <c r="E112" s="274">
        <f>E113</f>
        <v>0</v>
      </c>
    </row>
    <row r="113" spans="1:5" s="5" customFormat="1" ht="12.75" customHeight="1">
      <c r="A113" s="35" t="s">
        <v>3</v>
      </c>
      <c r="B113" s="208">
        <v>521100000</v>
      </c>
      <c r="C113" s="30" t="s">
        <v>2</v>
      </c>
      <c r="D113" s="274">
        <f>'Приложение 4'!E49</f>
        <v>1000</v>
      </c>
      <c r="E113" s="274">
        <f>'Приложение 4'!F49</f>
        <v>0</v>
      </c>
    </row>
    <row r="114" spans="1:7" s="5" customFormat="1" ht="34.5" customHeight="1">
      <c r="A114" s="232" t="s">
        <v>96</v>
      </c>
      <c r="B114" s="209">
        <v>600000000</v>
      </c>
      <c r="C114" s="144"/>
      <c r="D114" s="270">
        <f>D115+D131+D128</f>
        <v>35698.7</v>
      </c>
      <c r="E114" s="270">
        <f>E115+E131+E128</f>
        <v>26632.899999999998</v>
      </c>
      <c r="F114" s="258"/>
      <c r="G114" s="258"/>
    </row>
    <row r="115" spans="1:5" s="5" customFormat="1" ht="25.5" customHeight="1">
      <c r="A115" s="233" t="s">
        <v>31</v>
      </c>
      <c r="B115" s="209">
        <v>610000000</v>
      </c>
      <c r="C115" s="144"/>
      <c r="D115" s="270">
        <f>D116+D123+D121</f>
        <v>35482.7</v>
      </c>
      <c r="E115" s="270">
        <f>E116+E123+E121</f>
        <v>26502.899999999998</v>
      </c>
    </row>
    <row r="116" spans="1:5" s="5" customFormat="1" ht="12.75" customHeight="1">
      <c r="A116" s="307" t="s">
        <v>242</v>
      </c>
      <c r="B116" s="208">
        <v>611400000</v>
      </c>
      <c r="C116" s="144"/>
      <c r="D116" s="272">
        <f>D117+D119</f>
        <v>25057.899999999998</v>
      </c>
      <c r="E116" s="272">
        <f>E117+E119</f>
        <v>24872.1</v>
      </c>
    </row>
    <row r="117" spans="1:5" s="5" customFormat="1" ht="24" customHeight="1">
      <c r="A117" s="234" t="s">
        <v>32</v>
      </c>
      <c r="B117" s="208">
        <v>611421010</v>
      </c>
      <c r="C117" s="144"/>
      <c r="D117" s="272">
        <f>D118</f>
        <v>24531.8</v>
      </c>
      <c r="E117" s="272">
        <f>E118</f>
        <v>24351.5</v>
      </c>
    </row>
    <row r="118" spans="1:5" ht="12.75" customHeight="1">
      <c r="A118" s="35" t="s">
        <v>126</v>
      </c>
      <c r="B118" s="208">
        <v>611421010</v>
      </c>
      <c r="C118" s="144">
        <v>500</v>
      </c>
      <c r="D118" s="272">
        <f>'Приложение 4'!E245</f>
        <v>24531.8</v>
      </c>
      <c r="E118" s="272">
        <f>'Приложение 4'!F245</f>
        <v>24351.5</v>
      </c>
    </row>
    <row r="119" spans="1:5" ht="33.75" customHeight="1">
      <c r="A119" s="307" t="s">
        <v>243</v>
      </c>
      <c r="B119" s="208">
        <v>611473110</v>
      </c>
      <c r="C119" s="144"/>
      <c r="D119" s="272">
        <f>D120</f>
        <v>526.1</v>
      </c>
      <c r="E119" s="272">
        <f>E120</f>
        <v>520.6</v>
      </c>
    </row>
    <row r="120" spans="1:5" ht="14.25" customHeight="1">
      <c r="A120" s="35" t="s">
        <v>126</v>
      </c>
      <c r="B120" s="208">
        <v>611473110</v>
      </c>
      <c r="C120" s="144">
        <v>500</v>
      </c>
      <c r="D120" s="272">
        <f>'Приложение 4'!E247</f>
        <v>526.1</v>
      </c>
      <c r="E120" s="272">
        <f>'Приложение 4'!F247</f>
        <v>520.6</v>
      </c>
    </row>
    <row r="121" spans="1:5" ht="14.25" customHeight="1">
      <c r="A121" s="364" t="s">
        <v>365</v>
      </c>
      <c r="B121" s="208">
        <v>611700000</v>
      </c>
      <c r="C121" s="144"/>
      <c r="D121" s="272">
        <f>D122</f>
        <v>161</v>
      </c>
      <c r="E121" s="272">
        <f>E122</f>
        <v>50</v>
      </c>
    </row>
    <row r="122" spans="1:5" ht="14.25" customHeight="1">
      <c r="A122" s="35" t="s">
        <v>366</v>
      </c>
      <c r="B122" s="208">
        <v>611700000</v>
      </c>
      <c r="C122" s="144">
        <v>700</v>
      </c>
      <c r="D122" s="272">
        <f>'Приложение 4'!E249</f>
        <v>161</v>
      </c>
      <c r="E122" s="272">
        <f>'Приложение 4'!F249</f>
        <v>50</v>
      </c>
    </row>
    <row r="123" spans="1:5" s="6" customFormat="1" ht="24.75" customHeight="1">
      <c r="A123" s="235" t="s">
        <v>229</v>
      </c>
      <c r="B123" s="208">
        <v>613100000</v>
      </c>
      <c r="C123" s="144"/>
      <c r="D123" s="272">
        <f>D124</f>
        <v>10263.8</v>
      </c>
      <c r="E123" s="272">
        <f>E124</f>
        <v>1580.8</v>
      </c>
    </row>
    <row r="124" spans="1:5" s="6" customFormat="1" ht="26.25" customHeight="1">
      <c r="A124" s="235" t="s">
        <v>103</v>
      </c>
      <c r="B124" s="208">
        <v>613182040</v>
      </c>
      <c r="C124" s="144"/>
      <c r="D124" s="272">
        <f>D125+D126+D127</f>
        <v>10263.8</v>
      </c>
      <c r="E124" s="272">
        <f>E125+E126+E127</f>
        <v>1580.8</v>
      </c>
    </row>
    <row r="125" spans="1:5" s="6" customFormat="1" ht="48" customHeight="1">
      <c r="A125" s="35" t="s">
        <v>66</v>
      </c>
      <c r="B125" s="208">
        <v>613182040</v>
      </c>
      <c r="C125" s="30" t="s">
        <v>67</v>
      </c>
      <c r="D125" s="274">
        <f>'Приложение 4'!E252</f>
        <v>9704.8</v>
      </c>
      <c r="E125" s="274">
        <f>'Приложение 4'!F252</f>
        <v>1006.8</v>
      </c>
    </row>
    <row r="126" spans="1:5" s="6" customFormat="1" ht="25.5" customHeight="1">
      <c r="A126" s="35" t="s">
        <v>264</v>
      </c>
      <c r="B126" s="208">
        <v>613182040</v>
      </c>
      <c r="C126" s="30" t="s">
        <v>116</v>
      </c>
      <c r="D126" s="274">
        <f>'Приложение 4'!E253</f>
        <v>555</v>
      </c>
      <c r="E126" s="274">
        <f>'Приложение 4'!F253</f>
        <v>570</v>
      </c>
    </row>
    <row r="127" spans="1:5" s="6" customFormat="1" ht="13.5" customHeight="1">
      <c r="A127" s="35" t="s">
        <v>3</v>
      </c>
      <c r="B127" s="208">
        <v>613182040</v>
      </c>
      <c r="C127" s="30" t="s">
        <v>2</v>
      </c>
      <c r="D127" s="274">
        <f>'Приложение 4'!E254</f>
        <v>4</v>
      </c>
      <c r="E127" s="274">
        <f>'Приложение 4'!F254</f>
        <v>4</v>
      </c>
    </row>
    <row r="128" spans="1:5" s="6" customFormat="1" ht="13.5" customHeight="1">
      <c r="A128" s="299" t="s">
        <v>294</v>
      </c>
      <c r="B128" s="209">
        <v>620000000</v>
      </c>
      <c r="C128" s="30"/>
      <c r="D128" s="269">
        <f>D129</f>
        <v>80</v>
      </c>
      <c r="E128" s="269">
        <f>E129</f>
        <v>80</v>
      </c>
    </row>
    <row r="129" spans="1:5" s="6" customFormat="1" ht="18" customHeight="1">
      <c r="A129" s="301" t="s">
        <v>296</v>
      </c>
      <c r="B129" s="208">
        <v>622100000</v>
      </c>
      <c r="C129" s="30"/>
      <c r="D129" s="274">
        <f>D130</f>
        <v>80</v>
      </c>
      <c r="E129" s="274">
        <f>E130</f>
        <v>80</v>
      </c>
    </row>
    <row r="130" spans="1:5" s="6" customFormat="1" ht="23.25" customHeight="1">
      <c r="A130" s="35" t="s">
        <v>264</v>
      </c>
      <c r="B130" s="208">
        <v>622100000</v>
      </c>
      <c r="C130" s="30" t="s">
        <v>116</v>
      </c>
      <c r="D130" s="274">
        <f>'Приложение 4'!E53</f>
        <v>80</v>
      </c>
      <c r="E130" s="274">
        <f>'Приложение 4'!F53</f>
        <v>80</v>
      </c>
    </row>
    <row r="131" spans="1:6" s="6" customFormat="1" ht="15" customHeight="1">
      <c r="A131" s="255" t="s">
        <v>255</v>
      </c>
      <c r="B131" s="209">
        <v>630000000</v>
      </c>
      <c r="C131" s="31"/>
      <c r="D131" s="269">
        <f>D132+D134+D136</f>
        <v>136</v>
      </c>
      <c r="E131" s="269">
        <f>E132+E134+E136</f>
        <v>50</v>
      </c>
      <c r="F131" s="303"/>
    </row>
    <row r="132" spans="1:5" s="6" customFormat="1" ht="25.5" customHeight="1">
      <c r="A132" s="316" t="s">
        <v>256</v>
      </c>
      <c r="B132" s="208">
        <v>631100000</v>
      </c>
      <c r="C132" s="30"/>
      <c r="D132" s="274">
        <f>D133</f>
        <v>50</v>
      </c>
      <c r="E132" s="274">
        <f>E133</f>
        <v>50</v>
      </c>
    </row>
    <row r="133" spans="1:5" s="6" customFormat="1" ht="25.5" customHeight="1">
      <c r="A133" s="35" t="s">
        <v>264</v>
      </c>
      <c r="B133" s="208">
        <v>631100000</v>
      </c>
      <c r="C133" s="30" t="s">
        <v>116</v>
      </c>
      <c r="D133" s="274">
        <f>'Приложение 4'!E56</f>
        <v>50</v>
      </c>
      <c r="E133" s="274">
        <f>'Приложение 4'!F56</f>
        <v>50</v>
      </c>
    </row>
    <row r="134" spans="1:5" s="6" customFormat="1" ht="25.5" customHeight="1">
      <c r="A134" s="220" t="s">
        <v>310</v>
      </c>
      <c r="B134" s="208">
        <v>631200000</v>
      </c>
      <c r="C134" s="30"/>
      <c r="D134" s="274">
        <f>D135</f>
        <v>11</v>
      </c>
      <c r="E134" s="274">
        <f>E135</f>
        <v>0</v>
      </c>
    </row>
    <row r="135" spans="1:5" s="6" customFormat="1" ht="25.5" customHeight="1">
      <c r="A135" s="35" t="s">
        <v>264</v>
      </c>
      <c r="B135" s="208">
        <v>631200000</v>
      </c>
      <c r="C135" s="30" t="s">
        <v>116</v>
      </c>
      <c r="D135" s="274">
        <f>'Приложение 4'!E58</f>
        <v>11</v>
      </c>
      <c r="E135" s="274">
        <f>'Приложение 4'!F58</f>
        <v>0</v>
      </c>
    </row>
    <row r="136" spans="1:5" s="6" customFormat="1" ht="62.25" customHeight="1">
      <c r="A136" s="220" t="s">
        <v>259</v>
      </c>
      <c r="B136" s="208">
        <v>634100000</v>
      </c>
      <c r="C136" s="30"/>
      <c r="D136" s="274">
        <f>D137</f>
        <v>75</v>
      </c>
      <c r="E136" s="274">
        <f>E137</f>
        <v>0</v>
      </c>
    </row>
    <row r="137" spans="1:5" s="6" customFormat="1" ht="25.5" customHeight="1">
      <c r="A137" s="35" t="s">
        <v>264</v>
      </c>
      <c r="B137" s="208">
        <v>634100000</v>
      </c>
      <c r="C137" s="30" t="s">
        <v>116</v>
      </c>
      <c r="D137" s="274">
        <f>'Приложение 4'!E60</f>
        <v>75</v>
      </c>
      <c r="E137" s="274">
        <f>'Приложение 4'!F60</f>
        <v>0</v>
      </c>
    </row>
    <row r="138" spans="1:7" s="6" customFormat="1" ht="37.5" customHeight="1">
      <c r="A138" s="236" t="s">
        <v>65</v>
      </c>
      <c r="B138" s="209">
        <v>700000000</v>
      </c>
      <c r="C138" s="31"/>
      <c r="D138" s="269">
        <f aca="true" t="shared" si="1" ref="D138:E140">D139</f>
        <v>100</v>
      </c>
      <c r="E138" s="269">
        <f t="shared" si="1"/>
        <v>100</v>
      </c>
      <c r="F138" s="258"/>
      <c r="G138" s="258"/>
    </row>
    <row r="139" spans="1:5" ht="24.75" customHeight="1">
      <c r="A139" s="236" t="s">
        <v>220</v>
      </c>
      <c r="B139" s="209">
        <v>710000000</v>
      </c>
      <c r="C139" s="31"/>
      <c r="D139" s="269">
        <f t="shared" si="1"/>
        <v>100</v>
      </c>
      <c r="E139" s="269">
        <f t="shared" si="1"/>
        <v>100</v>
      </c>
    </row>
    <row r="140" spans="1:5" ht="72">
      <c r="A140" s="237" t="s">
        <v>221</v>
      </c>
      <c r="B140" s="208">
        <v>711200000</v>
      </c>
      <c r="C140" s="30"/>
      <c r="D140" s="274">
        <f t="shared" si="1"/>
        <v>100</v>
      </c>
      <c r="E140" s="274">
        <f t="shared" si="1"/>
        <v>100</v>
      </c>
    </row>
    <row r="141" spans="1:5" ht="24">
      <c r="A141" s="35" t="s">
        <v>7</v>
      </c>
      <c r="B141" s="208">
        <v>711200000</v>
      </c>
      <c r="C141" s="30" t="s">
        <v>71</v>
      </c>
      <c r="D141" s="274">
        <f>'Приложение 4'!E64</f>
        <v>100</v>
      </c>
      <c r="E141" s="274">
        <f>'Приложение 4'!F64</f>
        <v>100</v>
      </c>
    </row>
    <row r="142" spans="1:7" ht="39" customHeight="1">
      <c r="A142" s="217" t="s">
        <v>140</v>
      </c>
      <c r="B142" s="209">
        <v>800000000</v>
      </c>
      <c r="C142" s="31"/>
      <c r="D142" s="269">
        <f>D143+D156+D163</f>
        <v>10114</v>
      </c>
      <c r="E142" s="269">
        <f>E143+E156+E163</f>
        <v>5891</v>
      </c>
      <c r="F142" s="258"/>
      <c r="G142" s="258"/>
    </row>
    <row r="143" spans="1:7" ht="24.75" customHeight="1">
      <c r="A143" s="217" t="s">
        <v>113</v>
      </c>
      <c r="B143" s="209">
        <v>810000000</v>
      </c>
      <c r="C143" s="31"/>
      <c r="D143" s="269">
        <f>D144+D149+D154+D152</f>
        <v>6647</v>
      </c>
      <c r="E143" s="269">
        <f>E144+E149+E154+E152</f>
        <v>5839</v>
      </c>
      <c r="F143" s="21"/>
      <c r="G143" s="21"/>
    </row>
    <row r="144" spans="1:5" ht="38.25" customHeight="1">
      <c r="A144" s="169" t="s">
        <v>370</v>
      </c>
      <c r="B144" s="208">
        <v>811100000</v>
      </c>
      <c r="C144" s="30"/>
      <c r="D144" s="274">
        <f>D145+D147</f>
        <v>4863.2</v>
      </c>
      <c r="E144" s="274">
        <f>E145+E147</f>
        <v>5055.2</v>
      </c>
    </row>
    <row r="145" spans="1:5" ht="12.75">
      <c r="A145" s="305" t="s">
        <v>222</v>
      </c>
      <c r="B145" s="208">
        <v>811141000</v>
      </c>
      <c r="C145" s="30"/>
      <c r="D145" s="274">
        <f>D146</f>
        <v>4832.4</v>
      </c>
      <c r="E145" s="274">
        <f>E146</f>
        <v>5024.4</v>
      </c>
    </row>
    <row r="146" spans="1:5" s="5" customFormat="1" ht="27" customHeight="1">
      <c r="A146" s="35" t="s">
        <v>264</v>
      </c>
      <c r="B146" s="208">
        <v>811141000</v>
      </c>
      <c r="C146" s="30" t="s">
        <v>116</v>
      </c>
      <c r="D146" s="274">
        <f>'Приложение 4'!E69</f>
        <v>4832.4</v>
      </c>
      <c r="E146" s="274">
        <f>'Приложение 4'!F69</f>
        <v>5024.4</v>
      </c>
    </row>
    <row r="147" spans="1:5" s="5" customFormat="1" ht="27" customHeight="1">
      <c r="A147" s="279" t="s">
        <v>278</v>
      </c>
      <c r="B147" s="208" t="s">
        <v>279</v>
      </c>
      <c r="C147" s="30"/>
      <c r="D147" s="274">
        <f>D148</f>
        <v>30.8</v>
      </c>
      <c r="E147" s="274">
        <f>E148</f>
        <v>30.8</v>
      </c>
    </row>
    <row r="148" spans="1:5" s="5" customFormat="1" ht="27" customHeight="1">
      <c r="A148" s="35" t="s">
        <v>264</v>
      </c>
      <c r="B148" s="208" t="s">
        <v>279</v>
      </c>
      <c r="C148" s="30" t="s">
        <v>116</v>
      </c>
      <c r="D148" s="274">
        <f>'Приложение 4'!E71</f>
        <v>30.8</v>
      </c>
      <c r="E148" s="274">
        <f>'Приложение 4'!F71</f>
        <v>30.8</v>
      </c>
    </row>
    <row r="149" spans="1:5" ht="22.5" customHeight="1">
      <c r="A149" s="238" t="s">
        <v>223</v>
      </c>
      <c r="B149" s="208">
        <v>811200000</v>
      </c>
      <c r="C149" s="30"/>
      <c r="D149" s="274">
        <f>D150</f>
        <v>383.8</v>
      </c>
      <c r="E149" s="274">
        <f>E150</f>
        <v>383.8</v>
      </c>
    </row>
    <row r="150" spans="1:5" ht="15.75" customHeight="1">
      <c r="A150" s="305" t="s">
        <v>222</v>
      </c>
      <c r="B150" s="208" t="s">
        <v>280</v>
      </c>
      <c r="C150" s="30"/>
      <c r="D150" s="274">
        <f>D151</f>
        <v>383.8</v>
      </c>
      <c r="E150" s="274">
        <f>E151</f>
        <v>383.8</v>
      </c>
    </row>
    <row r="151" spans="1:5" ht="23.25" customHeight="1">
      <c r="A151" s="35" t="s">
        <v>264</v>
      </c>
      <c r="B151" s="208" t="s">
        <v>280</v>
      </c>
      <c r="C151" s="30" t="s">
        <v>116</v>
      </c>
      <c r="D151" s="274">
        <f>'Приложение 4'!E74</f>
        <v>383.8</v>
      </c>
      <c r="E151" s="274">
        <f>'Приложение 4'!F74</f>
        <v>383.8</v>
      </c>
    </row>
    <row r="152" spans="1:5" ht="13.5" customHeight="1">
      <c r="A152" s="20" t="s">
        <v>301</v>
      </c>
      <c r="B152" s="208">
        <v>811300000</v>
      </c>
      <c r="C152" s="30"/>
      <c r="D152" s="274">
        <f>D153</f>
        <v>1000</v>
      </c>
      <c r="E152" s="274">
        <f>E153</f>
        <v>0</v>
      </c>
    </row>
    <row r="153" spans="1:5" ht="23.25" customHeight="1">
      <c r="A153" s="35" t="s">
        <v>7</v>
      </c>
      <c r="B153" s="208">
        <v>811300000</v>
      </c>
      <c r="C153" s="30" t="s">
        <v>71</v>
      </c>
      <c r="D153" s="274">
        <f>'Приложение 4'!E76</f>
        <v>1000</v>
      </c>
      <c r="E153" s="274">
        <f>'Приложение 4'!F76</f>
        <v>0</v>
      </c>
    </row>
    <row r="154" spans="1:5" ht="48">
      <c r="A154" s="239" t="s">
        <v>148</v>
      </c>
      <c r="B154" s="208">
        <v>812100000</v>
      </c>
      <c r="C154" s="30"/>
      <c r="D154" s="274">
        <f>D155</f>
        <v>400</v>
      </c>
      <c r="E154" s="274">
        <f>E155</f>
        <v>400</v>
      </c>
    </row>
    <row r="155" spans="1:5" ht="24">
      <c r="A155" s="35" t="s">
        <v>264</v>
      </c>
      <c r="B155" s="208">
        <v>812100000</v>
      </c>
      <c r="C155" s="30" t="s">
        <v>116</v>
      </c>
      <c r="D155" s="274">
        <f>'Приложение 4'!E78</f>
        <v>400</v>
      </c>
      <c r="E155" s="274">
        <f>'Приложение 4'!F78</f>
        <v>400</v>
      </c>
    </row>
    <row r="156" spans="1:5" ht="25.5" customHeight="1">
      <c r="A156" s="218" t="s">
        <v>224</v>
      </c>
      <c r="B156" s="209">
        <v>820000000</v>
      </c>
      <c r="C156" s="31"/>
      <c r="D156" s="269">
        <f>D157+D160</f>
        <v>3420</v>
      </c>
      <c r="E156" s="269">
        <f>E157+E160</f>
        <v>0</v>
      </c>
    </row>
    <row r="157" spans="1:5" ht="24">
      <c r="A157" s="240" t="s">
        <v>111</v>
      </c>
      <c r="B157" s="208">
        <v>821100000</v>
      </c>
      <c r="C157" s="30"/>
      <c r="D157" s="274">
        <f>D159+D158</f>
        <v>3170</v>
      </c>
      <c r="E157" s="274">
        <f>E159+E158</f>
        <v>0</v>
      </c>
    </row>
    <row r="158" spans="1:5" ht="24">
      <c r="A158" s="35" t="s">
        <v>264</v>
      </c>
      <c r="B158" s="208">
        <v>821100000</v>
      </c>
      <c r="C158" s="30" t="s">
        <v>116</v>
      </c>
      <c r="D158" s="274">
        <f>'Приложение 4'!E81</f>
        <v>3000</v>
      </c>
      <c r="E158" s="274">
        <f>'Приложение 4'!F81</f>
        <v>0</v>
      </c>
    </row>
    <row r="159" spans="1:5" ht="13.5" customHeight="1">
      <c r="A159" s="35" t="s">
        <v>3</v>
      </c>
      <c r="B159" s="208">
        <v>821100000</v>
      </c>
      <c r="C159" s="30" t="s">
        <v>2</v>
      </c>
      <c r="D159" s="274">
        <f>'Приложение 4'!E82</f>
        <v>170</v>
      </c>
      <c r="E159" s="274">
        <f>'Приложение 4'!F82</f>
        <v>0</v>
      </c>
    </row>
    <row r="160" spans="1:5" ht="25.5" customHeight="1">
      <c r="A160" s="305" t="s">
        <v>112</v>
      </c>
      <c r="B160" s="208">
        <v>821200000</v>
      </c>
      <c r="C160" s="30"/>
      <c r="D160" s="274">
        <f>D161</f>
        <v>250</v>
      </c>
      <c r="E160" s="274">
        <f>E161</f>
        <v>0</v>
      </c>
    </row>
    <row r="161" spans="1:5" ht="12.75">
      <c r="A161" s="305" t="s">
        <v>222</v>
      </c>
      <c r="B161" s="208" t="s">
        <v>281</v>
      </c>
      <c r="C161" s="30"/>
      <c r="D161" s="274">
        <f>D162</f>
        <v>250</v>
      </c>
      <c r="E161" s="274">
        <f>E162</f>
        <v>0</v>
      </c>
    </row>
    <row r="162" spans="1:5" ht="11.25" customHeight="1">
      <c r="A162" s="35" t="s">
        <v>3</v>
      </c>
      <c r="B162" s="208" t="s">
        <v>281</v>
      </c>
      <c r="C162" s="30" t="s">
        <v>2</v>
      </c>
      <c r="D162" s="274">
        <f>'Приложение 4'!E85</f>
        <v>250</v>
      </c>
      <c r="E162" s="274">
        <f>'Приложение 4'!F85</f>
        <v>0</v>
      </c>
    </row>
    <row r="163" spans="1:5" ht="24">
      <c r="A163" s="217" t="s">
        <v>251</v>
      </c>
      <c r="B163" s="209">
        <v>830000000</v>
      </c>
      <c r="C163" s="146"/>
      <c r="D163" s="269">
        <f>D164+D166</f>
        <v>47</v>
      </c>
      <c r="E163" s="269">
        <f>E164+E166</f>
        <v>52</v>
      </c>
    </row>
    <row r="164" spans="1:5" ht="36">
      <c r="A164" s="167" t="s">
        <v>252</v>
      </c>
      <c r="B164" s="152">
        <v>832100000</v>
      </c>
      <c r="C164" s="140"/>
      <c r="D164" s="274">
        <f>D165</f>
        <v>23.5</v>
      </c>
      <c r="E164" s="274">
        <f>E165</f>
        <v>28.5</v>
      </c>
    </row>
    <row r="165" spans="1:5" ht="24">
      <c r="A165" s="35" t="s">
        <v>7</v>
      </c>
      <c r="B165" s="152">
        <v>832100000</v>
      </c>
      <c r="C165" s="140">
        <v>600</v>
      </c>
      <c r="D165" s="274">
        <f>'Приложение 4'!E232</f>
        <v>23.5</v>
      </c>
      <c r="E165" s="274">
        <f>'Приложение 4'!F232</f>
        <v>28.5</v>
      </c>
    </row>
    <row r="166" spans="1:5" ht="36">
      <c r="A166" s="167" t="s">
        <v>253</v>
      </c>
      <c r="B166" s="152">
        <v>832700000</v>
      </c>
      <c r="C166" s="140"/>
      <c r="D166" s="274">
        <f>D167</f>
        <v>23.5</v>
      </c>
      <c r="E166" s="274">
        <f>E167</f>
        <v>23.5</v>
      </c>
    </row>
    <row r="167" spans="1:5" ht="24">
      <c r="A167" s="35" t="s">
        <v>7</v>
      </c>
      <c r="B167" s="152">
        <v>832700000</v>
      </c>
      <c r="C167" s="140">
        <v>600</v>
      </c>
      <c r="D167" s="274">
        <f>'Приложение 4'!E234</f>
        <v>23.5</v>
      </c>
      <c r="E167" s="274">
        <f>'Приложение 4'!F234</f>
        <v>23.5</v>
      </c>
    </row>
    <row r="168" spans="1:7" ht="12.75">
      <c r="A168" s="241" t="s">
        <v>104</v>
      </c>
      <c r="B168" s="209">
        <v>9900000000</v>
      </c>
      <c r="C168" s="144"/>
      <c r="D168" s="270">
        <f>D169+D177+D193+D197+D201+D204+D206+D209+D212+D214+D216+D219+D223+D225+D228+D232+D234+D236+D238+D240+D181+D195+D199+D191+D172+D183+D174+D185+D188+D179</f>
        <v>76427.7</v>
      </c>
      <c r="E168" s="270">
        <f>E169+E177+E193+E197+E201+E204+E206+E209+E212+E214+E216+E219+E223+E225+E228+E232+E234+E236+E238+E240+E181+E195+E199+E191+E172+E183+E174+E185+E188+E179</f>
        <v>91031.99999999999</v>
      </c>
      <c r="F168" s="258"/>
      <c r="G168" s="258"/>
    </row>
    <row r="169" spans="1:5" ht="12.75">
      <c r="A169" s="219" t="s">
        <v>75</v>
      </c>
      <c r="B169" s="208">
        <v>9900009230</v>
      </c>
      <c r="C169" s="30"/>
      <c r="D169" s="274">
        <f>D170+D171</f>
        <v>1872</v>
      </c>
      <c r="E169" s="274">
        <f>E170+E171</f>
        <v>1923</v>
      </c>
    </row>
    <row r="170" spans="1:5" ht="24">
      <c r="A170" s="35" t="s">
        <v>264</v>
      </c>
      <c r="B170" s="208">
        <v>9900009230</v>
      </c>
      <c r="C170" s="30" t="s">
        <v>116</v>
      </c>
      <c r="D170" s="274">
        <f>'Приложение 4'!E88</f>
        <v>1700</v>
      </c>
      <c r="E170" s="274">
        <f>'Приложение 4'!F88</f>
        <v>1750</v>
      </c>
    </row>
    <row r="171" spans="1:5" ht="14.25" customHeight="1">
      <c r="A171" s="35" t="s">
        <v>3</v>
      </c>
      <c r="B171" s="208">
        <v>9900009230</v>
      </c>
      <c r="C171" s="30" t="s">
        <v>2</v>
      </c>
      <c r="D171" s="274">
        <f>'Приложение 4'!E89</f>
        <v>172</v>
      </c>
      <c r="E171" s="274">
        <f>'Приложение 4'!F89</f>
        <v>173</v>
      </c>
    </row>
    <row r="172" spans="1:5" ht="26.25" customHeight="1">
      <c r="A172" s="278" t="s">
        <v>369</v>
      </c>
      <c r="B172" s="208">
        <v>9900009300</v>
      </c>
      <c r="C172" s="30"/>
      <c r="D172" s="274">
        <f>D173</f>
        <v>1200</v>
      </c>
      <c r="E172" s="274">
        <f>E173</f>
        <v>0</v>
      </c>
    </row>
    <row r="173" spans="1:5" ht="24.75" customHeight="1">
      <c r="A173" s="35" t="s">
        <v>264</v>
      </c>
      <c r="B173" s="208">
        <v>9900009300</v>
      </c>
      <c r="C173" s="30" t="s">
        <v>116</v>
      </c>
      <c r="D173" s="274">
        <f>'Приложение 4'!E91</f>
        <v>1200</v>
      </c>
      <c r="E173" s="274">
        <f>'Приложение 4'!F91</f>
        <v>0</v>
      </c>
    </row>
    <row r="174" spans="1:5" ht="24.75" customHeight="1">
      <c r="A174" s="301" t="s">
        <v>355</v>
      </c>
      <c r="B174" s="208">
        <v>9900009500</v>
      </c>
      <c r="C174" s="30"/>
      <c r="D174" s="274">
        <f>D175+D176</f>
        <v>4273.4</v>
      </c>
      <c r="E174" s="274">
        <f>E175+E176</f>
        <v>0</v>
      </c>
    </row>
    <row r="175" spans="1:5" ht="24.75" customHeight="1">
      <c r="A175" s="35" t="s">
        <v>264</v>
      </c>
      <c r="B175" s="208">
        <v>9900009500</v>
      </c>
      <c r="C175" s="30" t="s">
        <v>116</v>
      </c>
      <c r="D175" s="274">
        <f>'Приложение 4'!E93</f>
        <v>4213.4</v>
      </c>
      <c r="E175" s="274">
        <f>'Приложение 4'!F93</f>
        <v>0</v>
      </c>
    </row>
    <row r="176" spans="1:5" ht="24.75" customHeight="1">
      <c r="A176" s="35" t="s">
        <v>7</v>
      </c>
      <c r="B176" s="208">
        <v>9900009500</v>
      </c>
      <c r="C176" s="30" t="s">
        <v>71</v>
      </c>
      <c r="D176" s="274">
        <f>'Приложение 4'!E94</f>
        <v>60</v>
      </c>
      <c r="E176" s="274">
        <f>'Приложение 4'!F94</f>
        <v>0</v>
      </c>
    </row>
    <row r="177" spans="1:5" ht="36">
      <c r="A177" s="242" t="s">
        <v>99</v>
      </c>
      <c r="B177" s="208">
        <v>9900010490</v>
      </c>
      <c r="C177" s="30"/>
      <c r="D177" s="274">
        <f>D178</f>
        <v>5762</v>
      </c>
      <c r="E177" s="274">
        <f>E178</f>
        <v>5762</v>
      </c>
    </row>
    <row r="178" spans="1:5" ht="12" customHeight="1">
      <c r="A178" s="35" t="s">
        <v>195</v>
      </c>
      <c r="B178" s="208">
        <v>9900010490</v>
      </c>
      <c r="C178" s="30" t="s">
        <v>8</v>
      </c>
      <c r="D178" s="274">
        <f>'Приложение 4'!E96</f>
        <v>5762</v>
      </c>
      <c r="E178" s="274">
        <f>'Приложение 4'!F96</f>
        <v>5762</v>
      </c>
    </row>
    <row r="179" spans="1:5" ht="12" customHeight="1">
      <c r="A179" s="205" t="s">
        <v>5</v>
      </c>
      <c r="B179" s="208">
        <v>9900010500</v>
      </c>
      <c r="C179" s="30"/>
      <c r="D179" s="274">
        <f>D180</f>
        <v>733</v>
      </c>
      <c r="E179" s="274">
        <f>E180</f>
        <v>733</v>
      </c>
    </row>
    <row r="180" spans="1:5" ht="12" customHeight="1">
      <c r="A180" s="35" t="s">
        <v>7</v>
      </c>
      <c r="B180" s="208">
        <v>9900010500</v>
      </c>
      <c r="C180" s="140">
        <v>600</v>
      </c>
      <c r="D180" s="271">
        <f>'Приложение 4'!E174</f>
        <v>733</v>
      </c>
      <c r="E180" s="271">
        <f>'Приложение 4'!F174</f>
        <v>733</v>
      </c>
    </row>
    <row r="181" spans="1:5" s="6" customFormat="1" ht="26.25" customHeight="1">
      <c r="A181" s="334" t="s">
        <v>183</v>
      </c>
      <c r="B181" s="208">
        <v>9900021020</v>
      </c>
      <c r="C181" s="141"/>
      <c r="D181" s="271">
        <f>D182</f>
        <v>940</v>
      </c>
      <c r="E181" s="271">
        <f>E182</f>
        <v>1090</v>
      </c>
    </row>
    <row r="182" spans="1:5" s="6" customFormat="1" ht="12.75" customHeight="1">
      <c r="A182" s="35" t="s">
        <v>126</v>
      </c>
      <c r="B182" s="208">
        <v>9900021020</v>
      </c>
      <c r="C182" s="141" t="s">
        <v>4</v>
      </c>
      <c r="D182" s="271">
        <f>'Приложение 4'!E257</f>
        <v>940</v>
      </c>
      <c r="E182" s="271">
        <f>'Приложение 4'!F257</f>
        <v>1090</v>
      </c>
    </row>
    <row r="183" spans="1:5" s="6" customFormat="1" ht="48.75" customHeight="1">
      <c r="A183" s="20" t="s">
        <v>358</v>
      </c>
      <c r="B183" s="208">
        <v>9900024020</v>
      </c>
      <c r="C183" s="30"/>
      <c r="D183" s="274">
        <f>D184</f>
        <v>334.4</v>
      </c>
      <c r="E183" s="274">
        <f>E184</f>
        <v>334.4</v>
      </c>
    </row>
    <row r="184" spans="1:5" s="6" customFormat="1" ht="26.25" customHeight="1">
      <c r="A184" s="35" t="s">
        <v>7</v>
      </c>
      <c r="B184" s="208">
        <v>9900024020</v>
      </c>
      <c r="C184" s="30" t="s">
        <v>71</v>
      </c>
      <c r="D184" s="274">
        <f>'Приложение 4'!E98</f>
        <v>334.4</v>
      </c>
      <c r="E184" s="274">
        <f>'Приложение 4'!F98</f>
        <v>334.4</v>
      </c>
    </row>
    <row r="185" spans="1:5" s="6" customFormat="1" ht="39.75" customHeight="1">
      <c r="A185" s="301" t="s">
        <v>359</v>
      </c>
      <c r="B185" s="208">
        <v>9900024030</v>
      </c>
      <c r="C185" s="30"/>
      <c r="D185" s="274">
        <f>D186+D187</f>
        <v>89</v>
      </c>
      <c r="E185" s="274">
        <f>E186+E187</f>
        <v>89</v>
      </c>
    </row>
    <row r="186" spans="1:5" s="6" customFormat="1" ht="46.5" customHeight="1">
      <c r="A186" s="35" t="s">
        <v>66</v>
      </c>
      <c r="B186" s="208">
        <v>9900024030</v>
      </c>
      <c r="C186" s="30" t="s">
        <v>67</v>
      </c>
      <c r="D186" s="274">
        <f>'Приложение 4'!E135</f>
        <v>88</v>
      </c>
      <c r="E186" s="274">
        <f>'Приложение 4'!F135</f>
        <v>88</v>
      </c>
    </row>
    <row r="187" spans="1:5" s="6" customFormat="1" ht="24.75" customHeight="1">
      <c r="A187" s="35" t="s">
        <v>264</v>
      </c>
      <c r="B187" s="208">
        <v>9900024030</v>
      </c>
      <c r="C187" s="30" t="s">
        <v>116</v>
      </c>
      <c r="D187" s="274">
        <f>'Приложение 4'!E136</f>
        <v>1</v>
      </c>
      <c r="E187" s="274">
        <f>'Приложение 4'!F136</f>
        <v>1</v>
      </c>
    </row>
    <row r="188" spans="1:5" s="6" customFormat="1" ht="41.25" customHeight="1">
      <c r="A188" s="301" t="s">
        <v>367</v>
      </c>
      <c r="B188" s="208">
        <v>9900024040</v>
      </c>
      <c r="C188" s="141"/>
      <c r="D188" s="271">
        <f>D189+D190</f>
        <v>136</v>
      </c>
      <c r="E188" s="271">
        <f>E189+E190</f>
        <v>136</v>
      </c>
    </row>
    <row r="189" spans="1:5" s="6" customFormat="1" ht="51" customHeight="1">
      <c r="A189" s="35" t="s">
        <v>66</v>
      </c>
      <c r="B189" s="208">
        <v>9900024040</v>
      </c>
      <c r="C189" s="141" t="s">
        <v>67</v>
      </c>
      <c r="D189" s="271">
        <f>'Приложение 4'!E259</f>
        <v>131</v>
      </c>
      <c r="E189" s="271">
        <f>'Приложение 4'!F259</f>
        <v>131</v>
      </c>
    </row>
    <row r="190" spans="1:5" s="6" customFormat="1" ht="24.75" customHeight="1">
      <c r="A190" s="35" t="s">
        <v>264</v>
      </c>
      <c r="B190" s="208">
        <v>9900024040</v>
      </c>
      <c r="C190" s="141" t="s">
        <v>116</v>
      </c>
      <c r="D190" s="271">
        <f>'Приложение 4'!E260</f>
        <v>5</v>
      </c>
      <c r="E190" s="271">
        <f>'Приложение 4'!F260</f>
        <v>5</v>
      </c>
    </row>
    <row r="191" spans="1:5" s="6" customFormat="1" ht="52.5" customHeight="1">
      <c r="A191" s="301" t="s">
        <v>354</v>
      </c>
      <c r="B191" s="208">
        <v>9900024070</v>
      </c>
      <c r="C191" s="30"/>
      <c r="D191" s="274">
        <f>D192</f>
        <v>3</v>
      </c>
      <c r="E191" s="274">
        <f>E192</f>
        <v>3</v>
      </c>
    </row>
    <row r="192" spans="1:5" s="6" customFormat="1" ht="25.5" customHeight="1">
      <c r="A192" s="35" t="s">
        <v>264</v>
      </c>
      <c r="B192" s="208">
        <v>9900024070</v>
      </c>
      <c r="C192" s="30" t="s">
        <v>116</v>
      </c>
      <c r="D192" s="274">
        <f>'Приложение 4'!E100</f>
        <v>3</v>
      </c>
      <c r="E192" s="274">
        <f>'Приложение 4'!F100</f>
        <v>3</v>
      </c>
    </row>
    <row r="193" spans="1:5" s="6" customFormat="1" ht="27" customHeight="1">
      <c r="A193" s="172" t="s">
        <v>92</v>
      </c>
      <c r="B193" s="208">
        <v>9900051180</v>
      </c>
      <c r="C193" s="141"/>
      <c r="D193" s="271">
        <f>D194</f>
        <v>1802.8</v>
      </c>
      <c r="E193" s="271">
        <f>E194</f>
        <v>1870.4</v>
      </c>
    </row>
    <row r="194" spans="1:5" ht="13.5" customHeight="1">
      <c r="A194" s="35" t="s">
        <v>126</v>
      </c>
      <c r="B194" s="208">
        <v>9900051180</v>
      </c>
      <c r="C194" s="141" t="s">
        <v>4</v>
      </c>
      <c r="D194" s="271">
        <f>'Приложение 4'!E262</f>
        <v>1802.8</v>
      </c>
      <c r="E194" s="271">
        <f>'Приложение 4'!F262</f>
        <v>1870.4</v>
      </c>
    </row>
    <row r="195" spans="1:5" ht="37.5" customHeight="1">
      <c r="A195" s="172" t="s">
        <v>352</v>
      </c>
      <c r="B195" s="208">
        <v>9900051200</v>
      </c>
      <c r="C195" s="30"/>
      <c r="D195" s="271">
        <f>D196</f>
        <v>13.1</v>
      </c>
      <c r="E195" s="271">
        <f>E196</f>
        <v>21.2</v>
      </c>
    </row>
    <row r="196" spans="1:5" ht="26.25" customHeight="1">
      <c r="A196" s="35" t="s">
        <v>264</v>
      </c>
      <c r="B196" s="208">
        <v>9900051200</v>
      </c>
      <c r="C196" s="30" t="s">
        <v>116</v>
      </c>
      <c r="D196" s="271">
        <f>'Приложение 4'!E102</f>
        <v>13.1</v>
      </c>
      <c r="E196" s="271">
        <f>'Приложение 4'!F102</f>
        <v>21.2</v>
      </c>
    </row>
    <row r="197" spans="1:5" ht="32.25" customHeight="1">
      <c r="A197" s="243" t="s">
        <v>244</v>
      </c>
      <c r="B197" s="208">
        <v>9900059300</v>
      </c>
      <c r="C197" s="141"/>
      <c r="D197" s="271">
        <f>D198</f>
        <v>144.8</v>
      </c>
      <c r="E197" s="271">
        <f>E198</f>
        <v>144.8</v>
      </c>
    </row>
    <row r="198" spans="1:5" ht="12.75" customHeight="1">
      <c r="A198" s="35" t="s">
        <v>126</v>
      </c>
      <c r="B198" s="208">
        <v>9900059300</v>
      </c>
      <c r="C198" s="141" t="s">
        <v>4</v>
      </c>
      <c r="D198" s="271">
        <f>'Приложение 4'!E264</f>
        <v>144.8</v>
      </c>
      <c r="E198" s="271">
        <f>'Приложение 4'!F264</f>
        <v>144.8</v>
      </c>
    </row>
    <row r="199" spans="1:5" ht="25.5" customHeight="1">
      <c r="A199" s="361" t="s">
        <v>353</v>
      </c>
      <c r="B199" s="208">
        <v>9900060010</v>
      </c>
      <c r="C199" s="30"/>
      <c r="D199" s="274">
        <f>D200</f>
        <v>10</v>
      </c>
      <c r="E199" s="274">
        <f>E200</f>
        <v>10</v>
      </c>
    </row>
    <row r="200" spans="1:5" ht="14.25" customHeight="1">
      <c r="A200" s="35" t="s">
        <v>195</v>
      </c>
      <c r="B200" s="208">
        <v>9900060010</v>
      </c>
      <c r="C200" s="30" t="s">
        <v>8</v>
      </c>
      <c r="D200" s="274">
        <f>'Приложение 4'!E104</f>
        <v>10</v>
      </c>
      <c r="E200" s="274">
        <f>'Приложение 4'!F104</f>
        <v>10</v>
      </c>
    </row>
    <row r="201" spans="1:7" ht="52.5" customHeight="1">
      <c r="A201" s="321" t="s">
        <v>539</v>
      </c>
      <c r="B201" s="208">
        <v>9900073040</v>
      </c>
      <c r="C201" s="31"/>
      <c r="D201" s="274">
        <f>D202+D203</f>
        <v>60.3</v>
      </c>
      <c r="E201" s="274">
        <f>E202+E203</f>
        <v>60.4</v>
      </c>
      <c r="F201" s="21"/>
      <c r="G201" s="21"/>
    </row>
    <row r="202" spans="1:5" ht="48" customHeight="1">
      <c r="A202" s="35" t="s">
        <v>66</v>
      </c>
      <c r="B202" s="208">
        <v>9900073040</v>
      </c>
      <c r="C202" s="30" t="s">
        <v>67</v>
      </c>
      <c r="D202" s="274">
        <f>'Приложение 4'!E106</f>
        <v>59</v>
      </c>
      <c r="E202" s="274">
        <f>'Приложение 4'!F106</f>
        <v>59.1</v>
      </c>
    </row>
    <row r="203" spans="1:5" s="4" customFormat="1" ht="25.5" customHeight="1">
      <c r="A203" s="35" t="s">
        <v>264</v>
      </c>
      <c r="B203" s="208">
        <v>9900073040</v>
      </c>
      <c r="C203" s="30" t="s">
        <v>116</v>
      </c>
      <c r="D203" s="274">
        <f>'Приложение 4'!E107</f>
        <v>1.3</v>
      </c>
      <c r="E203" s="274">
        <f>'Приложение 4'!F107</f>
        <v>1.3</v>
      </c>
    </row>
    <row r="204" spans="1:5" s="6" customFormat="1" ht="35.25" customHeight="1">
      <c r="A204" s="200" t="s">
        <v>70</v>
      </c>
      <c r="B204" s="208">
        <v>9900073060</v>
      </c>
      <c r="C204" s="31"/>
      <c r="D204" s="274">
        <f>D205</f>
        <v>980</v>
      </c>
      <c r="E204" s="274">
        <f>E205</f>
        <v>980</v>
      </c>
    </row>
    <row r="205" spans="1:5" ht="12.75" customHeight="1">
      <c r="A205" s="35" t="s">
        <v>3</v>
      </c>
      <c r="B205" s="208">
        <v>9900073060</v>
      </c>
      <c r="C205" s="30" t="s">
        <v>2</v>
      </c>
      <c r="D205" s="274">
        <f>'Приложение 4'!E109</f>
        <v>980</v>
      </c>
      <c r="E205" s="274">
        <f>'Приложение 4'!F109</f>
        <v>980</v>
      </c>
    </row>
    <row r="206" spans="1:5" ht="61.5" customHeight="1">
      <c r="A206" s="202" t="s">
        <v>302</v>
      </c>
      <c r="B206" s="208">
        <v>9900073070</v>
      </c>
      <c r="C206" s="31"/>
      <c r="D206" s="274">
        <f>D207+D208</f>
        <v>70.6</v>
      </c>
      <c r="E206" s="274">
        <f>E207+E208</f>
        <v>70.7</v>
      </c>
    </row>
    <row r="207" spans="1:5" ht="48" customHeight="1">
      <c r="A207" s="35" t="s">
        <v>66</v>
      </c>
      <c r="B207" s="208">
        <v>9900073070</v>
      </c>
      <c r="C207" s="30" t="s">
        <v>67</v>
      </c>
      <c r="D207" s="274">
        <f>'Приложение 4'!E111</f>
        <v>65.6</v>
      </c>
      <c r="E207" s="274">
        <f>'Приложение 4'!F111</f>
        <v>65.7</v>
      </c>
    </row>
    <row r="208" spans="1:5" ht="27" customHeight="1">
      <c r="A208" s="35" t="s">
        <v>264</v>
      </c>
      <c r="B208" s="208">
        <v>9900073070</v>
      </c>
      <c r="C208" s="30" t="s">
        <v>116</v>
      </c>
      <c r="D208" s="274">
        <f>'Приложение 4'!E112</f>
        <v>5</v>
      </c>
      <c r="E208" s="274">
        <f>'Приложение 4'!F112</f>
        <v>5</v>
      </c>
    </row>
    <row r="209" spans="1:5" ht="87" customHeight="1">
      <c r="A209" s="322" t="s">
        <v>300</v>
      </c>
      <c r="B209" s="208">
        <v>9900073080</v>
      </c>
      <c r="C209" s="31"/>
      <c r="D209" s="274">
        <f>D210+D211</f>
        <v>335.8</v>
      </c>
      <c r="E209" s="274">
        <f>E210+E211</f>
        <v>335.8</v>
      </c>
    </row>
    <row r="210" spans="1:5" ht="48" customHeight="1">
      <c r="A210" s="35" t="s">
        <v>66</v>
      </c>
      <c r="B210" s="208">
        <v>9900073080</v>
      </c>
      <c r="C210" s="30" t="s">
        <v>67</v>
      </c>
      <c r="D210" s="274">
        <f>'Приложение 4'!E114</f>
        <v>328.3</v>
      </c>
      <c r="E210" s="274">
        <f>'Приложение 4'!F114</f>
        <v>328.3</v>
      </c>
    </row>
    <row r="211" spans="1:5" ht="24.75" customHeight="1">
      <c r="A211" s="35" t="s">
        <v>264</v>
      </c>
      <c r="B211" s="208">
        <v>9900073080</v>
      </c>
      <c r="C211" s="30" t="s">
        <v>116</v>
      </c>
      <c r="D211" s="274">
        <f>'Приложение 4'!E115</f>
        <v>7.5</v>
      </c>
      <c r="E211" s="274">
        <f>'Приложение 4'!F115</f>
        <v>7.5</v>
      </c>
    </row>
    <row r="212" spans="1:5" ht="62.25" customHeight="1">
      <c r="A212" s="323" t="s">
        <v>308</v>
      </c>
      <c r="B212" s="208">
        <v>9900073090</v>
      </c>
      <c r="C212" s="141"/>
      <c r="D212" s="271">
        <f>D213</f>
        <v>4.5</v>
      </c>
      <c r="E212" s="271">
        <f>E213</f>
        <v>4.5</v>
      </c>
    </row>
    <row r="213" spans="1:5" ht="24.75" customHeight="1">
      <c r="A213" s="35" t="s">
        <v>264</v>
      </c>
      <c r="B213" s="208">
        <v>9900073090</v>
      </c>
      <c r="C213" s="141" t="s">
        <v>116</v>
      </c>
      <c r="D213" s="271">
        <f>'Приложение 4'!E266</f>
        <v>4.5</v>
      </c>
      <c r="E213" s="271">
        <f>'Приложение 4'!F266</f>
        <v>4.5</v>
      </c>
    </row>
    <row r="214" spans="1:5" ht="120" customHeight="1">
      <c r="A214" s="244" t="s">
        <v>74</v>
      </c>
      <c r="B214" s="208">
        <v>9900073100</v>
      </c>
      <c r="C214" s="141"/>
      <c r="D214" s="271">
        <f>D215</f>
        <v>4.5</v>
      </c>
      <c r="E214" s="271">
        <f>E215</f>
        <v>4.5</v>
      </c>
    </row>
    <row r="215" spans="1:5" ht="24.75" customHeight="1">
      <c r="A215" s="35" t="s">
        <v>264</v>
      </c>
      <c r="B215" s="208">
        <v>9900073100</v>
      </c>
      <c r="C215" s="141" t="s">
        <v>116</v>
      </c>
      <c r="D215" s="271">
        <f>'Приложение 4'!E268</f>
        <v>4.5</v>
      </c>
      <c r="E215" s="271">
        <f>'Приложение 4'!F268</f>
        <v>4.5</v>
      </c>
    </row>
    <row r="216" spans="1:5" ht="51" customHeight="1">
      <c r="A216" s="163" t="s">
        <v>317</v>
      </c>
      <c r="B216" s="208">
        <v>9900073120</v>
      </c>
      <c r="C216" s="31"/>
      <c r="D216" s="274">
        <f>D217+D218</f>
        <v>70.7</v>
      </c>
      <c r="E216" s="274">
        <f>E217+E218</f>
        <v>70.7</v>
      </c>
    </row>
    <row r="217" spans="1:5" ht="49.5" customHeight="1">
      <c r="A217" s="35" t="s">
        <v>66</v>
      </c>
      <c r="B217" s="208">
        <v>9900073120</v>
      </c>
      <c r="C217" s="30" t="s">
        <v>67</v>
      </c>
      <c r="D217" s="274">
        <f>'Приложение 4'!E117</f>
        <v>65.7</v>
      </c>
      <c r="E217" s="274">
        <f>'Приложение 4'!F117</f>
        <v>65.7</v>
      </c>
    </row>
    <row r="218" spans="1:5" ht="27.75" customHeight="1">
      <c r="A218" s="35" t="s">
        <v>264</v>
      </c>
      <c r="B218" s="208">
        <v>9900073120</v>
      </c>
      <c r="C218" s="30" t="s">
        <v>116</v>
      </c>
      <c r="D218" s="274">
        <f>'Приложение 4'!E118</f>
        <v>5</v>
      </c>
      <c r="E218" s="274">
        <f>'Приложение 4'!F118</f>
        <v>5</v>
      </c>
    </row>
    <row r="219" spans="1:5" ht="84">
      <c r="A219" s="324" t="s">
        <v>266</v>
      </c>
      <c r="B219" s="208">
        <v>9900073150</v>
      </c>
      <c r="C219" s="141"/>
      <c r="D219" s="271">
        <f>D222+D220+D221</f>
        <v>326.59999999999997</v>
      </c>
      <c r="E219" s="271">
        <f>E222+E220+E221</f>
        <v>326.59999999999997</v>
      </c>
    </row>
    <row r="220" spans="1:5" ht="48">
      <c r="A220" s="35" t="s">
        <v>66</v>
      </c>
      <c r="B220" s="208">
        <v>9900073150</v>
      </c>
      <c r="C220" s="30" t="s">
        <v>67</v>
      </c>
      <c r="D220" s="271">
        <f>'Приложение 4'!E120</f>
        <v>19.7</v>
      </c>
      <c r="E220" s="271">
        <f>'Приложение 4'!F120</f>
        <v>19.7</v>
      </c>
    </row>
    <row r="221" spans="1:5" ht="24">
      <c r="A221" s="35" t="s">
        <v>264</v>
      </c>
      <c r="B221" s="208">
        <v>9900073150</v>
      </c>
      <c r="C221" s="30" t="s">
        <v>116</v>
      </c>
      <c r="D221" s="271">
        <f>'Приложение 4'!E121</f>
        <v>10</v>
      </c>
      <c r="E221" s="271">
        <f>'Приложение 4'!F121</f>
        <v>10</v>
      </c>
    </row>
    <row r="222" spans="1:5" ht="12.75">
      <c r="A222" s="35" t="s">
        <v>126</v>
      </c>
      <c r="B222" s="208">
        <v>9900073150</v>
      </c>
      <c r="C222" s="141" t="s">
        <v>4</v>
      </c>
      <c r="D222" s="271">
        <f>'Приложение 4'!E270+'Приложение 4'!E122</f>
        <v>296.9</v>
      </c>
      <c r="E222" s="271">
        <f>'Приложение 4'!F270+'Приложение 4'!F122</f>
        <v>296.9</v>
      </c>
    </row>
    <row r="223" spans="1:5" ht="97.5" customHeight="1">
      <c r="A223" s="325" t="s">
        <v>267</v>
      </c>
      <c r="B223" s="208">
        <v>9900073160</v>
      </c>
      <c r="C223" s="31"/>
      <c r="D223" s="274">
        <f>D224</f>
        <v>10</v>
      </c>
      <c r="E223" s="274">
        <f>E224</f>
        <v>10</v>
      </c>
    </row>
    <row r="224" spans="1:5" ht="24">
      <c r="A224" s="35" t="s">
        <v>264</v>
      </c>
      <c r="B224" s="208">
        <v>9900073160</v>
      </c>
      <c r="C224" s="141" t="s">
        <v>116</v>
      </c>
      <c r="D224" s="271">
        <f>'Приложение 4'!E272+'Приложение 4'!E124</f>
        <v>10</v>
      </c>
      <c r="E224" s="271">
        <f>'Приложение 4'!F272+'Приложение 4'!F124</f>
        <v>10</v>
      </c>
    </row>
    <row r="225" spans="1:5" ht="72">
      <c r="A225" s="186" t="s">
        <v>319</v>
      </c>
      <c r="B225" s="208">
        <v>9900073190</v>
      </c>
      <c r="C225" s="140"/>
      <c r="D225" s="271">
        <f>D227+D226</f>
        <v>21538</v>
      </c>
      <c r="E225" s="271">
        <f>E227+E226</f>
        <v>21538</v>
      </c>
    </row>
    <row r="226" spans="1:5" ht="24">
      <c r="A226" s="35" t="s">
        <v>264</v>
      </c>
      <c r="B226" s="208">
        <v>9900073190</v>
      </c>
      <c r="C226" s="140">
        <v>200</v>
      </c>
      <c r="D226" s="271">
        <f>'Приложение 4'!E237</f>
        <v>18</v>
      </c>
      <c r="E226" s="271">
        <f>'Приложение 4'!F237</f>
        <v>18</v>
      </c>
    </row>
    <row r="227" spans="1:5" ht="15" customHeight="1">
      <c r="A227" s="35" t="s">
        <v>195</v>
      </c>
      <c r="B227" s="208">
        <v>9900073190</v>
      </c>
      <c r="C227" s="30" t="s">
        <v>8</v>
      </c>
      <c r="D227" s="274">
        <f>'Приложение 4'!E176+'Приложение 4'!E238</f>
        <v>21520</v>
      </c>
      <c r="E227" s="274">
        <f>'Приложение 4'!F176+'Приложение 4'!F238</f>
        <v>21520</v>
      </c>
    </row>
    <row r="228" spans="1:7" ht="27" customHeight="1">
      <c r="A228" s="245" t="s">
        <v>103</v>
      </c>
      <c r="B228" s="208">
        <v>9900082040</v>
      </c>
      <c r="C228" s="31"/>
      <c r="D228" s="274">
        <f>D229+D230+D231</f>
        <v>32488.7</v>
      </c>
      <c r="E228" s="274">
        <f>E229+E230+E231</f>
        <v>32506.5</v>
      </c>
      <c r="F228" s="277"/>
      <c r="G228" s="277"/>
    </row>
    <row r="229" spans="1:5" ht="49.5" customHeight="1">
      <c r="A229" s="35" t="s">
        <v>66</v>
      </c>
      <c r="B229" s="208">
        <v>9900082040</v>
      </c>
      <c r="C229" s="30" t="s">
        <v>67</v>
      </c>
      <c r="D229" s="274">
        <f>'Приложение 4'!E126+'Приложение 4'!E16+'Приложение 4'!E138</f>
        <v>29102.8</v>
      </c>
      <c r="E229" s="274">
        <f>'Приложение 4'!F126+'Приложение 4'!F16+'Приложение 4'!F138</f>
        <v>29109.6</v>
      </c>
    </row>
    <row r="230" spans="1:5" ht="24">
      <c r="A230" s="35" t="s">
        <v>264</v>
      </c>
      <c r="B230" s="208">
        <v>9900082040</v>
      </c>
      <c r="C230" s="30" t="s">
        <v>116</v>
      </c>
      <c r="D230" s="274">
        <f>'Приложение 4'!E17+'Приложение 4'!E127+'Приложение 4'!E139</f>
        <v>3365.9</v>
      </c>
      <c r="E230" s="274">
        <f>'Приложение 4'!F17+'Приложение 4'!F127+'Приложение 4'!F139</f>
        <v>3376.9</v>
      </c>
    </row>
    <row r="231" spans="1:5" ht="12.75" customHeight="1">
      <c r="A231" s="35" t="s">
        <v>3</v>
      </c>
      <c r="B231" s="208">
        <v>9900082040</v>
      </c>
      <c r="C231" s="30" t="s">
        <v>2</v>
      </c>
      <c r="D231" s="274">
        <f>'Приложение 4'!E128</f>
        <v>20</v>
      </c>
      <c r="E231" s="274">
        <f>'Приложение 4'!F128</f>
        <v>20</v>
      </c>
    </row>
    <row r="232" spans="1:5" ht="24">
      <c r="A232" s="27" t="s">
        <v>127</v>
      </c>
      <c r="B232" s="208">
        <v>9900082050</v>
      </c>
      <c r="C232" s="30"/>
      <c r="D232" s="274">
        <f>D233</f>
        <v>784.5</v>
      </c>
      <c r="E232" s="274">
        <f>E233</f>
        <v>832.5</v>
      </c>
    </row>
    <row r="233" spans="1:5" ht="48">
      <c r="A233" s="35" t="s">
        <v>66</v>
      </c>
      <c r="B233" s="208">
        <v>9900082050</v>
      </c>
      <c r="C233" s="30" t="s">
        <v>67</v>
      </c>
      <c r="D233" s="274">
        <f>'Приложение 4'!E141</f>
        <v>784.5</v>
      </c>
      <c r="E233" s="274">
        <f>'Приложение 4'!F141</f>
        <v>832.5</v>
      </c>
    </row>
    <row r="234" spans="1:5" ht="24">
      <c r="A234" s="245" t="s">
        <v>76</v>
      </c>
      <c r="B234" s="208">
        <v>9900082080</v>
      </c>
      <c r="C234" s="30"/>
      <c r="D234" s="274">
        <f>D235</f>
        <v>2240</v>
      </c>
      <c r="E234" s="274">
        <f>E235</f>
        <v>2240</v>
      </c>
    </row>
    <row r="235" spans="1:5" ht="48">
      <c r="A235" s="35" t="s">
        <v>66</v>
      </c>
      <c r="B235" s="208">
        <v>9900082080</v>
      </c>
      <c r="C235" s="30" t="s">
        <v>67</v>
      </c>
      <c r="D235" s="274">
        <f>'Приложение 4'!E130</f>
        <v>2240</v>
      </c>
      <c r="E235" s="274">
        <f>'Приложение 4'!F130</f>
        <v>2240</v>
      </c>
    </row>
    <row r="236" spans="1:5" ht="24">
      <c r="A236" s="246" t="s">
        <v>72</v>
      </c>
      <c r="B236" s="208">
        <v>9900092730</v>
      </c>
      <c r="C236" s="197"/>
      <c r="D236" s="274">
        <f>D237</f>
        <v>100</v>
      </c>
      <c r="E236" s="274">
        <f>E237</f>
        <v>100</v>
      </c>
    </row>
    <row r="237" spans="1:5" ht="12.75">
      <c r="A237" s="35" t="s">
        <v>3</v>
      </c>
      <c r="B237" s="208">
        <v>9900092730</v>
      </c>
      <c r="C237" s="27">
        <v>800</v>
      </c>
      <c r="D237" s="271">
        <f>'Приложение 4'!E274</f>
        <v>100</v>
      </c>
      <c r="E237" s="271">
        <f>'Приложение 4'!F274</f>
        <v>100</v>
      </c>
    </row>
    <row r="238" spans="1:5" ht="40.5" customHeight="1">
      <c r="A238" s="247" t="s">
        <v>125</v>
      </c>
      <c r="B238" s="208">
        <v>9900092740</v>
      </c>
      <c r="C238" s="30"/>
      <c r="D238" s="274">
        <f>D239</f>
        <v>100</v>
      </c>
      <c r="E238" s="274">
        <f>E239</f>
        <v>100</v>
      </c>
    </row>
    <row r="239" spans="1:5" ht="14.25" customHeight="1">
      <c r="A239" s="35" t="s">
        <v>3</v>
      </c>
      <c r="B239" s="208">
        <v>9900092740</v>
      </c>
      <c r="C239" s="30" t="s">
        <v>2</v>
      </c>
      <c r="D239" s="271">
        <f>'Приложение 4'!E276</f>
        <v>100</v>
      </c>
      <c r="E239" s="271">
        <f>'Приложение 4'!F276</f>
        <v>100</v>
      </c>
    </row>
    <row r="240" spans="1:5" ht="13.5" customHeight="1">
      <c r="A240" s="335" t="s">
        <v>247</v>
      </c>
      <c r="B240" s="152">
        <v>9900099990</v>
      </c>
      <c r="C240" s="30"/>
      <c r="D240" s="274">
        <f>D241</f>
        <v>0</v>
      </c>
      <c r="E240" s="274">
        <f>E241</f>
        <v>19735</v>
      </c>
    </row>
    <row r="241" spans="1:5" ht="13.5" customHeight="1">
      <c r="A241" s="28" t="s">
        <v>3</v>
      </c>
      <c r="B241" s="152">
        <v>9900099990</v>
      </c>
      <c r="C241" s="30" t="s">
        <v>2</v>
      </c>
      <c r="D241" s="274">
        <f>'Приложение 4'!E278</f>
        <v>0</v>
      </c>
      <c r="E241" s="274">
        <f>'Приложение 4'!F278</f>
        <v>19735</v>
      </c>
    </row>
    <row r="242" spans="1:7" ht="12.75">
      <c r="A242" s="405" t="s">
        <v>102</v>
      </c>
      <c r="B242" s="405"/>
      <c r="C242" s="405"/>
      <c r="D242" s="268">
        <f>D168+D142+D138+D114+D104+D89+D65+D33+D11</f>
        <v>760451</v>
      </c>
      <c r="E242" s="268">
        <f>E168+E142+E138+E114+E104+E89+E65+E33+E11</f>
        <v>769785</v>
      </c>
      <c r="F242" s="258"/>
      <c r="G242" s="258"/>
    </row>
    <row r="244" spans="4:5" ht="12.75">
      <c r="D244" s="21"/>
      <c r="E244" s="21"/>
    </row>
    <row r="245" ht="12.75">
      <c r="D245" s="21"/>
    </row>
  </sheetData>
  <sheetProtection/>
  <autoFilter ref="A9:D242"/>
  <mergeCells count="11">
    <mergeCell ref="A1:E1"/>
    <mergeCell ref="A2:E2"/>
    <mergeCell ref="A3:E3"/>
    <mergeCell ref="A4:E4"/>
    <mergeCell ref="B5:E5"/>
    <mergeCell ref="A242:C242"/>
    <mergeCell ref="A9:A10"/>
    <mergeCell ref="B9:B10"/>
    <mergeCell ref="C9:C10"/>
    <mergeCell ref="D9:E9"/>
    <mergeCell ref="A7:E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3.25390625" style="0" customWidth="1"/>
    <col min="2" max="2" width="55.375" style="0" customWidth="1"/>
    <col min="3" max="3" width="9.75390625" style="0" customWidth="1"/>
    <col min="4" max="4" width="11.00390625" style="0" customWidth="1"/>
    <col min="5" max="5" width="10.25390625" style="0" customWidth="1"/>
  </cols>
  <sheetData>
    <row r="1" spans="1:5" s="10" customFormat="1" ht="12.75" customHeight="1">
      <c r="A1" s="451" t="s">
        <v>209</v>
      </c>
      <c r="B1" s="451"/>
      <c r="C1" s="451"/>
      <c r="D1" s="451"/>
      <c r="E1" s="451"/>
    </row>
    <row r="2" spans="1:5" s="10" customFormat="1" ht="12.75" customHeight="1">
      <c r="A2" s="460" t="s">
        <v>105</v>
      </c>
      <c r="B2" s="460"/>
      <c r="C2" s="460"/>
      <c r="D2" s="460"/>
      <c r="E2" s="460"/>
    </row>
    <row r="3" spans="1:5" s="10" customFormat="1" ht="12.75" customHeight="1">
      <c r="A3" s="460" t="s">
        <v>18</v>
      </c>
      <c r="B3" s="460"/>
      <c r="C3" s="460"/>
      <c r="D3" s="460"/>
      <c r="E3" s="460"/>
    </row>
    <row r="4" spans="1:5" s="10" customFormat="1" ht="12.75" customHeight="1">
      <c r="A4" s="9"/>
      <c r="B4" s="460" t="s">
        <v>327</v>
      </c>
      <c r="C4" s="460"/>
      <c r="D4" s="460"/>
      <c r="E4" s="460"/>
    </row>
    <row r="5" spans="1:5" s="10" customFormat="1" ht="12.75" customHeight="1">
      <c r="A5" s="9"/>
      <c r="B5" s="460" t="s">
        <v>537</v>
      </c>
      <c r="C5" s="460"/>
      <c r="D5" s="460"/>
      <c r="E5" s="460"/>
    </row>
    <row r="6" s="2" customFormat="1" ht="15">
      <c r="B6" s="52"/>
    </row>
    <row r="7" spans="1:5" s="2" customFormat="1" ht="43.5" customHeight="1">
      <c r="A7" s="456" t="s">
        <v>340</v>
      </c>
      <c r="B7" s="456"/>
      <c r="C7" s="456"/>
      <c r="D7" s="456"/>
      <c r="E7" s="456"/>
    </row>
    <row r="8" s="2" customFormat="1" ht="15.75">
      <c r="B8" s="53"/>
    </row>
    <row r="9" spans="2:3" s="2" customFormat="1" ht="12.75">
      <c r="B9" s="461"/>
      <c r="C9" s="461"/>
    </row>
    <row r="10" spans="1:5" s="11" customFormat="1" ht="15.75" customHeight="1">
      <c r="A10" s="472" t="s">
        <v>284</v>
      </c>
      <c r="B10" s="473"/>
      <c r="C10" s="476" t="s">
        <v>190</v>
      </c>
      <c r="D10" s="476"/>
      <c r="E10" s="476"/>
    </row>
    <row r="11" spans="1:5" s="11" customFormat="1" ht="15.75" customHeight="1">
      <c r="A11" s="474"/>
      <c r="B11" s="475"/>
      <c r="C11" s="54" t="s">
        <v>201</v>
      </c>
      <c r="D11" s="54" t="s">
        <v>282</v>
      </c>
      <c r="E11" s="54" t="s">
        <v>326</v>
      </c>
    </row>
    <row r="12" spans="1:5" s="11" customFormat="1" ht="13.5" customHeight="1">
      <c r="A12" s="294" t="s">
        <v>285</v>
      </c>
      <c r="B12" s="295"/>
      <c r="C12" s="353">
        <f>C13+C16</f>
        <v>0</v>
      </c>
      <c r="D12" s="357">
        <f>D13</f>
        <v>-2800</v>
      </c>
      <c r="E12" s="357">
        <f>E13</f>
        <v>-2400</v>
      </c>
    </row>
    <row r="13" spans="1:5" s="11" customFormat="1" ht="30" customHeight="1">
      <c r="A13" s="55" t="s">
        <v>106</v>
      </c>
      <c r="B13" s="56" t="s">
        <v>107</v>
      </c>
      <c r="C13" s="354">
        <f>C14+C15</f>
        <v>0</v>
      </c>
      <c r="D13" s="358">
        <f>D14+D15</f>
        <v>-2800</v>
      </c>
      <c r="E13" s="358">
        <f>E14+E15</f>
        <v>-2400</v>
      </c>
    </row>
    <row r="14" spans="1:5" s="11" customFormat="1" ht="14.25" customHeight="1">
      <c r="A14" s="293"/>
      <c r="B14" s="57" t="s">
        <v>108</v>
      </c>
      <c r="C14" s="355">
        <v>0</v>
      </c>
      <c r="D14" s="359">
        <v>0</v>
      </c>
      <c r="E14" s="359">
        <v>0</v>
      </c>
    </row>
    <row r="15" spans="1:5" s="11" customFormat="1" ht="14.25" customHeight="1">
      <c r="A15" s="293"/>
      <c r="B15" s="57" t="s">
        <v>109</v>
      </c>
      <c r="C15" s="355">
        <v>0</v>
      </c>
      <c r="D15" s="359">
        <v>-2800</v>
      </c>
      <c r="E15" s="359">
        <v>-2400</v>
      </c>
    </row>
    <row r="16" spans="1:5" s="292" customFormat="1" ht="16.5" customHeight="1">
      <c r="A16" s="131" t="s">
        <v>286</v>
      </c>
      <c r="B16" s="56" t="s">
        <v>287</v>
      </c>
      <c r="C16" s="354">
        <f>C17+C18</f>
        <v>0</v>
      </c>
      <c r="D16" s="354">
        <f>D17+D18</f>
        <v>0</v>
      </c>
      <c r="E16" s="354">
        <f>E17+E18</f>
        <v>0</v>
      </c>
    </row>
    <row r="17" spans="1:5" ht="13.5" customHeight="1">
      <c r="A17" s="41"/>
      <c r="B17" s="57" t="s">
        <v>108</v>
      </c>
      <c r="C17" s="356">
        <f>C18</f>
        <v>0</v>
      </c>
      <c r="D17" s="356">
        <v>0</v>
      </c>
      <c r="E17" s="356">
        <v>0</v>
      </c>
    </row>
    <row r="18" spans="1:5" ht="13.5" customHeight="1">
      <c r="A18" s="41"/>
      <c r="B18" s="57" t="s">
        <v>109</v>
      </c>
      <c r="C18" s="356">
        <f>C19</f>
        <v>0</v>
      </c>
      <c r="D18" s="356">
        <v>0</v>
      </c>
      <c r="E18" s="356">
        <v>0</v>
      </c>
    </row>
    <row r="19" ht="15.75">
      <c r="B19" s="46" t="s">
        <v>115</v>
      </c>
    </row>
    <row r="20" ht="15.75">
      <c r="B20" s="46"/>
    </row>
    <row r="21" ht="15.75">
      <c r="B21" s="46"/>
    </row>
    <row r="22" ht="15.75">
      <c r="B22" s="46"/>
    </row>
    <row r="23" ht="15.75">
      <c r="B23" s="46"/>
    </row>
    <row r="24" ht="15.75">
      <c r="B24" s="46"/>
    </row>
    <row r="25" ht="15.75">
      <c r="B25" s="46"/>
    </row>
    <row r="26" ht="15.75">
      <c r="B26" s="46"/>
    </row>
    <row r="27" ht="15.75">
      <c r="B27" s="46"/>
    </row>
    <row r="28" ht="15.75">
      <c r="B28" s="46"/>
    </row>
    <row r="29" ht="15.75">
      <c r="B29" s="46"/>
    </row>
    <row r="30" ht="15.75">
      <c r="B30" s="46"/>
    </row>
    <row r="31" ht="15.75">
      <c r="B31" s="46"/>
    </row>
    <row r="32" ht="15.75">
      <c r="B32" s="46"/>
    </row>
    <row r="33" ht="15.75">
      <c r="B33" s="46"/>
    </row>
    <row r="34" ht="15.75">
      <c r="B34" s="46"/>
    </row>
    <row r="35" ht="15.75">
      <c r="B35" s="46"/>
    </row>
    <row r="36" ht="15.75">
      <c r="B36" s="46"/>
    </row>
    <row r="37" ht="15.75">
      <c r="B37" s="46"/>
    </row>
    <row r="38" ht="15.75">
      <c r="B38" s="46"/>
    </row>
    <row r="39" ht="15.75">
      <c r="B39" s="46"/>
    </row>
    <row r="40" ht="15.75">
      <c r="B40" s="46"/>
    </row>
    <row r="41" ht="15.75">
      <c r="B41" s="46"/>
    </row>
    <row r="42" ht="15.75">
      <c r="B42" s="46"/>
    </row>
    <row r="43" ht="15.75">
      <c r="B43" s="46"/>
    </row>
    <row r="44" ht="15.75">
      <c r="B44" s="46"/>
    </row>
  </sheetData>
  <sheetProtection/>
  <mergeCells count="9">
    <mergeCell ref="A1:E1"/>
    <mergeCell ref="A2:E2"/>
    <mergeCell ref="A3:E3"/>
    <mergeCell ref="B4:E4"/>
    <mergeCell ref="B5:E5"/>
    <mergeCell ref="A10:B11"/>
    <mergeCell ref="A7:E7"/>
    <mergeCell ref="B9:C9"/>
    <mergeCell ref="C10:E10"/>
  </mergeCells>
  <printOptions/>
  <pageMargins left="0.7086614173228347" right="0.7086614173228347" top="0.3937007874015748" bottom="0.3937007874015748" header="0.1968503937007874" footer="0.11811023622047245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8" sqref="A18:G18"/>
    </sheetView>
  </sheetViews>
  <sheetFormatPr defaultColWidth="9.00390625" defaultRowHeight="12.75"/>
  <cols>
    <col min="1" max="1" width="5.625" style="0" customWidth="1"/>
    <col min="2" max="2" width="16.125" style="0" customWidth="1"/>
    <col min="3" max="3" width="15.125" style="0" customWidth="1"/>
    <col min="4" max="6" width="10.625" style="0" customWidth="1"/>
    <col min="7" max="7" width="16.375" style="0" customWidth="1"/>
  </cols>
  <sheetData>
    <row r="1" spans="1:8" ht="12.75">
      <c r="A1" s="451" t="s">
        <v>210</v>
      </c>
      <c r="B1" s="451"/>
      <c r="C1" s="451"/>
      <c r="D1" s="451"/>
      <c r="E1" s="451"/>
      <c r="F1" s="451"/>
      <c r="G1" s="451"/>
      <c r="H1" s="132"/>
    </row>
    <row r="2" spans="1:7" ht="12.75">
      <c r="A2" s="460" t="s">
        <v>57</v>
      </c>
      <c r="B2" s="460"/>
      <c r="C2" s="460"/>
      <c r="D2" s="460"/>
      <c r="E2" s="460"/>
      <c r="F2" s="460"/>
      <c r="G2" s="460"/>
    </row>
    <row r="3" spans="1:7" ht="12.75">
      <c r="A3" s="460" t="s">
        <v>18</v>
      </c>
      <c r="B3" s="460"/>
      <c r="C3" s="460"/>
      <c r="D3" s="460"/>
      <c r="E3" s="460"/>
      <c r="F3" s="460"/>
      <c r="G3" s="460"/>
    </row>
    <row r="4" spans="1:7" ht="12.75">
      <c r="A4" s="9"/>
      <c r="B4" s="9"/>
      <c r="C4" s="9"/>
      <c r="D4" s="9"/>
      <c r="E4" s="460" t="s">
        <v>327</v>
      </c>
      <c r="F4" s="460"/>
      <c r="G4" s="460"/>
    </row>
    <row r="5" spans="1:7" ht="12.75">
      <c r="A5" s="460" t="s">
        <v>537</v>
      </c>
      <c r="B5" s="460"/>
      <c r="C5" s="460"/>
      <c r="D5" s="460"/>
      <c r="E5" s="460"/>
      <c r="F5" s="460"/>
      <c r="G5" s="460"/>
    </row>
    <row r="8" spans="1:7" ht="43.5" customHeight="1">
      <c r="A8" s="407" t="s">
        <v>341</v>
      </c>
      <c r="B8" s="407"/>
      <c r="C8" s="407"/>
      <c r="D8" s="407"/>
      <c r="E8" s="407"/>
      <c r="F8" s="407"/>
      <c r="G8" s="407"/>
    </row>
    <row r="10" spans="1:7" ht="37.5" customHeight="1">
      <c r="A10" s="478" t="s">
        <v>58</v>
      </c>
      <c r="B10" s="478"/>
      <c r="C10" s="478"/>
      <c r="D10" s="478"/>
      <c r="E10" s="478"/>
      <c r="F10" s="478"/>
      <c r="G10" s="478"/>
    </row>
    <row r="11" spans="1:7" ht="9" customHeight="1">
      <c r="A11" s="133"/>
      <c r="B11" s="133"/>
      <c r="C11" s="133"/>
      <c r="D11" s="133"/>
      <c r="E11" s="133"/>
      <c r="F11" s="133"/>
      <c r="G11" s="133"/>
    </row>
    <row r="12" spans="1:7" ht="38.25" customHeight="1">
      <c r="A12" s="484" t="s">
        <v>59</v>
      </c>
      <c r="B12" s="482" t="s">
        <v>60</v>
      </c>
      <c r="C12" s="482" t="s">
        <v>61</v>
      </c>
      <c r="D12" s="479" t="s">
        <v>62</v>
      </c>
      <c r="E12" s="480"/>
      <c r="F12" s="481"/>
      <c r="G12" s="482" t="s">
        <v>63</v>
      </c>
    </row>
    <row r="13" spans="1:7" ht="12.75">
      <c r="A13" s="485"/>
      <c r="B13" s="483"/>
      <c r="C13" s="483"/>
      <c r="D13" s="48" t="s">
        <v>201</v>
      </c>
      <c r="E13" s="48" t="s">
        <v>282</v>
      </c>
      <c r="F13" s="48" t="s">
        <v>326</v>
      </c>
      <c r="G13" s="483"/>
    </row>
    <row r="14" spans="1:7" ht="12.75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</row>
    <row r="15" spans="1:7" ht="12.75">
      <c r="A15" s="41"/>
      <c r="B15" s="135" t="s">
        <v>64</v>
      </c>
      <c r="C15" s="41"/>
      <c r="D15" s="264">
        <v>0</v>
      </c>
      <c r="E15" s="264">
        <v>0</v>
      </c>
      <c r="F15" s="264">
        <v>0</v>
      </c>
      <c r="G15" s="41"/>
    </row>
    <row r="18" spans="1:7" ht="41.25" customHeight="1">
      <c r="A18" s="477" t="s">
        <v>177</v>
      </c>
      <c r="B18" s="477"/>
      <c r="C18" s="477"/>
      <c r="D18" s="477"/>
      <c r="E18" s="477"/>
      <c r="F18" s="477"/>
      <c r="G18" s="477"/>
    </row>
    <row r="19" spans="1:7" ht="15" customHeight="1">
      <c r="A19" s="136"/>
      <c r="B19" s="136"/>
      <c r="C19" s="136"/>
      <c r="D19" s="136"/>
      <c r="E19" s="136"/>
      <c r="F19" s="136"/>
      <c r="G19" s="136"/>
    </row>
    <row r="20" spans="1:7" ht="52.5" customHeight="1">
      <c r="A20" s="490" t="s">
        <v>178</v>
      </c>
      <c r="B20" s="491"/>
      <c r="C20" s="492"/>
      <c r="D20" s="479" t="s">
        <v>145</v>
      </c>
      <c r="E20" s="480"/>
      <c r="F20" s="480"/>
      <c r="G20" s="481"/>
    </row>
    <row r="21" spans="1:7" ht="52.5" customHeight="1">
      <c r="A21" s="493"/>
      <c r="B21" s="494"/>
      <c r="C21" s="495"/>
      <c r="D21" s="48" t="s">
        <v>201</v>
      </c>
      <c r="E21" s="48" t="s">
        <v>282</v>
      </c>
      <c r="F21" s="444" t="s">
        <v>326</v>
      </c>
      <c r="G21" s="444"/>
    </row>
    <row r="22" spans="1:7" ht="39" customHeight="1">
      <c r="A22" s="486" t="s">
        <v>146</v>
      </c>
      <c r="B22" s="487"/>
      <c r="C22" s="488"/>
      <c r="D22" s="265">
        <v>0</v>
      </c>
      <c r="E22" s="265">
        <v>0</v>
      </c>
      <c r="F22" s="489">
        <v>0</v>
      </c>
      <c r="G22" s="489"/>
    </row>
    <row r="23" spans="1:7" ht="28.5" customHeight="1">
      <c r="A23" s="486" t="s">
        <v>147</v>
      </c>
      <c r="B23" s="487"/>
      <c r="C23" s="488"/>
      <c r="D23" s="266">
        <v>0</v>
      </c>
      <c r="E23" s="266">
        <v>0</v>
      </c>
      <c r="F23" s="489">
        <v>0</v>
      </c>
      <c r="G23" s="489"/>
    </row>
  </sheetData>
  <sheetProtection/>
  <mergeCells count="20">
    <mergeCell ref="G12:G13"/>
    <mergeCell ref="A1:G1"/>
    <mergeCell ref="A2:G2"/>
    <mergeCell ref="A23:C23"/>
    <mergeCell ref="F22:G22"/>
    <mergeCell ref="F23:G23"/>
    <mergeCell ref="A22:C22"/>
    <mergeCell ref="D20:G20"/>
    <mergeCell ref="A20:C21"/>
    <mergeCell ref="F21:G21"/>
    <mergeCell ref="A18:G18"/>
    <mergeCell ref="A8:G8"/>
    <mergeCell ref="A10:G10"/>
    <mergeCell ref="A3:G3"/>
    <mergeCell ref="E4:G4"/>
    <mergeCell ref="A5:G5"/>
    <mergeCell ref="D12:F12"/>
    <mergeCell ref="C12:C13"/>
    <mergeCell ref="B12:B13"/>
    <mergeCell ref="A12:A1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6.25390625" style="0" customWidth="1"/>
    <col min="4" max="4" width="19.75390625" style="0" customWidth="1"/>
  </cols>
  <sheetData>
    <row r="1" spans="1:4" s="10" customFormat="1" ht="11.25" customHeight="1">
      <c r="A1" s="451" t="s">
        <v>519</v>
      </c>
      <c r="B1" s="451"/>
      <c r="C1" s="451"/>
      <c r="D1" s="451"/>
    </row>
    <row r="2" spans="1:4" s="10" customFormat="1" ht="11.25" customHeight="1">
      <c r="A2" s="451" t="s">
        <v>50</v>
      </c>
      <c r="B2" s="451"/>
      <c r="C2" s="451"/>
      <c r="D2" s="451"/>
    </row>
    <row r="3" spans="1:4" s="10" customFormat="1" ht="11.25" customHeight="1">
      <c r="A3" s="451" t="s">
        <v>18</v>
      </c>
      <c r="B3" s="451"/>
      <c r="C3" s="451"/>
      <c r="D3" s="451"/>
    </row>
    <row r="4" spans="1:4" s="10" customFormat="1" ht="11.25" customHeight="1">
      <c r="A4" s="1"/>
      <c r="B4" s="451" t="s">
        <v>327</v>
      </c>
      <c r="C4" s="451"/>
      <c r="D4" s="451"/>
    </row>
    <row r="5" spans="1:4" s="10" customFormat="1" ht="11.25" customHeight="1">
      <c r="A5" s="1"/>
      <c r="B5" s="451" t="s">
        <v>537</v>
      </c>
      <c r="C5" s="451"/>
      <c r="D5" s="451"/>
    </row>
    <row r="6" spans="1:4" s="10" customFormat="1" ht="11.25" customHeight="1">
      <c r="A6" s="1"/>
      <c r="B6" s="1"/>
      <c r="C6" s="1"/>
      <c r="D6" s="1"/>
    </row>
    <row r="7" spans="1:4" s="10" customFormat="1" ht="62.25" customHeight="1">
      <c r="A7" s="456" t="s">
        <v>520</v>
      </c>
      <c r="B7" s="456"/>
      <c r="C7" s="456"/>
      <c r="D7" s="456"/>
    </row>
    <row r="8" spans="1:4" s="10" customFormat="1" ht="12.75" customHeight="1">
      <c r="A8" s="1"/>
      <c r="B8" s="1"/>
      <c r="C8" s="1"/>
      <c r="D8" s="1"/>
    </row>
    <row r="9" s="2" customFormat="1" ht="12.75"/>
    <row r="10" spans="1:4" s="11" customFormat="1" ht="15.75" customHeight="1">
      <c r="A10" s="458" t="s">
        <v>521</v>
      </c>
      <c r="B10" s="458" t="s">
        <v>190</v>
      </c>
      <c r="C10" s="457" t="s">
        <v>151</v>
      </c>
      <c r="D10" s="457"/>
    </row>
    <row r="11" spans="1:4" s="11" customFormat="1" ht="45" customHeight="1">
      <c r="A11" s="458"/>
      <c r="B11" s="458"/>
      <c r="C11" s="12" t="s">
        <v>152</v>
      </c>
      <c r="D11" s="12" t="s">
        <v>153</v>
      </c>
    </row>
    <row r="12" spans="1:4" s="11" customFormat="1" ht="12" customHeight="1">
      <c r="A12" s="13">
        <v>1</v>
      </c>
      <c r="B12" s="13">
        <v>2</v>
      </c>
      <c r="C12" s="13">
        <v>3</v>
      </c>
      <c r="D12" s="13">
        <v>4</v>
      </c>
    </row>
    <row r="13" spans="1:4" s="119" customFormat="1" ht="74.25" customHeight="1">
      <c r="A13" s="14" t="s">
        <v>522</v>
      </c>
      <c r="B13" s="401">
        <f>C13+D13</f>
        <v>1027.6</v>
      </c>
      <c r="C13" s="401">
        <v>0</v>
      </c>
      <c r="D13" s="401">
        <v>1027.6</v>
      </c>
    </row>
    <row r="14" spans="1:4" s="119" customFormat="1" ht="15" customHeight="1">
      <c r="A14" s="15" t="s">
        <v>176</v>
      </c>
      <c r="B14" s="402">
        <f>SUM(B13:B13)</f>
        <v>1027.6</v>
      </c>
      <c r="C14" s="402">
        <f>SUM(C13:C13)</f>
        <v>0</v>
      </c>
      <c r="D14" s="402">
        <f>B14-C14</f>
        <v>1027.6</v>
      </c>
    </row>
    <row r="15" ht="15.75">
      <c r="A15" s="46"/>
    </row>
    <row r="16" spans="1:2" ht="15.75">
      <c r="A16" s="46"/>
      <c r="B16" s="21"/>
    </row>
    <row r="17" ht="15.75">
      <c r="A17" s="46"/>
    </row>
  </sheetData>
  <sheetProtection/>
  <mergeCells count="9">
    <mergeCell ref="A10:A11"/>
    <mergeCell ref="B10:B11"/>
    <mergeCell ref="C10:D10"/>
    <mergeCell ref="A1:D1"/>
    <mergeCell ref="A2:D2"/>
    <mergeCell ref="A3:D3"/>
    <mergeCell ref="B4:D4"/>
    <mergeCell ref="B5:D5"/>
    <mergeCell ref="A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3"/>
  <sheetViews>
    <sheetView view="pageBreakPreview" zoomScaleSheetLayoutView="100" zoomScalePageLayoutView="0" workbookViewId="0" topLeftCell="A19">
      <selection activeCell="F32" sqref="F32"/>
    </sheetView>
  </sheetViews>
  <sheetFormatPr defaultColWidth="9.00390625" defaultRowHeight="12.75"/>
  <cols>
    <col min="1" max="1" width="62.00390625" style="0" customWidth="1"/>
    <col min="2" max="2" width="3.75390625" style="0" customWidth="1"/>
    <col min="3" max="3" width="12.625" style="6" customWidth="1"/>
    <col min="4" max="4" width="4.125" style="0" customWidth="1"/>
    <col min="5" max="5" width="9.875" style="0" customWidth="1"/>
    <col min="6" max="6" width="12.375" style="277" customWidth="1"/>
    <col min="7" max="7" width="9.125" style="277" customWidth="1"/>
  </cols>
  <sheetData>
    <row r="1" spans="1:7" s="3" customFormat="1" ht="11.25">
      <c r="A1" s="406" t="s">
        <v>1</v>
      </c>
      <c r="B1" s="406"/>
      <c r="C1" s="406"/>
      <c r="D1" s="406"/>
      <c r="E1" s="406"/>
      <c r="F1" s="281"/>
      <c r="G1" s="281"/>
    </row>
    <row r="2" spans="1:7" s="3" customFormat="1" ht="11.25">
      <c r="A2" s="406" t="s">
        <v>121</v>
      </c>
      <c r="B2" s="406"/>
      <c r="C2" s="406"/>
      <c r="D2" s="406"/>
      <c r="E2" s="406"/>
      <c r="F2" s="281"/>
      <c r="G2" s="281"/>
    </row>
    <row r="3" spans="1:7" s="3" customFormat="1" ht="11.25">
      <c r="A3" s="406" t="s">
        <v>131</v>
      </c>
      <c r="B3" s="406"/>
      <c r="C3" s="406"/>
      <c r="D3" s="406"/>
      <c r="E3" s="406"/>
      <c r="F3" s="281"/>
      <c r="G3" s="281"/>
    </row>
    <row r="4" spans="1:7" s="3" customFormat="1" ht="12.75" customHeight="1">
      <c r="A4" s="406" t="s">
        <v>327</v>
      </c>
      <c r="B4" s="406"/>
      <c r="C4" s="406"/>
      <c r="D4" s="406"/>
      <c r="E4" s="406"/>
      <c r="F4" s="281"/>
      <c r="G4" s="281"/>
    </row>
    <row r="5" spans="2:7" s="3" customFormat="1" ht="12.75" customHeight="1">
      <c r="B5" s="406" t="s">
        <v>537</v>
      </c>
      <c r="C5" s="406"/>
      <c r="D5" s="406"/>
      <c r="E5" s="406"/>
      <c r="F5" s="281"/>
      <c r="G5" s="281"/>
    </row>
    <row r="6" spans="6:7" s="3" customFormat="1" ht="11.25">
      <c r="F6" s="281"/>
      <c r="G6" s="281"/>
    </row>
    <row r="7" spans="1:7" s="3" customFormat="1" ht="12.75">
      <c r="A7" s="417" t="s">
        <v>289</v>
      </c>
      <c r="B7" s="417"/>
      <c r="C7" s="417"/>
      <c r="D7" s="417"/>
      <c r="E7" s="417"/>
      <c r="F7" s="281"/>
      <c r="G7" s="281"/>
    </row>
    <row r="8" spans="1:7" s="3" customFormat="1" ht="12.75">
      <c r="A8" s="417" t="s">
        <v>344</v>
      </c>
      <c r="B8" s="417"/>
      <c r="C8" s="417"/>
      <c r="D8" s="417"/>
      <c r="E8" s="417"/>
      <c r="F8" s="281"/>
      <c r="G8" s="281"/>
    </row>
    <row r="9" spans="1:7" s="3" customFormat="1" ht="12.75">
      <c r="A9" s="7"/>
      <c r="B9" s="7"/>
      <c r="C9" s="19"/>
      <c r="D9" s="7"/>
      <c r="E9" s="7"/>
      <c r="F9" s="281"/>
      <c r="G9" s="281"/>
    </row>
    <row r="10" spans="1:5" ht="36">
      <c r="A10" s="13" t="s">
        <v>82</v>
      </c>
      <c r="B10" s="13" t="s">
        <v>81</v>
      </c>
      <c r="C10" s="13" t="s">
        <v>80</v>
      </c>
      <c r="D10" s="13" t="s">
        <v>79</v>
      </c>
      <c r="E10" s="23" t="s">
        <v>190</v>
      </c>
    </row>
    <row r="11" spans="1:5" ht="12.75">
      <c r="A11" s="24">
        <v>1</v>
      </c>
      <c r="B11" s="18">
        <v>2</v>
      </c>
      <c r="C11" s="18">
        <v>3</v>
      </c>
      <c r="D11" s="18">
        <v>4</v>
      </c>
      <c r="E11" s="25" t="s">
        <v>245</v>
      </c>
    </row>
    <row r="12" spans="1:5" ht="12.75">
      <c r="A12" s="40" t="s">
        <v>17</v>
      </c>
      <c r="B12" s="18">
        <v>901</v>
      </c>
      <c r="C12" s="18"/>
      <c r="D12" s="18"/>
      <c r="E12" s="268">
        <f>E13</f>
        <v>200</v>
      </c>
    </row>
    <row r="13" spans="1:5" ht="12.75" customHeight="1">
      <c r="A13" s="27" t="s">
        <v>104</v>
      </c>
      <c r="B13" s="26"/>
      <c r="C13" s="152">
        <v>9900000000</v>
      </c>
      <c r="D13" s="26"/>
      <c r="E13" s="267">
        <f>E14</f>
        <v>200</v>
      </c>
    </row>
    <row r="14" spans="1:5" ht="24">
      <c r="A14" s="27" t="s">
        <v>103</v>
      </c>
      <c r="B14" s="26"/>
      <c r="C14" s="152">
        <v>9900082040</v>
      </c>
      <c r="D14" s="26"/>
      <c r="E14" s="267">
        <f>E16+E15</f>
        <v>200</v>
      </c>
    </row>
    <row r="15" spans="1:5" ht="50.25" customHeight="1">
      <c r="A15" s="35" t="s">
        <v>66</v>
      </c>
      <c r="B15" s="26"/>
      <c r="C15" s="152">
        <v>9900082040</v>
      </c>
      <c r="D15" s="26" t="s">
        <v>67</v>
      </c>
      <c r="E15" s="267">
        <v>50</v>
      </c>
    </row>
    <row r="16" spans="1:5" ht="25.5" customHeight="1">
      <c r="A16" s="35" t="s">
        <v>264</v>
      </c>
      <c r="B16" s="26"/>
      <c r="C16" s="152">
        <v>9900082040</v>
      </c>
      <c r="D16" s="26" t="s">
        <v>116</v>
      </c>
      <c r="E16" s="267">
        <v>150</v>
      </c>
    </row>
    <row r="17" spans="1:5" ht="15.75" customHeight="1">
      <c r="A17" s="42"/>
      <c r="B17" s="36"/>
      <c r="C17" s="43"/>
      <c r="D17" s="36"/>
      <c r="E17" s="37"/>
    </row>
    <row r="18" spans="1:7" s="5" customFormat="1" ht="12.75" customHeight="1">
      <c r="A18" s="34" t="s">
        <v>78</v>
      </c>
      <c r="B18" s="31" t="s">
        <v>87</v>
      </c>
      <c r="C18" s="30"/>
      <c r="D18" s="31"/>
      <c r="E18" s="269">
        <f>E19+E54+E78+E85+E112+E62</f>
        <v>179439.1</v>
      </c>
      <c r="F18" s="282"/>
      <c r="G18" s="277"/>
    </row>
    <row r="19" spans="1:5" ht="26.25" customHeight="1">
      <c r="A19" s="156" t="s">
        <v>179</v>
      </c>
      <c r="B19" s="139"/>
      <c r="C19" s="209">
        <v>100000000</v>
      </c>
      <c r="D19" s="157"/>
      <c r="E19" s="270">
        <f>E20+E33+E48</f>
        <v>17154.1</v>
      </c>
    </row>
    <row r="20" spans="1:5" ht="24.75" customHeight="1">
      <c r="A20" s="34" t="s">
        <v>192</v>
      </c>
      <c r="B20" s="27"/>
      <c r="C20" s="209">
        <v>110000000</v>
      </c>
      <c r="D20" s="157"/>
      <c r="E20" s="270">
        <f>E27+E30+E25+E21+E23</f>
        <v>8883.5</v>
      </c>
    </row>
    <row r="21" spans="1:7" s="297" customFormat="1" ht="23.25" customHeight="1">
      <c r="A21" s="27" t="s">
        <v>291</v>
      </c>
      <c r="B21" s="27"/>
      <c r="C21" s="208">
        <v>111200000</v>
      </c>
      <c r="D21" s="144"/>
      <c r="E21" s="272">
        <f>E22</f>
        <v>300</v>
      </c>
      <c r="F21" s="296"/>
      <c r="G21" s="296"/>
    </row>
    <row r="22" spans="1:7" s="297" customFormat="1" ht="24.75" customHeight="1">
      <c r="A22" s="35" t="s">
        <v>264</v>
      </c>
      <c r="B22" s="27"/>
      <c r="C22" s="208">
        <v>111200000</v>
      </c>
      <c r="D22" s="144">
        <v>200</v>
      </c>
      <c r="E22" s="272">
        <v>300</v>
      </c>
      <c r="F22" s="296"/>
      <c r="G22" s="296"/>
    </row>
    <row r="23" spans="1:7" s="297" customFormat="1" ht="15.75" customHeight="1">
      <c r="A23" s="20" t="s">
        <v>371</v>
      </c>
      <c r="B23" s="27"/>
      <c r="C23" s="208">
        <v>112300000</v>
      </c>
      <c r="D23" s="144"/>
      <c r="E23" s="272">
        <f>E24</f>
        <v>10</v>
      </c>
      <c r="F23" s="296"/>
      <c r="G23" s="296"/>
    </row>
    <row r="24" spans="1:7" s="297" customFormat="1" ht="24.75" customHeight="1">
      <c r="A24" s="35" t="s">
        <v>264</v>
      </c>
      <c r="B24" s="27"/>
      <c r="C24" s="208">
        <v>112300000</v>
      </c>
      <c r="D24" s="144">
        <v>200</v>
      </c>
      <c r="E24" s="272">
        <v>10</v>
      </c>
      <c r="F24" s="296"/>
      <c r="G24" s="296"/>
    </row>
    <row r="25" spans="1:5" ht="48" customHeight="1">
      <c r="A25" s="20" t="s">
        <v>265</v>
      </c>
      <c r="B25" s="31"/>
      <c r="C25" s="208">
        <v>114200000</v>
      </c>
      <c r="D25" s="141"/>
      <c r="E25" s="271">
        <f>E26</f>
        <v>100</v>
      </c>
    </row>
    <row r="26" spans="1:5" ht="23.25" customHeight="1">
      <c r="A26" s="35" t="s">
        <v>264</v>
      </c>
      <c r="B26" s="31"/>
      <c r="C26" s="208">
        <v>114200000</v>
      </c>
      <c r="D26" s="141" t="s">
        <v>116</v>
      </c>
      <c r="E26" s="271">
        <v>100</v>
      </c>
    </row>
    <row r="27" spans="1:5" ht="24">
      <c r="A27" s="159" t="s">
        <v>211</v>
      </c>
      <c r="B27" s="144"/>
      <c r="C27" s="208">
        <v>114600000</v>
      </c>
      <c r="D27" s="144"/>
      <c r="E27" s="272">
        <f>E28</f>
        <v>200</v>
      </c>
    </row>
    <row r="28" spans="1:5" ht="36.75" customHeight="1">
      <c r="A28" s="305" t="s">
        <v>212</v>
      </c>
      <c r="B28" s="144"/>
      <c r="C28" s="208" t="s">
        <v>272</v>
      </c>
      <c r="D28" s="144"/>
      <c r="E28" s="272">
        <f>E29</f>
        <v>200</v>
      </c>
    </row>
    <row r="29" spans="1:5" ht="12.75">
      <c r="A29" s="35" t="s">
        <v>195</v>
      </c>
      <c r="B29" s="144"/>
      <c r="C29" s="208" t="s">
        <v>272</v>
      </c>
      <c r="D29" s="144">
        <v>300</v>
      </c>
      <c r="E29" s="272">
        <v>200</v>
      </c>
    </row>
    <row r="30" spans="1:5" ht="48">
      <c r="A30" s="160" t="s">
        <v>213</v>
      </c>
      <c r="B30" s="144"/>
      <c r="C30" s="208">
        <v>114700000</v>
      </c>
      <c r="D30" s="144"/>
      <c r="E30" s="272">
        <f>E31</f>
        <v>8273.5</v>
      </c>
    </row>
    <row r="31" spans="1:5" ht="72">
      <c r="A31" s="204" t="s">
        <v>214</v>
      </c>
      <c r="B31" s="144"/>
      <c r="C31" s="30" t="s">
        <v>349</v>
      </c>
      <c r="D31" s="144"/>
      <c r="E31" s="272">
        <f>E32</f>
        <v>8273.5</v>
      </c>
    </row>
    <row r="32" spans="1:5" ht="24">
      <c r="A32" s="35" t="s">
        <v>135</v>
      </c>
      <c r="B32" s="144"/>
      <c r="C32" s="30" t="s">
        <v>349</v>
      </c>
      <c r="D32" s="144">
        <v>400</v>
      </c>
      <c r="E32" s="272">
        <v>8273.5</v>
      </c>
    </row>
    <row r="33" spans="1:5" ht="36">
      <c r="A33" s="212" t="s">
        <v>193</v>
      </c>
      <c r="B33" s="144"/>
      <c r="C33" s="209">
        <v>120000000</v>
      </c>
      <c r="D33" s="157"/>
      <c r="E33" s="270">
        <f>E34+E36+E41+E46+E39+E44</f>
        <v>7203</v>
      </c>
    </row>
    <row r="34" spans="1:5" ht="27" customHeight="1">
      <c r="A34" s="162" t="s">
        <v>215</v>
      </c>
      <c r="B34" s="144"/>
      <c r="C34" s="208">
        <v>121200000</v>
      </c>
      <c r="D34" s="144"/>
      <c r="E34" s="272">
        <f>E35</f>
        <v>100</v>
      </c>
    </row>
    <row r="35" spans="1:5" ht="24">
      <c r="A35" s="35" t="s">
        <v>264</v>
      </c>
      <c r="B35" s="144"/>
      <c r="C35" s="208">
        <v>121200000</v>
      </c>
      <c r="D35" s="144">
        <v>200</v>
      </c>
      <c r="E35" s="272">
        <v>100</v>
      </c>
    </row>
    <row r="36" spans="1:5" ht="12.75">
      <c r="A36" s="162" t="s">
        <v>216</v>
      </c>
      <c r="B36" s="144"/>
      <c r="C36" s="208">
        <v>122200000</v>
      </c>
      <c r="D36" s="144"/>
      <c r="E36" s="272">
        <f>E37</f>
        <v>86.8</v>
      </c>
    </row>
    <row r="37" spans="1:5" ht="48">
      <c r="A37" s="163" t="s">
        <v>317</v>
      </c>
      <c r="B37" s="144"/>
      <c r="C37" s="208">
        <v>122273120</v>
      </c>
      <c r="D37" s="144"/>
      <c r="E37" s="272">
        <f>E38</f>
        <v>86.8</v>
      </c>
    </row>
    <row r="38" spans="1:5" ht="24">
      <c r="A38" s="35" t="s">
        <v>264</v>
      </c>
      <c r="B38" s="144"/>
      <c r="C38" s="208">
        <v>122273120</v>
      </c>
      <c r="D38" s="144">
        <v>200</v>
      </c>
      <c r="E38" s="272">
        <v>86.8</v>
      </c>
    </row>
    <row r="39" spans="1:5" ht="24">
      <c r="A39" s="20" t="s">
        <v>292</v>
      </c>
      <c r="B39" s="144"/>
      <c r="C39" s="208">
        <v>122300000</v>
      </c>
      <c r="D39" s="144"/>
      <c r="E39" s="272">
        <f>E40</f>
        <v>2336.2</v>
      </c>
    </row>
    <row r="40" spans="1:5" ht="24">
      <c r="A40" s="35" t="s">
        <v>7</v>
      </c>
      <c r="B40" s="144"/>
      <c r="C40" s="208">
        <v>122300000</v>
      </c>
      <c r="D40" s="144">
        <v>600</v>
      </c>
      <c r="E40" s="272">
        <v>2336.2</v>
      </c>
    </row>
    <row r="41" spans="1:5" ht="12.75">
      <c r="A41" s="164" t="s">
        <v>217</v>
      </c>
      <c r="B41" s="144"/>
      <c r="C41" s="208">
        <v>123100000</v>
      </c>
      <c r="D41" s="144"/>
      <c r="E41" s="272">
        <f>E42</f>
        <v>380</v>
      </c>
    </row>
    <row r="42" spans="1:5" ht="12.75">
      <c r="A42" s="20" t="s">
        <v>312</v>
      </c>
      <c r="B42" s="144"/>
      <c r="C42" s="208">
        <v>123191000</v>
      </c>
      <c r="D42" s="144"/>
      <c r="E42" s="272">
        <f>E43</f>
        <v>380</v>
      </c>
    </row>
    <row r="43" spans="1:5" ht="24">
      <c r="A43" s="35" t="s">
        <v>264</v>
      </c>
      <c r="B43" s="144"/>
      <c r="C43" s="208">
        <v>123191000</v>
      </c>
      <c r="D43" s="144">
        <v>200</v>
      </c>
      <c r="E43" s="272">
        <v>380</v>
      </c>
    </row>
    <row r="44" spans="1:5" ht="24">
      <c r="A44" s="213" t="s">
        <v>218</v>
      </c>
      <c r="B44" s="144"/>
      <c r="C44" s="208">
        <v>123200000</v>
      </c>
      <c r="D44" s="144"/>
      <c r="E44" s="272">
        <f>E45</f>
        <v>4200</v>
      </c>
    </row>
    <row r="45" spans="1:5" ht="24">
      <c r="A45" s="35" t="s">
        <v>135</v>
      </c>
      <c r="B45" s="144"/>
      <c r="C45" s="208">
        <v>123200000</v>
      </c>
      <c r="D45" s="144">
        <v>400</v>
      </c>
      <c r="E45" s="272">
        <v>4200</v>
      </c>
    </row>
    <row r="46" spans="1:5" ht="76.5" customHeight="1">
      <c r="A46" s="298" t="s">
        <v>293</v>
      </c>
      <c r="B46" s="144"/>
      <c r="C46" s="208">
        <v>123300000</v>
      </c>
      <c r="D46" s="144"/>
      <c r="E46" s="272">
        <f>E47</f>
        <v>100</v>
      </c>
    </row>
    <row r="47" spans="1:5" ht="24">
      <c r="A47" s="35" t="s">
        <v>264</v>
      </c>
      <c r="B47" s="144"/>
      <c r="C47" s="208">
        <v>123300000</v>
      </c>
      <c r="D47" s="144">
        <v>200</v>
      </c>
      <c r="E47" s="272">
        <v>100</v>
      </c>
    </row>
    <row r="48" spans="1:5" ht="12.75">
      <c r="A48" s="214" t="s">
        <v>219</v>
      </c>
      <c r="B48" s="144"/>
      <c r="C48" s="209">
        <v>130000000</v>
      </c>
      <c r="D48" s="157"/>
      <c r="E48" s="270">
        <f>E49+E52</f>
        <v>1067.6</v>
      </c>
    </row>
    <row r="49" spans="1:5" ht="37.5" customHeight="1">
      <c r="A49" s="20" t="s">
        <v>373</v>
      </c>
      <c r="B49" s="144"/>
      <c r="C49" s="208">
        <v>131100000</v>
      </c>
      <c r="D49" s="144"/>
      <c r="E49" s="272">
        <f>E50</f>
        <v>1027.6</v>
      </c>
    </row>
    <row r="50" spans="1:5" ht="24" customHeight="1">
      <c r="A50" s="305" t="s">
        <v>374</v>
      </c>
      <c r="B50" s="144"/>
      <c r="C50" s="208" t="s">
        <v>311</v>
      </c>
      <c r="D50" s="144"/>
      <c r="E50" s="272">
        <f>E51</f>
        <v>1027.6</v>
      </c>
    </row>
    <row r="51" spans="1:5" ht="24.75" customHeight="1">
      <c r="A51" s="35" t="s">
        <v>135</v>
      </c>
      <c r="B51" s="144"/>
      <c r="C51" s="208" t="s">
        <v>311</v>
      </c>
      <c r="D51" s="144">
        <v>400</v>
      </c>
      <c r="E51" s="271">
        <v>1027.6</v>
      </c>
    </row>
    <row r="52" spans="1:5" ht="14.25" customHeight="1">
      <c r="A52" s="307" t="s">
        <v>372</v>
      </c>
      <c r="B52" s="144"/>
      <c r="C52" s="208">
        <v>131200000</v>
      </c>
      <c r="D52" s="144"/>
      <c r="E52" s="272">
        <f>E53</f>
        <v>40</v>
      </c>
    </row>
    <row r="53" spans="1:5" ht="24.75" customHeight="1">
      <c r="A53" s="35" t="s">
        <v>7</v>
      </c>
      <c r="B53" s="27"/>
      <c r="C53" s="208">
        <v>131200000</v>
      </c>
      <c r="D53" s="144">
        <v>600</v>
      </c>
      <c r="E53" s="272">
        <v>40</v>
      </c>
    </row>
    <row r="54" spans="1:5" ht="28.5" customHeight="1">
      <c r="A54" s="230" t="s">
        <v>197</v>
      </c>
      <c r="B54" s="215"/>
      <c r="C54" s="209">
        <v>500000000</v>
      </c>
      <c r="D54" s="216"/>
      <c r="E54" s="273">
        <f>E55+E59</f>
        <v>730</v>
      </c>
    </row>
    <row r="55" spans="1:5" ht="24.75" customHeight="1">
      <c r="A55" s="231" t="s">
        <v>34</v>
      </c>
      <c r="B55" s="31"/>
      <c r="C55" s="209">
        <v>510000000</v>
      </c>
      <c r="D55" s="216"/>
      <c r="E55" s="273">
        <f>E56</f>
        <v>490</v>
      </c>
    </row>
    <row r="56" spans="1:7" s="5" customFormat="1" ht="22.5" customHeight="1">
      <c r="A56" s="330" t="s">
        <v>91</v>
      </c>
      <c r="B56" s="31"/>
      <c r="C56" s="208">
        <v>512100000</v>
      </c>
      <c r="D56" s="31"/>
      <c r="E56" s="274">
        <f>E57</f>
        <v>490</v>
      </c>
      <c r="F56" s="282"/>
      <c r="G56" s="282"/>
    </row>
    <row r="57" spans="1:7" s="5" customFormat="1" ht="12.75" customHeight="1">
      <c r="A57" s="20" t="s">
        <v>320</v>
      </c>
      <c r="B57" s="31"/>
      <c r="C57" s="208">
        <v>512110000</v>
      </c>
      <c r="D57" s="30"/>
      <c r="E57" s="274">
        <f>E58</f>
        <v>490</v>
      </c>
      <c r="F57" s="282"/>
      <c r="G57" s="282"/>
    </row>
    <row r="58" spans="1:7" s="5" customFormat="1" ht="12.75" customHeight="1">
      <c r="A58" s="35" t="s">
        <v>3</v>
      </c>
      <c r="B58" s="31"/>
      <c r="C58" s="208">
        <v>512110000</v>
      </c>
      <c r="D58" s="30" t="s">
        <v>2</v>
      </c>
      <c r="E58" s="274">
        <v>490</v>
      </c>
      <c r="F58" s="282"/>
      <c r="G58" s="282"/>
    </row>
    <row r="59" spans="1:7" s="207" customFormat="1" ht="23.25" customHeight="1">
      <c r="A59" s="331" t="s">
        <v>257</v>
      </c>
      <c r="B59" s="31"/>
      <c r="C59" s="209">
        <v>520000000</v>
      </c>
      <c r="D59" s="31"/>
      <c r="E59" s="269">
        <f>E60</f>
        <v>240</v>
      </c>
      <c r="F59" s="283"/>
      <c r="G59" s="283"/>
    </row>
    <row r="60" spans="1:7" s="5" customFormat="1" ht="28.5" customHeight="1">
      <c r="A60" s="332" t="s">
        <v>258</v>
      </c>
      <c r="B60" s="31"/>
      <c r="C60" s="208">
        <v>521100000</v>
      </c>
      <c r="D60" s="30"/>
      <c r="E60" s="274">
        <f>E61</f>
        <v>240</v>
      </c>
      <c r="F60" s="282"/>
      <c r="G60" s="282"/>
    </row>
    <row r="61" spans="1:7" s="5" customFormat="1" ht="12.75" customHeight="1">
      <c r="A61" s="35" t="s">
        <v>3</v>
      </c>
      <c r="B61" s="31"/>
      <c r="C61" s="208">
        <v>521100000</v>
      </c>
      <c r="D61" s="30" t="s">
        <v>2</v>
      </c>
      <c r="E61" s="274">
        <v>240</v>
      </c>
      <c r="F61" s="282"/>
      <c r="G61" s="282"/>
    </row>
    <row r="62" spans="1:7" s="5" customFormat="1" ht="29.25" customHeight="1">
      <c r="A62" s="232" t="s">
        <v>96</v>
      </c>
      <c r="B62" s="144"/>
      <c r="C62" s="209">
        <v>600000000</v>
      </c>
      <c r="D62" s="30"/>
      <c r="E62" s="269">
        <f>E68+E63+E75</f>
        <v>334</v>
      </c>
      <c r="F62" s="282"/>
      <c r="G62" s="282"/>
    </row>
    <row r="63" spans="1:7" s="5" customFormat="1" ht="13.5" customHeight="1">
      <c r="A63" s="299" t="s">
        <v>294</v>
      </c>
      <c r="B63" s="144"/>
      <c r="C63" s="209">
        <v>620000000</v>
      </c>
      <c r="D63" s="30"/>
      <c r="E63" s="269">
        <f>E64+E66</f>
        <v>130</v>
      </c>
      <c r="F63" s="282"/>
      <c r="G63" s="282"/>
    </row>
    <row r="64" spans="1:7" s="5" customFormat="1" ht="39.75" customHeight="1">
      <c r="A64" s="301" t="s">
        <v>295</v>
      </c>
      <c r="B64" s="144"/>
      <c r="C64" s="208">
        <v>621100000</v>
      </c>
      <c r="D64" s="30"/>
      <c r="E64" s="274">
        <f>E65</f>
        <v>50</v>
      </c>
      <c r="F64" s="282"/>
      <c r="G64" s="282"/>
    </row>
    <row r="65" spans="1:7" s="5" customFormat="1" ht="25.5" customHeight="1">
      <c r="A65" s="35" t="s">
        <v>264</v>
      </c>
      <c r="B65" s="144"/>
      <c r="C65" s="208">
        <v>621100000</v>
      </c>
      <c r="D65" s="30" t="s">
        <v>116</v>
      </c>
      <c r="E65" s="365">
        <v>50</v>
      </c>
      <c r="F65" s="282"/>
      <c r="G65" s="282"/>
    </row>
    <row r="66" spans="1:7" s="5" customFormat="1" ht="16.5" customHeight="1">
      <c r="A66" s="301" t="s">
        <v>296</v>
      </c>
      <c r="B66" s="144"/>
      <c r="C66" s="208">
        <v>622100000</v>
      </c>
      <c r="D66" s="30"/>
      <c r="E66" s="274">
        <f>E67</f>
        <v>80</v>
      </c>
      <c r="F66" s="282"/>
      <c r="G66" s="282"/>
    </row>
    <row r="67" spans="1:7" s="5" customFormat="1" ht="27" customHeight="1">
      <c r="A67" s="35" t="s">
        <v>264</v>
      </c>
      <c r="B67" s="144"/>
      <c r="C67" s="208">
        <v>622100000</v>
      </c>
      <c r="D67" s="30" t="s">
        <v>116</v>
      </c>
      <c r="E67" s="274">
        <v>80</v>
      </c>
      <c r="F67" s="282"/>
      <c r="G67" s="282"/>
    </row>
    <row r="68" spans="1:7" s="5" customFormat="1" ht="12.75" customHeight="1">
      <c r="A68" s="255" t="s">
        <v>255</v>
      </c>
      <c r="B68" s="31"/>
      <c r="C68" s="209">
        <v>630000000</v>
      </c>
      <c r="D68" s="31"/>
      <c r="E68" s="269">
        <f>E69+E71+E73</f>
        <v>165</v>
      </c>
      <c r="F68" s="282"/>
      <c r="G68" s="282"/>
    </row>
    <row r="69" spans="1:7" s="5" customFormat="1" ht="26.25" customHeight="1">
      <c r="A69" s="220" t="s">
        <v>256</v>
      </c>
      <c r="B69" s="31"/>
      <c r="C69" s="208">
        <v>631100000</v>
      </c>
      <c r="D69" s="30"/>
      <c r="E69" s="274">
        <f>E70</f>
        <v>50</v>
      </c>
      <c r="F69" s="282"/>
      <c r="G69" s="282"/>
    </row>
    <row r="70" spans="1:7" s="5" customFormat="1" ht="26.25" customHeight="1">
      <c r="A70" s="35" t="s">
        <v>264</v>
      </c>
      <c r="B70" s="31"/>
      <c r="C70" s="208">
        <v>631100000</v>
      </c>
      <c r="D70" s="30" t="s">
        <v>116</v>
      </c>
      <c r="E70" s="274">
        <v>50</v>
      </c>
      <c r="F70" s="282"/>
      <c r="G70" s="282"/>
    </row>
    <row r="71" spans="1:7" s="5" customFormat="1" ht="27.75" customHeight="1">
      <c r="A71" s="220" t="s">
        <v>310</v>
      </c>
      <c r="B71" s="31"/>
      <c r="C71" s="208">
        <v>631200000</v>
      </c>
      <c r="D71" s="30"/>
      <c r="E71" s="274">
        <f>E72</f>
        <v>15</v>
      </c>
      <c r="F71" s="282"/>
      <c r="G71" s="282"/>
    </row>
    <row r="72" spans="1:7" s="5" customFormat="1" ht="25.5" customHeight="1">
      <c r="A72" s="35" t="s">
        <v>264</v>
      </c>
      <c r="B72" s="31"/>
      <c r="C72" s="208">
        <v>631200000</v>
      </c>
      <c r="D72" s="30" t="s">
        <v>116</v>
      </c>
      <c r="E72" s="274">
        <v>15</v>
      </c>
      <c r="F72" s="282"/>
      <c r="G72" s="282"/>
    </row>
    <row r="73" spans="1:7" s="5" customFormat="1" ht="51.75" customHeight="1">
      <c r="A73" s="220" t="s">
        <v>259</v>
      </c>
      <c r="B73" s="31"/>
      <c r="C73" s="208">
        <v>634100000</v>
      </c>
      <c r="D73" s="30"/>
      <c r="E73" s="274">
        <f>E74</f>
        <v>100</v>
      </c>
      <c r="F73" s="282"/>
      <c r="G73" s="282"/>
    </row>
    <row r="74" spans="1:7" s="5" customFormat="1" ht="26.25" customHeight="1">
      <c r="A74" s="35" t="s">
        <v>264</v>
      </c>
      <c r="B74" s="31"/>
      <c r="C74" s="208">
        <v>634100000</v>
      </c>
      <c r="D74" s="30" t="s">
        <v>116</v>
      </c>
      <c r="E74" s="274">
        <v>100</v>
      </c>
      <c r="F74" s="282"/>
      <c r="G74" s="282"/>
    </row>
    <row r="75" spans="1:7" s="5" customFormat="1" ht="26.25" customHeight="1">
      <c r="A75" s="33" t="s">
        <v>298</v>
      </c>
      <c r="B75" s="31"/>
      <c r="C75" s="209">
        <v>650000000</v>
      </c>
      <c r="D75" s="31"/>
      <c r="E75" s="269">
        <f>E76</f>
        <v>39</v>
      </c>
      <c r="F75" s="282"/>
      <c r="G75" s="282"/>
    </row>
    <row r="76" spans="1:7" s="5" customFormat="1" ht="26.25" customHeight="1">
      <c r="A76" s="20" t="s">
        <v>299</v>
      </c>
      <c r="B76" s="31"/>
      <c r="C76" s="208">
        <v>651100000</v>
      </c>
      <c r="D76" s="30"/>
      <c r="E76" s="274">
        <f>E77</f>
        <v>39</v>
      </c>
      <c r="F76" s="282"/>
      <c r="G76" s="282"/>
    </row>
    <row r="77" spans="1:7" s="5" customFormat="1" ht="26.25" customHeight="1">
      <c r="A77" s="35" t="s">
        <v>264</v>
      </c>
      <c r="B77" s="31"/>
      <c r="C77" s="208">
        <v>651100000</v>
      </c>
      <c r="D77" s="30" t="s">
        <v>116</v>
      </c>
      <c r="E77" s="274">
        <v>39</v>
      </c>
      <c r="F77" s="282"/>
      <c r="G77" s="282"/>
    </row>
    <row r="78" spans="1:7" s="5" customFormat="1" ht="39" customHeight="1">
      <c r="A78" s="236" t="s">
        <v>65</v>
      </c>
      <c r="B78" s="31"/>
      <c r="C78" s="209">
        <v>700000000</v>
      </c>
      <c r="D78" s="31"/>
      <c r="E78" s="269">
        <f>E79+E82</f>
        <v>300</v>
      </c>
      <c r="F78" s="282"/>
      <c r="G78" s="282"/>
    </row>
    <row r="79" spans="1:7" s="5" customFormat="1" ht="26.25" customHeight="1">
      <c r="A79" s="236" t="s">
        <v>220</v>
      </c>
      <c r="B79" s="31"/>
      <c r="C79" s="209">
        <v>710000000</v>
      </c>
      <c r="D79" s="31"/>
      <c r="E79" s="269">
        <f>E80</f>
        <v>100</v>
      </c>
      <c r="F79" s="282"/>
      <c r="G79" s="282"/>
    </row>
    <row r="80" spans="1:7" s="5" customFormat="1" ht="76.5" customHeight="1">
      <c r="A80" s="237" t="s">
        <v>221</v>
      </c>
      <c r="B80" s="30"/>
      <c r="C80" s="208">
        <v>711200000</v>
      </c>
      <c r="D80" s="30"/>
      <c r="E80" s="274">
        <f>E81</f>
        <v>100</v>
      </c>
      <c r="F80" s="282"/>
      <c r="G80" s="282"/>
    </row>
    <row r="81" spans="1:7" s="5" customFormat="1" ht="23.25" customHeight="1">
      <c r="A81" s="35" t="s">
        <v>7</v>
      </c>
      <c r="B81" s="30"/>
      <c r="C81" s="208">
        <v>711200000</v>
      </c>
      <c r="D81" s="30" t="s">
        <v>71</v>
      </c>
      <c r="E81" s="274">
        <v>100</v>
      </c>
      <c r="F81" s="282"/>
      <c r="G81" s="282"/>
    </row>
    <row r="82" spans="1:7" s="5" customFormat="1" ht="23.25" customHeight="1">
      <c r="A82" s="33" t="s">
        <v>350</v>
      </c>
      <c r="B82" s="30"/>
      <c r="C82" s="209">
        <v>720000000</v>
      </c>
      <c r="D82" s="31"/>
      <c r="E82" s="269">
        <f>E83</f>
        <v>200</v>
      </c>
      <c r="F82" s="282"/>
      <c r="G82" s="282"/>
    </row>
    <row r="83" spans="1:7" s="5" customFormat="1" ht="36" customHeight="1">
      <c r="A83" s="360" t="s">
        <v>351</v>
      </c>
      <c r="B83" s="30"/>
      <c r="C83" s="208">
        <v>723300000</v>
      </c>
      <c r="D83" s="30"/>
      <c r="E83" s="274">
        <f>E84</f>
        <v>200</v>
      </c>
      <c r="F83" s="282"/>
      <c r="G83" s="282"/>
    </row>
    <row r="84" spans="1:7" s="5" customFormat="1" ht="23.25" customHeight="1">
      <c r="A84" s="35" t="s">
        <v>264</v>
      </c>
      <c r="B84" s="30"/>
      <c r="C84" s="208">
        <v>723300000</v>
      </c>
      <c r="D84" s="30" t="s">
        <v>116</v>
      </c>
      <c r="E84" s="274">
        <v>200</v>
      </c>
      <c r="F84" s="282"/>
      <c r="G84" s="282"/>
    </row>
    <row r="85" spans="1:7" s="5" customFormat="1" ht="24.75" customHeight="1">
      <c r="A85" s="217" t="s">
        <v>140</v>
      </c>
      <c r="B85" s="31"/>
      <c r="C85" s="209">
        <v>800000000</v>
      </c>
      <c r="D85" s="31"/>
      <c r="E85" s="269">
        <f>E86+E102+E109</f>
        <v>99760</v>
      </c>
      <c r="F85" s="282"/>
      <c r="G85" s="282"/>
    </row>
    <row r="86" spans="1:7" s="5" customFormat="1" ht="24.75" customHeight="1">
      <c r="A86" s="217" t="s">
        <v>113</v>
      </c>
      <c r="B86" s="31"/>
      <c r="C86" s="209">
        <v>810000000</v>
      </c>
      <c r="D86" s="31"/>
      <c r="E86" s="269">
        <f>E87+E92+E100+E95+E97</f>
        <v>95505</v>
      </c>
      <c r="F86" s="282"/>
      <c r="G86" s="282"/>
    </row>
    <row r="87" spans="1:7" s="5" customFormat="1" ht="41.25" customHeight="1">
      <c r="A87" s="169" t="s">
        <v>370</v>
      </c>
      <c r="B87" s="30"/>
      <c r="C87" s="208">
        <v>811100000</v>
      </c>
      <c r="D87" s="30"/>
      <c r="E87" s="274">
        <f>E88+E90</f>
        <v>3621.2000000000003</v>
      </c>
      <c r="F87" s="282"/>
      <c r="G87" s="282"/>
    </row>
    <row r="88" spans="1:7" s="5" customFormat="1" ht="12.75" customHeight="1">
      <c r="A88" s="305" t="s">
        <v>222</v>
      </c>
      <c r="B88" s="30"/>
      <c r="C88" s="208">
        <v>811141000</v>
      </c>
      <c r="D88" s="30"/>
      <c r="E88" s="274">
        <f>E89</f>
        <v>3590.4</v>
      </c>
      <c r="F88" s="282"/>
      <c r="G88" s="282"/>
    </row>
    <row r="89" spans="1:7" s="5" customFormat="1" ht="25.5" customHeight="1">
      <c r="A89" s="35" t="s">
        <v>264</v>
      </c>
      <c r="B89" s="30"/>
      <c r="C89" s="208">
        <v>811141000</v>
      </c>
      <c r="D89" s="30" t="s">
        <v>116</v>
      </c>
      <c r="E89" s="274">
        <v>3590.4</v>
      </c>
      <c r="F89" s="282"/>
      <c r="G89" s="282"/>
    </row>
    <row r="90" spans="1:7" s="5" customFormat="1" ht="25.5" customHeight="1">
      <c r="A90" s="279" t="s">
        <v>278</v>
      </c>
      <c r="B90" s="30"/>
      <c r="C90" s="208" t="s">
        <v>279</v>
      </c>
      <c r="D90" s="30"/>
      <c r="E90" s="274">
        <f>E91</f>
        <v>30.8</v>
      </c>
      <c r="F90" s="282"/>
      <c r="G90" s="282"/>
    </row>
    <row r="91" spans="1:7" s="5" customFormat="1" ht="25.5" customHeight="1">
      <c r="A91" s="35" t="s">
        <v>264</v>
      </c>
      <c r="B91" s="30"/>
      <c r="C91" s="208" t="s">
        <v>279</v>
      </c>
      <c r="D91" s="30" t="s">
        <v>116</v>
      </c>
      <c r="E91" s="274">
        <v>30.8</v>
      </c>
      <c r="F91" s="282"/>
      <c r="G91" s="282"/>
    </row>
    <row r="92" spans="1:7" s="5" customFormat="1" ht="24" customHeight="1">
      <c r="A92" s="238" t="s">
        <v>223</v>
      </c>
      <c r="B92" s="30"/>
      <c r="C92" s="208">
        <v>811200000</v>
      </c>
      <c r="D92" s="30"/>
      <c r="E92" s="274">
        <f>E93</f>
        <v>383.8</v>
      </c>
      <c r="F92" s="282"/>
      <c r="G92" s="282"/>
    </row>
    <row r="93" spans="1:7" s="5" customFormat="1" ht="12.75" customHeight="1">
      <c r="A93" s="305" t="s">
        <v>222</v>
      </c>
      <c r="B93" s="30"/>
      <c r="C93" s="208" t="s">
        <v>280</v>
      </c>
      <c r="D93" s="30"/>
      <c r="E93" s="274">
        <f>E94</f>
        <v>383.8</v>
      </c>
      <c r="F93" s="282"/>
      <c r="G93" s="282"/>
    </row>
    <row r="94" spans="1:7" s="5" customFormat="1" ht="22.5" customHeight="1">
      <c r="A94" s="35" t="s">
        <v>264</v>
      </c>
      <c r="B94" s="30"/>
      <c r="C94" s="208" t="s">
        <v>280</v>
      </c>
      <c r="D94" s="30" t="s">
        <v>116</v>
      </c>
      <c r="E94" s="274">
        <v>383.8</v>
      </c>
      <c r="F94" s="282"/>
      <c r="G94" s="282"/>
    </row>
    <row r="95" spans="1:7" s="5" customFormat="1" ht="12.75" customHeight="1">
      <c r="A95" s="20" t="s">
        <v>301</v>
      </c>
      <c r="B95" s="30"/>
      <c r="C95" s="208">
        <v>811300000</v>
      </c>
      <c r="D95" s="30"/>
      <c r="E95" s="274">
        <f>E96</f>
        <v>1000</v>
      </c>
      <c r="F95" s="282"/>
      <c r="G95" s="282"/>
    </row>
    <row r="96" spans="1:7" s="5" customFormat="1" ht="24.75" customHeight="1">
      <c r="A96" s="35" t="s">
        <v>7</v>
      </c>
      <c r="B96" s="30"/>
      <c r="C96" s="208">
        <v>811300000</v>
      </c>
      <c r="D96" s="30" t="s">
        <v>71</v>
      </c>
      <c r="E96" s="274">
        <v>1000</v>
      </c>
      <c r="F96" s="282"/>
      <c r="G96" s="282"/>
    </row>
    <row r="97" spans="1:7" s="5" customFormat="1" ht="13.5" customHeight="1">
      <c r="A97" s="20" t="s">
        <v>376</v>
      </c>
      <c r="B97" s="30"/>
      <c r="C97" s="208">
        <v>811500000</v>
      </c>
      <c r="D97" s="30"/>
      <c r="E97" s="274">
        <f>E98</f>
        <v>90000</v>
      </c>
      <c r="F97" s="282"/>
      <c r="G97" s="282"/>
    </row>
    <row r="98" spans="1:7" s="5" customFormat="1" ht="12.75" customHeight="1">
      <c r="A98" s="10" t="s">
        <v>376</v>
      </c>
      <c r="B98" s="30"/>
      <c r="C98" s="208" t="s">
        <v>375</v>
      </c>
      <c r="D98" s="30"/>
      <c r="E98" s="274">
        <f>E99</f>
        <v>90000</v>
      </c>
      <c r="F98" s="282"/>
      <c r="G98" s="282"/>
    </row>
    <row r="99" spans="1:7" s="5" customFormat="1" ht="24.75" customHeight="1">
      <c r="A99" s="35" t="s">
        <v>264</v>
      </c>
      <c r="B99" s="30"/>
      <c r="C99" s="208" t="s">
        <v>375</v>
      </c>
      <c r="D99" s="30" t="s">
        <v>116</v>
      </c>
      <c r="E99" s="274">
        <v>90000</v>
      </c>
      <c r="F99" s="282"/>
      <c r="G99" s="282"/>
    </row>
    <row r="100" spans="1:7" s="5" customFormat="1" ht="47.25" customHeight="1">
      <c r="A100" s="239" t="s">
        <v>148</v>
      </c>
      <c r="B100" s="30"/>
      <c r="C100" s="208">
        <v>812100000</v>
      </c>
      <c r="D100" s="30"/>
      <c r="E100" s="274">
        <f>E101</f>
        <v>500</v>
      </c>
      <c r="F100" s="282"/>
      <c r="G100" s="282"/>
    </row>
    <row r="101" spans="1:7" s="5" customFormat="1" ht="24.75" customHeight="1">
      <c r="A101" s="35" t="s">
        <v>264</v>
      </c>
      <c r="B101" s="30"/>
      <c r="C101" s="208">
        <v>812100000</v>
      </c>
      <c r="D101" s="30" t="s">
        <v>116</v>
      </c>
      <c r="E101" s="274">
        <v>500</v>
      </c>
      <c r="F101" s="282"/>
      <c r="G101" s="282"/>
    </row>
    <row r="102" spans="1:7" s="5" customFormat="1" ht="24.75" customHeight="1">
      <c r="A102" s="218" t="s">
        <v>224</v>
      </c>
      <c r="B102" s="31"/>
      <c r="C102" s="209">
        <v>820000000</v>
      </c>
      <c r="D102" s="31"/>
      <c r="E102" s="269">
        <f>E103+E106</f>
        <v>3420</v>
      </c>
      <c r="F102" s="282"/>
      <c r="G102" s="282"/>
    </row>
    <row r="103" spans="1:7" s="5" customFormat="1" ht="24.75" customHeight="1">
      <c r="A103" s="240" t="s">
        <v>111</v>
      </c>
      <c r="B103" s="30"/>
      <c r="C103" s="208">
        <v>821100000</v>
      </c>
      <c r="D103" s="30"/>
      <c r="E103" s="274">
        <f>E105+E104</f>
        <v>3170</v>
      </c>
      <c r="F103" s="282"/>
      <c r="G103" s="282"/>
    </row>
    <row r="104" spans="1:7" s="5" customFormat="1" ht="24.75" customHeight="1">
      <c r="A104" s="35" t="s">
        <v>264</v>
      </c>
      <c r="B104" s="30"/>
      <c r="C104" s="208">
        <v>821100000</v>
      </c>
      <c r="D104" s="30" t="s">
        <v>116</v>
      </c>
      <c r="E104" s="274">
        <v>3000</v>
      </c>
      <c r="F104" s="282"/>
      <c r="G104" s="282"/>
    </row>
    <row r="105" spans="1:7" s="5" customFormat="1" ht="12.75" customHeight="1">
      <c r="A105" s="35" t="s">
        <v>3</v>
      </c>
      <c r="B105" s="30"/>
      <c r="C105" s="208">
        <v>821100000</v>
      </c>
      <c r="D105" s="30" t="s">
        <v>2</v>
      </c>
      <c r="E105" s="274">
        <v>170</v>
      </c>
      <c r="F105" s="282"/>
      <c r="G105" s="282"/>
    </row>
    <row r="106" spans="1:7" s="5" customFormat="1" ht="27" customHeight="1">
      <c r="A106" s="305" t="s">
        <v>112</v>
      </c>
      <c r="B106" s="30"/>
      <c r="C106" s="208">
        <v>821200000</v>
      </c>
      <c r="D106" s="30"/>
      <c r="E106" s="274">
        <f>E107</f>
        <v>250</v>
      </c>
      <c r="F106" s="282"/>
      <c r="G106" s="282"/>
    </row>
    <row r="107" spans="1:7" s="5" customFormat="1" ht="12.75" customHeight="1">
      <c r="A107" s="305" t="s">
        <v>222</v>
      </c>
      <c r="B107" s="31"/>
      <c r="C107" s="208" t="s">
        <v>281</v>
      </c>
      <c r="D107" s="30"/>
      <c r="E107" s="274">
        <f>E108</f>
        <v>250</v>
      </c>
      <c r="F107" s="282"/>
      <c r="G107" s="282"/>
    </row>
    <row r="108" spans="1:7" s="5" customFormat="1" ht="12.75" customHeight="1">
      <c r="A108" s="35" t="s">
        <v>3</v>
      </c>
      <c r="B108" s="31"/>
      <c r="C108" s="208" t="s">
        <v>281</v>
      </c>
      <c r="D108" s="30" t="s">
        <v>2</v>
      </c>
      <c r="E108" s="274">
        <v>250</v>
      </c>
      <c r="F108" s="282"/>
      <c r="G108" s="282"/>
    </row>
    <row r="109" spans="1:7" s="207" customFormat="1" ht="26.25" customHeight="1">
      <c r="A109" s="217" t="s">
        <v>251</v>
      </c>
      <c r="B109" s="31"/>
      <c r="C109" s="209">
        <v>830000000</v>
      </c>
      <c r="D109" s="31"/>
      <c r="E109" s="269">
        <f>E110</f>
        <v>835</v>
      </c>
      <c r="F109" s="283"/>
      <c r="G109" s="283"/>
    </row>
    <row r="110" spans="1:7" s="5" customFormat="1" ht="38.25" customHeight="1">
      <c r="A110" s="333" t="s">
        <v>357</v>
      </c>
      <c r="B110" s="31"/>
      <c r="C110" s="208">
        <v>833100000</v>
      </c>
      <c r="D110" s="30"/>
      <c r="E110" s="274">
        <f>E111</f>
        <v>835</v>
      </c>
      <c r="F110" s="282"/>
      <c r="G110" s="282"/>
    </row>
    <row r="111" spans="1:7" s="5" customFormat="1" ht="24" customHeight="1">
      <c r="A111" s="35" t="s">
        <v>264</v>
      </c>
      <c r="B111" s="31"/>
      <c r="C111" s="208">
        <v>833100000</v>
      </c>
      <c r="D111" s="30" t="s">
        <v>116</v>
      </c>
      <c r="E111" s="274">
        <v>835</v>
      </c>
      <c r="F111" s="282"/>
      <c r="G111" s="282"/>
    </row>
    <row r="112" spans="1:7" s="5" customFormat="1" ht="12.75" customHeight="1">
      <c r="A112" s="241" t="s">
        <v>104</v>
      </c>
      <c r="B112" s="31"/>
      <c r="C112" s="209">
        <v>9900000000</v>
      </c>
      <c r="D112" s="31"/>
      <c r="E112" s="269">
        <f>E113+E121+E131+E134+E136+E139+E142+E145+E149+E151+E155+E127+E129+E125+E116+E119+E123</f>
        <v>61160.99999999999</v>
      </c>
      <c r="F112" s="282"/>
      <c r="G112" s="282"/>
    </row>
    <row r="113" spans="1:7" s="5" customFormat="1" ht="12.75" customHeight="1">
      <c r="A113" s="219" t="s">
        <v>75</v>
      </c>
      <c r="B113" s="30"/>
      <c r="C113" s="208">
        <v>9900009230</v>
      </c>
      <c r="D113" s="30"/>
      <c r="E113" s="274">
        <f>E114+E115</f>
        <v>2913.2</v>
      </c>
      <c r="F113" s="282"/>
      <c r="G113" s="282"/>
    </row>
    <row r="114" spans="1:8" s="5" customFormat="1" ht="26.25" customHeight="1">
      <c r="A114" s="35" t="s">
        <v>264</v>
      </c>
      <c r="B114" s="30"/>
      <c r="C114" s="208">
        <v>9900009230</v>
      </c>
      <c r="D114" s="30" t="s">
        <v>116</v>
      </c>
      <c r="E114" s="274">
        <v>2723.2</v>
      </c>
      <c r="F114" s="282"/>
      <c r="G114" s="284"/>
      <c r="H114" s="210"/>
    </row>
    <row r="115" spans="1:7" s="5" customFormat="1" ht="12.75" customHeight="1">
      <c r="A115" s="35" t="s">
        <v>3</v>
      </c>
      <c r="B115" s="30"/>
      <c r="C115" s="208">
        <v>9900009230</v>
      </c>
      <c r="D115" s="30" t="s">
        <v>2</v>
      </c>
      <c r="E115" s="274">
        <v>190</v>
      </c>
      <c r="F115" s="282"/>
      <c r="G115" s="282"/>
    </row>
    <row r="116" spans="1:7" s="5" customFormat="1" ht="16.5" customHeight="1">
      <c r="A116" s="301" t="s">
        <v>355</v>
      </c>
      <c r="B116" s="30"/>
      <c r="C116" s="208">
        <v>9900009500</v>
      </c>
      <c r="D116" s="30"/>
      <c r="E116" s="274">
        <f>E117+E118</f>
        <v>4273.4</v>
      </c>
      <c r="F116" s="282"/>
      <c r="G116" s="282"/>
    </row>
    <row r="117" spans="1:7" s="5" customFormat="1" ht="24.75" customHeight="1">
      <c r="A117" s="35" t="s">
        <v>264</v>
      </c>
      <c r="B117" s="30"/>
      <c r="C117" s="208">
        <v>9900009500</v>
      </c>
      <c r="D117" s="30" t="s">
        <v>116</v>
      </c>
      <c r="E117" s="274">
        <v>4213.4</v>
      </c>
      <c r="F117" s="282"/>
      <c r="G117" s="282"/>
    </row>
    <row r="118" spans="1:7" s="5" customFormat="1" ht="25.5" customHeight="1">
      <c r="A118" s="35" t="s">
        <v>7</v>
      </c>
      <c r="B118" s="30"/>
      <c r="C118" s="208">
        <v>9900009500</v>
      </c>
      <c r="D118" s="30" t="s">
        <v>71</v>
      </c>
      <c r="E118" s="274">
        <v>60</v>
      </c>
      <c r="F118" s="282"/>
      <c r="G118" s="282"/>
    </row>
    <row r="119" spans="1:7" s="5" customFormat="1" ht="12.75" customHeight="1">
      <c r="A119" s="301" t="s">
        <v>356</v>
      </c>
      <c r="B119" s="30"/>
      <c r="C119" s="208">
        <v>9900009600</v>
      </c>
      <c r="D119" s="30"/>
      <c r="E119" s="274">
        <f>E120</f>
        <v>1134.2</v>
      </c>
      <c r="F119" s="282"/>
      <c r="G119" s="282"/>
    </row>
    <row r="120" spans="1:7" s="5" customFormat="1" ht="24" customHeight="1">
      <c r="A120" s="35" t="s">
        <v>7</v>
      </c>
      <c r="B120" s="30"/>
      <c r="C120" s="208">
        <v>9900009600</v>
      </c>
      <c r="D120" s="30" t="s">
        <v>71</v>
      </c>
      <c r="E120" s="274">
        <v>1134.2</v>
      </c>
      <c r="F120" s="282"/>
      <c r="G120" s="282"/>
    </row>
    <row r="121" spans="1:7" s="5" customFormat="1" ht="26.25" customHeight="1">
      <c r="A121" s="242" t="s">
        <v>99</v>
      </c>
      <c r="B121" s="30"/>
      <c r="C121" s="208">
        <v>9900010490</v>
      </c>
      <c r="D121" s="30"/>
      <c r="E121" s="274">
        <f>E122</f>
        <v>5662</v>
      </c>
      <c r="F121" s="282"/>
      <c r="G121" s="282"/>
    </row>
    <row r="122" spans="1:7" s="5" customFormat="1" ht="12.75" customHeight="1">
      <c r="A122" s="35" t="s">
        <v>195</v>
      </c>
      <c r="B122" s="30"/>
      <c r="C122" s="208">
        <v>9900010490</v>
      </c>
      <c r="D122" s="30" t="s">
        <v>8</v>
      </c>
      <c r="E122" s="274">
        <v>5662</v>
      </c>
      <c r="F122" s="282"/>
      <c r="G122" s="282"/>
    </row>
    <row r="123" spans="1:7" s="5" customFormat="1" ht="48.75" customHeight="1">
      <c r="A123" s="20" t="s">
        <v>358</v>
      </c>
      <c r="B123" s="30"/>
      <c r="C123" s="208">
        <v>9900024020</v>
      </c>
      <c r="D123" s="30"/>
      <c r="E123" s="274">
        <f>E124</f>
        <v>334.4</v>
      </c>
      <c r="F123" s="282"/>
      <c r="G123" s="282"/>
    </row>
    <row r="124" spans="1:7" s="5" customFormat="1" ht="27" customHeight="1">
      <c r="A124" s="35" t="s">
        <v>7</v>
      </c>
      <c r="B124" s="30"/>
      <c r="C124" s="208">
        <v>9900024020</v>
      </c>
      <c r="D124" s="30" t="s">
        <v>71</v>
      </c>
      <c r="E124" s="274">
        <v>334.4</v>
      </c>
      <c r="F124" s="282"/>
      <c r="G124" s="282"/>
    </row>
    <row r="125" spans="1:7" s="5" customFormat="1" ht="39.75" customHeight="1">
      <c r="A125" s="301" t="s">
        <v>354</v>
      </c>
      <c r="B125" s="30"/>
      <c r="C125" s="208">
        <v>9900024070</v>
      </c>
      <c r="D125" s="30"/>
      <c r="E125" s="274">
        <f>E126</f>
        <v>3</v>
      </c>
      <c r="F125" s="282"/>
      <c r="G125" s="282"/>
    </row>
    <row r="126" spans="1:7" s="5" customFormat="1" ht="23.25" customHeight="1">
      <c r="A126" s="35" t="s">
        <v>264</v>
      </c>
      <c r="B126" s="30"/>
      <c r="C126" s="208">
        <v>9900024070</v>
      </c>
      <c r="D126" s="30" t="s">
        <v>116</v>
      </c>
      <c r="E126" s="274">
        <v>3</v>
      </c>
      <c r="F126" s="282"/>
      <c r="G126" s="282"/>
    </row>
    <row r="127" spans="1:7" s="5" customFormat="1" ht="24.75" customHeight="1">
      <c r="A127" s="172" t="s">
        <v>352</v>
      </c>
      <c r="B127" s="31"/>
      <c r="C127" s="208">
        <v>9900051200</v>
      </c>
      <c r="D127" s="30"/>
      <c r="E127" s="274">
        <f>E128</f>
        <v>195.7</v>
      </c>
      <c r="F127" s="282"/>
      <c r="G127" s="282"/>
    </row>
    <row r="128" spans="1:7" s="5" customFormat="1" ht="22.5" customHeight="1">
      <c r="A128" s="35" t="s">
        <v>264</v>
      </c>
      <c r="B128" s="31"/>
      <c r="C128" s="208">
        <v>9900051200</v>
      </c>
      <c r="D128" s="30" t="s">
        <v>116</v>
      </c>
      <c r="E128" s="274">
        <v>195.7</v>
      </c>
      <c r="F128" s="282"/>
      <c r="G128" s="282"/>
    </row>
    <row r="129" spans="1:7" s="5" customFormat="1" ht="24.75" customHeight="1">
      <c r="A129" s="361" t="s">
        <v>353</v>
      </c>
      <c r="B129" s="30"/>
      <c r="C129" s="208">
        <v>9900060010</v>
      </c>
      <c r="D129" s="30"/>
      <c r="E129" s="274">
        <f>E130</f>
        <v>10</v>
      </c>
      <c r="F129" s="282"/>
      <c r="G129" s="282"/>
    </row>
    <row r="130" spans="1:7" s="5" customFormat="1" ht="12.75" customHeight="1">
      <c r="A130" s="35" t="s">
        <v>195</v>
      </c>
      <c r="B130" s="30"/>
      <c r="C130" s="208">
        <v>9900060010</v>
      </c>
      <c r="D130" s="30" t="s">
        <v>8</v>
      </c>
      <c r="E130" s="274">
        <v>10</v>
      </c>
      <c r="F130" s="282"/>
      <c r="G130" s="282"/>
    </row>
    <row r="131" spans="1:8" s="5" customFormat="1" ht="52.5" customHeight="1">
      <c r="A131" s="321" t="s">
        <v>539</v>
      </c>
      <c r="B131" s="31"/>
      <c r="C131" s="208">
        <v>9900073040</v>
      </c>
      <c r="D131" s="31"/>
      <c r="E131" s="274">
        <f>E132+E133</f>
        <v>60.4</v>
      </c>
      <c r="F131" s="282"/>
      <c r="G131" s="282"/>
      <c r="H131" s="155"/>
    </row>
    <row r="132" spans="1:7" s="5" customFormat="1" ht="47.25" customHeight="1">
      <c r="A132" s="35" t="s">
        <v>66</v>
      </c>
      <c r="B132" s="30"/>
      <c r="C132" s="208">
        <v>9900073040</v>
      </c>
      <c r="D132" s="30" t="s">
        <v>67</v>
      </c>
      <c r="E132" s="274">
        <v>59.1</v>
      </c>
      <c r="F132" s="282"/>
      <c r="G132" s="282"/>
    </row>
    <row r="133" spans="1:7" s="5" customFormat="1" ht="27.75" customHeight="1">
      <c r="A133" s="35" t="s">
        <v>264</v>
      </c>
      <c r="B133" s="30"/>
      <c r="C133" s="208">
        <v>9900073040</v>
      </c>
      <c r="D133" s="30" t="s">
        <v>116</v>
      </c>
      <c r="E133" s="274">
        <v>1.3</v>
      </c>
      <c r="F133" s="282"/>
      <c r="G133" s="282"/>
    </row>
    <row r="134" spans="1:7" s="5" customFormat="1" ht="36.75" customHeight="1">
      <c r="A134" s="200" t="s">
        <v>70</v>
      </c>
      <c r="B134" s="31"/>
      <c r="C134" s="208">
        <v>9900073060</v>
      </c>
      <c r="D134" s="31"/>
      <c r="E134" s="274">
        <f>E135</f>
        <v>980</v>
      </c>
      <c r="F134" s="282"/>
      <c r="G134" s="282"/>
    </row>
    <row r="135" spans="1:7" s="5" customFormat="1" ht="12.75" customHeight="1">
      <c r="A135" s="35" t="s">
        <v>3</v>
      </c>
      <c r="B135" s="31"/>
      <c r="C135" s="208">
        <v>9900073060</v>
      </c>
      <c r="D135" s="30" t="s">
        <v>2</v>
      </c>
      <c r="E135" s="274">
        <v>980</v>
      </c>
      <c r="F135" s="282"/>
      <c r="G135" s="282"/>
    </row>
    <row r="136" spans="1:7" s="5" customFormat="1" ht="48.75" customHeight="1">
      <c r="A136" s="202" t="s">
        <v>302</v>
      </c>
      <c r="B136" s="31"/>
      <c r="C136" s="208">
        <v>9900073070</v>
      </c>
      <c r="D136" s="31"/>
      <c r="E136" s="274">
        <f>E137+E138</f>
        <v>70.7</v>
      </c>
      <c r="F136" s="282"/>
      <c r="G136" s="282"/>
    </row>
    <row r="137" spans="1:7" s="5" customFormat="1" ht="48" customHeight="1">
      <c r="A137" s="35" t="s">
        <v>66</v>
      </c>
      <c r="B137" s="31"/>
      <c r="C137" s="208">
        <v>9900073070</v>
      </c>
      <c r="D137" s="30" t="s">
        <v>67</v>
      </c>
      <c r="E137" s="274">
        <v>65.7</v>
      </c>
      <c r="F137" s="282"/>
      <c r="G137" s="282"/>
    </row>
    <row r="138" spans="1:7" s="5" customFormat="1" ht="25.5" customHeight="1">
      <c r="A138" s="35" t="s">
        <v>264</v>
      </c>
      <c r="B138" s="31"/>
      <c r="C138" s="208">
        <v>9900073070</v>
      </c>
      <c r="D138" s="30" t="s">
        <v>116</v>
      </c>
      <c r="E138" s="274">
        <v>5</v>
      </c>
      <c r="F138" s="282"/>
      <c r="G138" s="282"/>
    </row>
    <row r="139" spans="1:7" s="5" customFormat="1" ht="86.25" customHeight="1">
      <c r="A139" s="322" t="s">
        <v>300</v>
      </c>
      <c r="B139" s="31"/>
      <c r="C139" s="208">
        <v>9900073080</v>
      </c>
      <c r="D139" s="31"/>
      <c r="E139" s="274">
        <f>E140+E141</f>
        <v>335.8</v>
      </c>
      <c r="F139" s="282"/>
      <c r="G139" s="282"/>
    </row>
    <row r="140" spans="1:7" s="5" customFormat="1" ht="51" customHeight="1">
      <c r="A140" s="35" t="s">
        <v>66</v>
      </c>
      <c r="B140" s="31"/>
      <c r="C140" s="208">
        <v>9900073080</v>
      </c>
      <c r="D140" s="30" t="s">
        <v>67</v>
      </c>
      <c r="E140" s="274">
        <v>328.3</v>
      </c>
      <c r="F140" s="282"/>
      <c r="G140" s="282"/>
    </row>
    <row r="141" spans="1:7" s="5" customFormat="1" ht="24" customHeight="1">
      <c r="A141" s="35" t="s">
        <v>264</v>
      </c>
      <c r="B141" s="31"/>
      <c r="C141" s="208">
        <v>9900073080</v>
      </c>
      <c r="D141" s="30" t="s">
        <v>116</v>
      </c>
      <c r="E141" s="274">
        <v>7.5</v>
      </c>
      <c r="F141" s="282"/>
      <c r="G141" s="282"/>
    </row>
    <row r="142" spans="1:7" s="5" customFormat="1" ht="51.75" customHeight="1">
      <c r="A142" s="163" t="s">
        <v>317</v>
      </c>
      <c r="B142" s="31"/>
      <c r="C142" s="208">
        <v>9900073120</v>
      </c>
      <c r="D142" s="31"/>
      <c r="E142" s="274">
        <f>E143+E144</f>
        <v>70.7</v>
      </c>
      <c r="F142" s="282"/>
      <c r="G142" s="282"/>
    </row>
    <row r="143" spans="1:7" s="5" customFormat="1" ht="47.25" customHeight="1">
      <c r="A143" s="35" t="s">
        <v>66</v>
      </c>
      <c r="B143" s="31"/>
      <c r="C143" s="208">
        <v>9900073120</v>
      </c>
      <c r="D143" s="30" t="s">
        <v>67</v>
      </c>
      <c r="E143" s="274">
        <v>65.7</v>
      </c>
      <c r="F143" s="282"/>
      <c r="G143" s="282"/>
    </row>
    <row r="144" spans="1:7" s="5" customFormat="1" ht="26.25" customHeight="1">
      <c r="A144" s="35" t="s">
        <v>264</v>
      </c>
      <c r="B144" s="31"/>
      <c r="C144" s="208">
        <v>9900073120</v>
      </c>
      <c r="D144" s="30" t="s">
        <v>116</v>
      </c>
      <c r="E144" s="274">
        <v>5</v>
      </c>
      <c r="F144" s="282"/>
      <c r="G144" s="282"/>
    </row>
    <row r="145" spans="1:7" s="5" customFormat="1" ht="77.25" customHeight="1">
      <c r="A145" s="324" t="s">
        <v>266</v>
      </c>
      <c r="B145" s="31"/>
      <c r="C145" s="208">
        <v>9900073150</v>
      </c>
      <c r="D145" s="31"/>
      <c r="E145" s="274">
        <f>E146+E147+E148</f>
        <v>145.29999999999998</v>
      </c>
      <c r="F145" s="282"/>
      <c r="G145" s="282"/>
    </row>
    <row r="146" spans="1:7" s="5" customFormat="1" ht="48" customHeight="1">
      <c r="A146" s="35" t="s">
        <v>66</v>
      </c>
      <c r="B146" s="31"/>
      <c r="C146" s="208">
        <v>9900073150</v>
      </c>
      <c r="D146" s="30" t="s">
        <v>67</v>
      </c>
      <c r="E146" s="274">
        <v>19.7</v>
      </c>
      <c r="F146" s="282"/>
      <c r="G146" s="282"/>
    </row>
    <row r="147" spans="1:7" s="5" customFormat="1" ht="24.75" customHeight="1">
      <c r="A147" s="35" t="s">
        <v>264</v>
      </c>
      <c r="B147" s="31"/>
      <c r="C147" s="208">
        <v>9900073150</v>
      </c>
      <c r="D147" s="30" t="s">
        <v>116</v>
      </c>
      <c r="E147" s="274">
        <v>10</v>
      </c>
      <c r="F147" s="282"/>
      <c r="G147" s="282"/>
    </row>
    <row r="148" spans="1:7" s="5" customFormat="1" ht="12.75" customHeight="1">
      <c r="A148" s="35" t="s">
        <v>126</v>
      </c>
      <c r="B148" s="31"/>
      <c r="C148" s="208">
        <v>9900073150</v>
      </c>
      <c r="D148" s="30" t="s">
        <v>4</v>
      </c>
      <c r="E148" s="274">
        <v>115.6</v>
      </c>
      <c r="F148" s="282"/>
      <c r="G148" s="282"/>
    </row>
    <row r="149" spans="1:7" s="5" customFormat="1" ht="99" customHeight="1">
      <c r="A149" s="325" t="s">
        <v>267</v>
      </c>
      <c r="B149" s="31"/>
      <c r="C149" s="208">
        <v>9900073160</v>
      </c>
      <c r="D149" s="31"/>
      <c r="E149" s="274">
        <f>E150</f>
        <v>5</v>
      </c>
      <c r="F149" s="282"/>
      <c r="G149" s="282"/>
    </row>
    <row r="150" spans="1:7" s="5" customFormat="1" ht="24" customHeight="1">
      <c r="A150" s="35" t="s">
        <v>264</v>
      </c>
      <c r="B150" s="31"/>
      <c r="C150" s="208">
        <v>9900073160</v>
      </c>
      <c r="D150" s="30" t="s">
        <v>116</v>
      </c>
      <c r="E150" s="274">
        <v>5</v>
      </c>
      <c r="F150" s="282"/>
      <c r="G150" s="282"/>
    </row>
    <row r="151" spans="1:7" s="5" customFormat="1" ht="24.75" customHeight="1">
      <c r="A151" s="245" t="s">
        <v>103</v>
      </c>
      <c r="B151" s="31"/>
      <c r="C151" s="208">
        <v>9900082040</v>
      </c>
      <c r="D151" s="31"/>
      <c r="E151" s="274">
        <f>E152+E153+E154</f>
        <v>41967.2</v>
      </c>
      <c r="F151" s="282"/>
      <c r="G151" s="282"/>
    </row>
    <row r="152" spans="1:7" s="5" customFormat="1" ht="47.25" customHeight="1">
      <c r="A152" s="35" t="s">
        <v>66</v>
      </c>
      <c r="B152" s="31"/>
      <c r="C152" s="208">
        <v>9900082040</v>
      </c>
      <c r="D152" s="30" t="s">
        <v>67</v>
      </c>
      <c r="E152" s="274">
        <v>37877.2</v>
      </c>
      <c r="F152" s="282"/>
      <c r="G152" s="282"/>
    </row>
    <row r="153" spans="1:7" s="5" customFormat="1" ht="26.25" customHeight="1">
      <c r="A153" s="35" t="s">
        <v>264</v>
      </c>
      <c r="B153" s="31"/>
      <c r="C153" s="208">
        <v>9900082040</v>
      </c>
      <c r="D153" s="30" t="s">
        <v>116</v>
      </c>
      <c r="E153" s="274">
        <v>4070</v>
      </c>
      <c r="F153" s="282"/>
      <c r="G153" s="282"/>
    </row>
    <row r="154" spans="1:7" s="5" customFormat="1" ht="12.75" customHeight="1">
      <c r="A154" s="35" t="s">
        <v>3</v>
      </c>
      <c r="B154" s="31"/>
      <c r="C154" s="208">
        <v>9900082040</v>
      </c>
      <c r="D154" s="30" t="s">
        <v>2</v>
      </c>
      <c r="E154" s="274">
        <v>20</v>
      </c>
      <c r="F154" s="282"/>
      <c r="G154" s="282"/>
    </row>
    <row r="155" spans="1:7" s="5" customFormat="1" ht="27" customHeight="1">
      <c r="A155" s="245" t="s">
        <v>76</v>
      </c>
      <c r="B155" s="31"/>
      <c r="C155" s="208">
        <v>9900082080</v>
      </c>
      <c r="D155" s="30"/>
      <c r="E155" s="274">
        <f>E156</f>
        <v>3000</v>
      </c>
      <c r="F155" s="282"/>
      <c r="G155" s="282"/>
    </row>
    <row r="156" spans="1:7" s="5" customFormat="1" ht="48.75" customHeight="1">
      <c r="A156" s="35" t="s">
        <v>66</v>
      </c>
      <c r="B156" s="31"/>
      <c r="C156" s="208">
        <v>9900082080</v>
      </c>
      <c r="D156" s="30" t="s">
        <v>67</v>
      </c>
      <c r="E156" s="274">
        <v>3000</v>
      </c>
      <c r="F156" s="282"/>
      <c r="G156" s="282"/>
    </row>
    <row r="157" spans="1:7" s="5" customFormat="1" ht="12.75" customHeight="1">
      <c r="A157" s="410"/>
      <c r="B157" s="411"/>
      <c r="C157" s="411"/>
      <c r="D157" s="411"/>
      <c r="E157" s="412"/>
      <c r="F157" s="282"/>
      <c r="G157" s="282"/>
    </row>
    <row r="158" spans="1:7" s="5" customFormat="1" ht="23.25" customHeight="1">
      <c r="A158" s="33" t="s">
        <v>128</v>
      </c>
      <c r="B158" s="31" t="s">
        <v>19</v>
      </c>
      <c r="C158" s="30"/>
      <c r="D158" s="31"/>
      <c r="E158" s="269">
        <f>E159</f>
        <v>2120.6000000000004</v>
      </c>
      <c r="F158" s="282"/>
      <c r="G158" s="282"/>
    </row>
    <row r="159" spans="1:7" s="5" customFormat="1" ht="12.75" customHeight="1">
      <c r="A159" s="241" t="s">
        <v>104</v>
      </c>
      <c r="B159" s="31"/>
      <c r="C159" s="209">
        <v>9900000000</v>
      </c>
      <c r="D159" s="31"/>
      <c r="E159" s="269">
        <f>E163+E166+E160</f>
        <v>2120.6000000000004</v>
      </c>
      <c r="F159" s="282"/>
      <c r="G159" s="282"/>
    </row>
    <row r="160" spans="1:7" s="363" customFormat="1" ht="36.75" customHeight="1">
      <c r="A160" s="301" t="s">
        <v>359</v>
      </c>
      <c r="B160" s="30"/>
      <c r="C160" s="208">
        <v>9900024030</v>
      </c>
      <c r="D160" s="30"/>
      <c r="E160" s="274">
        <f>E161+E162</f>
        <v>89</v>
      </c>
      <c r="F160" s="362"/>
      <c r="G160" s="362"/>
    </row>
    <row r="161" spans="1:7" s="363" customFormat="1" ht="50.25" customHeight="1">
      <c r="A161" s="35" t="s">
        <v>66</v>
      </c>
      <c r="B161" s="30"/>
      <c r="C161" s="208">
        <v>9900024030</v>
      </c>
      <c r="D161" s="30" t="s">
        <v>67</v>
      </c>
      <c r="E161" s="274">
        <v>88</v>
      </c>
      <c r="F161" s="362"/>
      <c r="G161" s="362"/>
    </row>
    <row r="162" spans="1:7" s="363" customFormat="1" ht="24.75" customHeight="1">
      <c r="A162" s="35" t="s">
        <v>264</v>
      </c>
      <c r="B162" s="30"/>
      <c r="C162" s="208">
        <v>9900024030</v>
      </c>
      <c r="D162" s="30" t="s">
        <v>116</v>
      </c>
      <c r="E162" s="274">
        <v>1</v>
      </c>
      <c r="F162" s="362"/>
      <c r="G162" s="362"/>
    </row>
    <row r="163" spans="1:7" s="5" customFormat="1" ht="23.25" customHeight="1">
      <c r="A163" s="245" t="s">
        <v>103</v>
      </c>
      <c r="B163" s="31"/>
      <c r="C163" s="208">
        <v>9900082040</v>
      </c>
      <c r="D163" s="31"/>
      <c r="E163" s="274">
        <f>E165+E164</f>
        <v>953.2</v>
      </c>
      <c r="F163" s="282"/>
      <c r="G163" s="282"/>
    </row>
    <row r="164" spans="1:7" s="5" customFormat="1" ht="51" customHeight="1">
      <c r="A164" s="35" t="s">
        <v>66</v>
      </c>
      <c r="B164" s="31"/>
      <c r="C164" s="208">
        <v>9900082040</v>
      </c>
      <c r="D164" s="30" t="s">
        <v>67</v>
      </c>
      <c r="E164" s="274">
        <v>787.1</v>
      </c>
      <c r="F164" s="282"/>
      <c r="G164" s="282"/>
    </row>
    <row r="165" spans="1:7" s="5" customFormat="1" ht="26.25" customHeight="1">
      <c r="A165" s="35" t="s">
        <v>264</v>
      </c>
      <c r="B165" s="31"/>
      <c r="C165" s="208">
        <v>9900082040</v>
      </c>
      <c r="D165" s="30" t="s">
        <v>116</v>
      </c>
      <c r="E165" s="274">
        <v>166.1</v>
      </c>
      <c r="F165" s="282"/>
      <c r="G165" s="282"/>
    </row>
    <row r="166" spans="1:7" s="5" customFormat="1" ht="24.75" customHeight="1">
      <c r="A166" s="27" t="s">
        <v>127</v>
      </c>
      <c r="B166" s="31"/>
      <c r="C166" s="208">
        <v>9900082050</v>
      </c>
      <c r="D166" s="30"/>
      <c r="E166" s="274">
        <f>E167</f>
        <v>1078.4</v>
      </c>
      <c r="F166" s="282"/>
      <c r="G166" s="282"/>
    </row>
    <row r="167" spans="1:7" s="5" customFormat="1" ht="48.75" customHeight="1">
      <c r="A167" s="35" t="s">
        <v>66</v>
      </c>
      <c r="B167" s="31"/>
      <c r="C167" s="208">
        <v>9900082050</v>
      </c>
      <c r="D167" s="30" t="s">
        <v>67</v>
      </c>
      <c r="E167" s="274">
        <v>1078.4</v>
      </c>
      <c r="F167" s="282"/>
      <c r="G167" s="282"/>
    </row>
    <row r="168" spans="1:7" s="5" customFormat="1" ht="12.75" customHeight="1">
      <c r="A168" s="410"/>
      <c r="B168" s="411"/>
      <c r="C168" s="411"/>
      <c r="D168" s="411"/>
      <c r="E168" s="412"/>
      <c r="F168" s="282"/>
      <c r="G168" s="282"/>
    </row>
    <row r="169" spans="1:7" s="5" customFormat="1" ht="25.5" customHeight="1">
      <c r="A169" s="34" t="s">
        <v>196</v>
      </c>
      <c r="B169" s="31" t="s">
        <v>119</v>
      </c>
      <c r="C169" s="30"/>
      <c r="D169" s="31"/>
      <c r="E169" s="269">
        <f>E170+E220+E228+E224</f>
        <v>92866.29999999999</v>
      </c>
      <c r="F169" s="282"/>
      <c r="G169" s="282"/>
    </row>
    <row r="170" spans="1:7" s="5" customFormat="1" ht="26.25" customHeight="1">
      <c r="A170" s="255" t="s">
        <v>198</v>
      </c>
      <c r="B170" s="31"/>
      <c r="C170" s="209">
        <v>300000000</v>
      </c>
      <c r="D170" s="31"/>
      <c r="E170" s="269">
        <f>E171+E181+E186+E188+E193+E197+E204+E211+E176+E199+E215+E195</f>
        <v>91452.89999999998</v>
      </c>
      <c r="F170" s="282"/>
      <c r="G170" s="282"/>
    </row>
    <row r="171" spans="1:7" s="5" customFormat="1" ht="26.25" customHeight="1">
      <c r="A171" s="220" t="s">
        <v>225</v>
      </c>
      <c r="B171" s="31"/>
      <c r="C171" s="208">
        <v>301100000</v>
      </c>
      <c r="D171" s="30"/>
      <c r="E171" s="274">
        <f>E174+E172</f>
        <v>394.29999999999995</v>
      </c>
      <c r="F171" s="282"/>
      <c r="G171" s="282"/>
    </row>
    <row r="172" spans="1:7" s="5" customFormat="1" ht="26.25" customHeight="1">
      <c r="A172" s="220" t="s">
        <v>514</v>
      </c>
      <c r="B172" s="31"/>
      <c r="C172" s="208">
        <v>301111000</v>
      </c>
      <c r="D172" s="30"/>
      <c r="E172" s="274">
        <f>E173</f>
        <v>292.7</v>
      </c>
      <c r="F172" s="282"/>
      <c r="G172" s="282"/>
    </row>
    <row r="173" spans="1:7" s="5" customFormat="1" ht="26.25" customHeight="1">
      <c r="A173" s="35" t="s">
        <v>7</v>
      </c>
      <c r="B173" s="31"/>
      <c r="C173" s="208">
        <v>301111000</v>
      </c>
      <c r="D173" s="30" t="s">
        <v>71</v>
      </c>
      <c r="E173" s="274">
        <v>292.7</v>
      </c>
      <c r="F173" s="282"/>
      <c r="G173" s="282"/>
    </row>
    <row r="174" spans="1:7" s="5" customFormat="1" ht="27.75" customHeight="1">
      <c r="A174" s="20" t="s">
        <v>276</v>
      </c>
      <c r="B174" s="31"/>
      <c r="C174" s="208" t="s">
        <v>275</v>
      </c>
      <c r="D174" s="30"/>
      <c r="E174" s="274">
        <f>E175</f>
        <v>101.6</v>
      </c>
      <c r="F174" s="282"/>
      <c r="G174" s="282"/>
    </row>
    <row r="175" spans="1:7" s="5" customFormat="1" ht="25.5" customHeight="1">
      <c r="A175" s="35" t="s">
        <v>7</v>
      </c>
      <c r="B175" s="31"/>
      <c r="C175" s="208" t="s">
        <v>275</v>
      </c>
      <c r="D175" s="30" t="s">
        <v>71</v>
      </c>
      <c r="E175" s="274">
        <v>101.6</v>
      </c>
      <c r="F175" s="282"/>
      <c r="G175" s="282"/>
    </row>
    <row r="176" spans="1:7" s="5" customFormat="1" ht="14.25" customHeight="1">
      <c r="A176" s="307" t="s">
        <v>260</v>
      </c>
      <c r="B176" s="31"/>
      <c r="C176" s="208">
        <v>301200000</v>
      </c>
      <c r="D176" s="30"/>
      <c r="E176" s="274">
        <f>E177+E179</f>
        <v>55</v>
      </c>
      <c r="F176" s="282"/>
      <c r="G176" s="282"/>
    </row>
    <row r="177" spans="1:7" s="5" customFormat="1" ht="14.25" customHeight="1">
      <c r="A177" s="307" t="s">
        <v>261</v>
      </c>
      <c r="B177" s="31"/>
      <c r="C177" s="208">
        <v>301211000</v>
      </c>
      <c r="D177" s="30"/>
      <c r="E177" s="274">
        <f>E178</f>
        <v>40</v>
      </c>
      <c r="F177" s="282"/>
      <c r="G177" s="282"/>
    </row>
    <row r="178" spans="1:7" s="5" customFormat="1" ht="25.5" customHeight="1">
      <c r="A178" s="35" t="s">
        <v>7</v>
      </c>
      <c r="B178" s="31"/>
      <c r="C178" s="208">
        <v>301211000</v>
      </c>
      <c r="D178" s="30" t="s">
        <v>71</v>
      </c>
      <c r="E178" s="274">
        <v>40</v>
      </c>
      <c r="F178" s="282"/>
      <c r="G178" s="282"/>
    </row>
    <row r="179" spans="1:7" s="5" customFormat="1" ht="13.5" customHeight="1">
      <c r="A179" s="307" t="s">
        <v>262</v>
      </c>
      <c r="B179" s="31"/>
      <c r="C179" s="208">
        <v>301212000</v>
      </c>
      <c r="D179" s="30"/>
      <c r="E179" s="274">
        <f>E180</f>
        <v>15</v>
      </c>
      <c r="F179" s="282"/>
      <c r="G179" s="282"/>
    </row>
    <row r="180" spans="1:7" s="5" customFormat="1" ht="25.5" customHeight="1">
      <c r="A180" s="35" t="s">
        <v>7</v>
      </c>
      <c r="B180" s="31"/>
      <c r="C180" s="208">
        <v>301212000</v>
      </c>
      <c r="D180" s="30" t="s">
        <v>71</v>
      </c>
      <c r="E180" s="274">
        <v>15</v>
      </c>
      <c r="F180" s="282"/>
      <c r="G180" s="282"/>
    </row>
    <row r="181" spans="1:7" s="5" customFormat="1" ht="12.75" customHeight="1">
      <c r="A181" s="307" t="s">
        <v>309</v>
      </c>
      <c r="B181" s="31"/>
      <c r="C181" s="208">
        <v>301300000</v>
      </c>
      <c r="D181" s="30"/>
      <c r="E181" s="274">
        <f>E182+E184</f>
        <v>14992.300000000001</v>
      </c>
      <c r="F181" s="282"/>
      <c r="G181" s="282"/>
    </row>
    <row r="182" spans="1:7" s="5" customFormat="1" ht="12.75" customHeight="1">
      <c r="A182" s="307" t="s">
        <v>130</v>
      </c>
      <c r="B182" s="31"/>
      <c r="C182" s="208">
        <v>301311100</v>
      </c>
      <c r="D182" s="30"/>
      <c r="E182" s="274">
        <f>E183</f>
        <v>14959.1</v>
      </c>
      <c r="F182" s="282"/>
      <c r="G182" s="282"/>
    </row>
    <row r="183" spans="1:7" s="5" customFormat="1" ht="24.75" customHeight="1">
      <c r="A183" s="35" t="s">
        <v>7</v>
      </c>
      <c r="B183" s="31"/>
      <c r="C183" s="208">
        <v>301311100</v>
      </c>
      <c r="D183" s="30" t="s">
        <v>71</v>
      </c>
      <c r="E183" s="274">
        <v>14959.1</v>
      </c>
      <c r="F183" s="282"/>
      <c r="G183" s="282"/>
    </row>
    <row r="184" spans="1:7" s="5" customFormat="1" ht="12.75" customHeight="1">
      <c r="A184" s="339" t="s">
        <v>360</v>
      </c>
      <c r="B184" s="31"/>
      <c r="C184" s="152" t="s">
        <v>361</v>
      </c>
      <c r="D184" s="30"/>
      <c r="E184" s="274">
        <f>E185</f>
        <v>33.2</v>
      </c>
      <c r="F184" s="282"/>
      <c r="G184" s="282"/>
    </row>
    <row r="185" spans="1:7" s="5" customFormat="1" ht="24.75" customHeight="1">
      <c r="A185" s="35" t="s">
        <v>7</v>
      </c>
      <c r="B185" s="31"/>
      <c r="C185" s="152" t="s">
        <v>361</v>
      </c>
      <c r="D185" s="30" t="s">
        <v>71</v>
      </c>
      <c r="E185" s="274">
        <v>33.2</v>
      </c>
      <c r="F185" s="282"/>
      <c r="G185" s="282"/>
    </row>
    <row r="186" spans="1:7" s="5" customFormat="1" ht="12.75" customHeight="1">
      <c r="A186" s="184" t="s">
        <v>129</v>
      </c>
      <c r="B186" s="31"/>
      <c r="C186" s="208">
        <v>301400000</v>
      </c>
      <c r="D186" s="30"/>
      <c r="E186" s="274">
        <f>E187</f>
        <v>2769.6</v>
      </c>
      <c r="F186" s="282"/>
      <c r="G186" s="282"/>
    </row>
    <row r="187" spans="1:7" s="5" customFormat="1" ht="24" customHeight="1">
      <c r="A187" s="35" t="s">
        <v>7</v>
      </c>
      <c r="B187" s="31"/>
      <c r="C187" s="208">
        <v>301400000</v>
      </c>
      <c r="D187" s="30" t="s">
        <v>71</v>
      </c>
      <c r="E187" s="274">
        <v>2769.6</v>
      </c>
      <c r="F187" s="282"/>
      <c r="G187" s="282"/>
    </row>
    <row r="188" spans="1:5" ht="30" customHeight="1">
      <c r="A188" s="306" t="s">
        <v>226</v>
      </c>
      <c r="B188" s="139"/>
      <c r="C188" s="208">
        <v>301500000</v>
      </c>
      <c r="D188" s="140"/>
      <c r="E188" s="271">
        <f>E189+E191</f>
        <v>315</v>
      </c>
    </row>
    <row r="189" spans="1:5" ht="24" customHeight="1">
      <c r="A189" s="184" t="s">
        <v>227</v>
      </c>
      <c r="B189" s="139"/>
      <c r="C189" s="208">
        <v>301511000</v>
      </c>
      <c r="D189" s="140"/>
      <c r="E189" s="271">
        <f>E190</f>
        <v>231</v>
      </c>
    </row>
    <row r="190" spans="1:5" ht="24" customHeight="1">
      <c r="A190" s="35" t="s">
        <v>7</v>
      </c>
      <c r="B190" s="139"/>
      <c r="C190" s="208">
        <v>301511000</v>
      </c>
      <c r="D190" s="140">
        <v>600</v>
      </c>
      <c r="E190" s="271">
        <v>231</v>
      </c>
    </row>
    <row r="191" spans="1:5" ht="27" customHeight="1">
      <c r="A191" s="184" t="s">
        <v>228</v>
      </c>
      <c r="B191" s="27"/>
      <c r="C191" s="208">
        <v>301512000</v>
      </c>
      <c r="D191" s="140"/>
      <c r="E191" s="271">
        <f>E192</f>
        <v>84</v>
      </c>
    </row>
    <row r="192" spans="1:5" ht="26.25" customHeight="1">
      <c r="A192" s="35" t="s">
        <v>7</v>
      </c>
      <c r="B192" s="27"/>
      <c r="C192" s="208">
        <v>301512000</v>
      </c>
      <c r="D192" s="140">
        <v>600</v>
      </c>
      <c r="E192" s="271">
        <v>84</v>
      </c>
    </row>
    <row r="193" spans="1:7" s="6" customFormat="1" ht="24.75" customHeight="1">
      <c r="A193" s="184" t="s">
        <v>200</v>
      </c>
      <c r="B193" s="27"/>
      <c r="C193" s="208">
        <v>302100000</v>
      </c>
      <c r="D193" s="140"/>
      <c r="E193" s="271">
        <f>E194</f>
        <v>36635.5</v>
      </c>
      <c r="F193" s="285"/>
      <c r="G193" s="285"/>
    </row>
    <row r="194" spans="1:7" s="6" customFormat="1" ht="26.25" customHeight="1">
      <c r="A194" s="35" t="s">
        <v>7</v>
      </c>
      <c r="B194" s="27"/>
      <c r="C194" s="208">
        <v>302100000</v>
      </c>
      <c r="D194" s="140">
        <v>600</v>
      </c>
      <c r="E194" s="271">
        <v>36635.5</v>
      </c>
      <c r="F194" s="285"/>
      <c r="G194" s="285"/>
    </row>
    <row r="195" spans="1:7" s="6" customFormat="1" ht="26.25" customHeight="1">
      <c r="A195" s="20" t="s">
        <v>536</v>
      </c>
      <c r="B195" s="27"/>
      <c r="C195" s="208">
        <v>302200000</v>
      </c>
      <c r="D195" s="140"/>
      <c r="E195" s="271">
        <f>E196</f>
        <v>30</v>
      </c>
      <c r="F195" s="285"/>
      <c r="G195" s="285"/>
    </row>
    <row r="196" spans="1:7" s="6" customFormat="1" ht="26.25" customHeight="1">
      <c r="A196" s="35" t="s">
        <v>7</v>
      </c>
      <c r="B196" s="27"/>
      <c r="C196" s="208">
        <v>302200000</v>
      </c>
      <c r="D196" s="140">
        <v>600</v>
      </c>
      <c r="E196" s="271">
        <v>30</v>
      </c>
      <c r="F196" s="285"/>
      <c r="G196" s="285"/>
    </row>
    <row r="197" spans="1:7" s="6" customFormat="1" ht="25.5" customHeight="1">
      <c r="A197" s="220" t="s">
        <v>199</v>
      </c>
      <c r="B197" s="27"/>
      <c r="C197" s="208">
        <v>302400000</v>
      </c>
      <c r="D197" s="140"/>
      <c r="E197" s="271">
        <f>E198</f>
        <v>10931.2</v>
      </c>
      <c r="F197" s="285"/>
      <c r="G197" s="285"/>
    </row>
    <row r="198" spans="1:7" s="6" customFormat="1" ht="25.5" customHeight="1">
      <c r="A198" s="35" t="s">
        <v>7</v>
      </c>
      <c r="B198" s="27"/>
      <c r="C198" s="208">
        <v>302400000</v>
      </c>
      <c r="D198" s="140">
        <v>600</v>
      </c>
      <c r="E198" s="271">
        <v>10931.2</v>
      </c>
      <c r="F198" s="285"/>
      <c r="G198" s="285"/>
    </row>
    <row r="199" spans="1:7" s="6" customFormat="1" ht="13.5" customHeight="1">
      <c r="A199" s="20" t="s">
        <v>313</v>
      </c>
      <c r="B199" s="27"/>
      <c r="C199" s="208">
        <v>302500000</v>
      </c>
      <c r="D199" s="140"/>
      <c r="E199" s="271">
        <f>E200+E202</f>
        <v>117</v>
      </c>
      <c r="F199" s="285"/>
      <c r="G199" s="285"/>
    </row>
    <row r="200" spans="1:7" s="6" customFormat="1" ht="25.5" customHeight="1">
      <c r="A200" s="20" t="s">
        <v>314</v>
      </c>
      <c r="B200" s="27"/>
      <c r="C200" s="208" t="s">
        <v>303</v>
      </c>
      <c r="D200" s="140"/>
      <c r="E200" s="271">
        <f>E201</f>
        <v>34</v>
      </c>
      <c r="F200" s="285"/>
      <c r="G200" s="285"/>
    </row>
    <row r="201" spans="1:7" s="6" customFormat="1" ht="25.5" customHeight="1">
      <c r="A201" s="35" t="s">
        <v>7</v>
      </c>
      <c r="B201" s="27"/>
      <c r="C201" s="208" t="s">
        <v>303</v>
      </c>
      <c r="D201" s="140">
        <v>600</v>
      </c>
      <c r="E201" s="271">
        <v>34</v>
      </c>
      <c r="F201" s="285"/>
      <c r="G201" s="285"/>
    </row>
    <row r="202" spans="1:7" s="6" customFormat="1" ht="40.5" customHeight="1">
      <c r="A202" s="301" t="s">
        <v>523</v>
      </c>
      <c r="B202" s="27"/>
      <c r="C202" s="208" t="s">
        <v>524</v>
      </c>
      <c r="D202" s="140"/>
      <c r="E202" s="271">
        <f>E203</f>
        <v>83</v>
      </c>
      <c r="F202" s="285"/>
      <c r="G202" s="285"/>
    </row>
    <row r="203" spans="1:7" s="6" customFormat="1" ht="25.5" customHeight="1">
      <c r="A203" s="35" t="s">
        <v>7</v>
      </c>
      <c r="B203" s="27"/>
      <c r="C203" s="208" t="s">
        <v>524</v>
      </c>
      <c r="D203" s="140">
        <v>600</v>
      </c>
      <c r="E203" s="271">
        <v>83</v>
      </c>
      <c r="F203" s="285"/>
      <c r="G203" s="285"/>
    </row>
    <row r="204" spans="1:5" ht="24.75" customHeight="1">
      <c r="A204" s="184" t="s">
        <v>229</v>
      </c>
      <c r="B204" s="139"/>
      <c r="C204" s="208">
        <v>303100000</v>
      </c>
      <c r="D204" s="140"/>
      <c r="E204" s="271">
        <f>E205+E208</f>
        <v>7521.9</v>
      </c>
    </row>
    <row r="205" spans="1:5" ht="24">
      <c r="A205" s="184" t="s">
        <v>103</v>
      </c>
      <c r="B205" s="27"/>
      <c r="C205" s="208">
        <v>303182040</v>
      </c>
      <c r="D205" s="140"/>
      <c r="E205" s="271">
        <f>E206+E207</f>
        <v>2450</v>
      </c>
    </row>
    <row r="206" spans="1:5" ht="48">
      <c r="A206" s="35" t="s">
        <v>66</v>
      </c>
      <c r="B206" s="27"/>
      <c r="C206" s="208">
        <v>303182040</v>
      </c>
      <c r="D206" s="140">
        <v>100</v>
      </c>
      <c r="E206" s="271">
        <v>2177</v>
      </c>
    </row>
    <row r="207" spans="1:5" ht="24">
      <c r="A207" s="35" t="s">
        <v>264</v>
      </c>
      <c r="B207" s="27"/>
      <c r="C207" s="208">
        <v>303182040</v>
      </c>
      <c r="D207" s="140">
        <v>200</v>
      </c>
      <c r="E207" s="271">
        <v>273</v>
      </c>
    </row>
    <row r="208" spans="1:5" ht="24">
      <c r="A208" s="184" t="s">
        <v>144</v>
      </c>
      <c r="B208" s="27"/>
      <c r="C208" s="208">
        <v>303182060</v>
      </c>
      <c r="D208" s="140"/>
      <c r="E208" s="271">
        <f>E209+E210</f>
        <v>5071.9</v>
      </c>
    </row>
    <row r="209" spans="1:5" ht="48.75" customHeight="1">
      <c r="A209" s="35" t="s">
        <v>66</v>
      </c>
      <c r="B209" s="139"/>
      <c r="C209" s="208">
        <v>303182060</v>
      </c>
      <c r="D209" s="140">
        <v>100</v>
      </c>
      <c r="E209" s="271">
        <v>4815.9</v>
      </c>
    </row>
    <row r="210" spans="1:5" ht="24.75" customHeight="1">
      <c r="A210" s="35" t="s">
        <v>264</v>
      </c>
      <c r="B210" s="139"/>
      <c r="C210" s="208">
        <v>303182060</v>
      </c>
      <c r="D210" s="140">
        <v>200</v>
      </c>
      <c r="E210" s="271">
        <v>256</v>
      </c>
    </row>
    <row r="211" spans="1:5" ht="16.5" customHeight="1">
      <c r="A211" s="173" t="s">
        <v>318</v>
      </c>
      <c r="B211" s="30"/>
      <c r="C211" s="208">
        <v>303300000</v>
      </c>
      <c r="D211" s="140"/>
      <c r="E211" s="274">
        <f>E212+E213+E214</f>
        <v>13337.9</v>
      </c>
    </row>
    <row r="212" spans="1:5" ht="48">
      <c r="A212" s="35" t="s">
        <v>66</v>
      </c>
      <c r="B212" s="30"/>
      <c r="C212" s="208">
        <v>303300000</v>
      </c>
      <c r="D212" s="140">
        <v>100</v>
      </c>
      <c r="E212" s="274">
        <v>12649.9</v>
      </c>
    </row>
    <row r="213" spans="1:5" ht="24">
      <c r="A213" s="35" t="s">
        <v>264</v>
      </c>
      <c r="B213" s="30"/>
      <c r="C213" s="208">
        <v>303300000</v>
      </c>
      <c r="D213" s="140">
        <v>200</v>
      </c>
      <c r="E213" s="274">
        <v>673</v>
      </c>
    </row>
    <row r="214" spans="1:5" ht="12.75">
      <c r="A214" s="35" t="s">
        <v>3</v>
      </c>
      <c r="B214" s="30"/>
      <c r="C214" s="208">
        <v>303300000</v>
      </c>
      <c r="D214" s="140">
        <v>800</v>
      </c>
      <c r="E214" s="274">
        <v>15</v>
      </c>
    </row>
    <row r="215" spans="1:5" ht="24">
      <c r="A215" s="326" t="s">
        <v>509</v>
      </c>
      <c r="B215" s="30"/>
      <c r="C215" s="208">
        <v>303400000</v>
      </c>
      <c r="D215" s="140"/>
      <c r="E215" s="274">
        <f>E216+E218</f>
        <v>4353.2</v>
      </c>
    </row>
    <row r="216" spans="1:5" ht="24">
      <c r="A216" s="326" t="s">
        <v>510</v>
      </c>
      <c r="B216" s="30"/>
      <c r="C216" s="208" t="s">
        <v>511</v>
      </c>
      <c r="D216" s="140"/>
      <c r="E216" s="274">
        <f>E217</f>
        <v>4022.2</v>
      </c>
    </row>
    <row r="217" spans="1:5" ht="24">
      <c r="A217" s="35" t="s">
        <v>7</v>
      </c>
      <c r="B217" s="30"/>
      <c r="C217" s="208" t="s">
        <v>511</v>
      </c>
      <c r="D217" s="140">
        <v>600</v>
      </c>
      <c r="E217" s="274">
        <v>4022.2</v>
      </c>
    </row>
    <row r="218" spans="1:5" ht="24">
      <c r="A218" s="326" t="s">
        <v>512</v>
      </c>
      <c r="B218" s="30"/>
      <c r="C218" s="208" t="s">
        <v>513</v>
      </c>
      <c r="D218" s="140"/>
      <c r="E218" s="274">
        <f>E219</f>
        <v>331</v>
      </c>
    </row>
    <row r="219" spans="1:5" ht="24">
      <c r="A219" s="35" t="s">
        <v>7</v>
      </c>
      <c r="B219" s="30"/>
      <c r="C219" s="208" t="s">
        <v>513</v>
      </c>
      <c r="D219" s="140">
        <v>600</v>
      </c>
      <c r="E219" s="274">
        <v>331</v>
      </c>
    </row>
    <row r="220" spans="1:7" s="5" customFormat="1" ht="27" customHeight="1">
      <c r="A220" s="230" t="s">
        <v>197</v>
      </c>
      <c r="B220" s="30"/>
      <c r="C220" s="209">
        <v>500000000</v>
      </c>
      <c r="D220" s="140"/>
      <c r="E220" s="269">
        <f>E221</f>
        <v>119.3</v>
      </c>
      <c r="F220" s="282"/>
      <c r="G220" s="282"/>
    </row>
    <row r="221" spans="1:5" ht="22.5" customHeight="1">
      <c r="A221" s="231" t="s">
        <v>34</v>
      </c>
      <c r="B221" s="27"/>
      <c r="C221" s="209">
        <v>510000000</v>
      </c>
      <c r="D221" s="140"/>
      <c r="E221" s="273">
        <f>E222</f>
        <v>119.3</v>
      </c>
    </row>
    <row r="222" spans="1:5" ht="27" customHeight="1">
      <c r="A222" s="336" t="s">
        <v>73</v>
      </c>
      <c r="B222" s="27"/>
      <c r="C222" s="208">
        <v>511200000</v>
      </c>
      <c r="D222" s="140"/>
      <c r="E222" s="271">
        <f>E223</f>
        <v>119.3</v>
      </c>
    </row>
    <row r="223" spans="1:5" ht="24">
      <c r="A223" s="35" t="s">
        <v>7</v>
      </c>
      <c r="B223" s="27"/>
      <c r="C223" s="208">
        <v>511200000</v>
      </c>
      <c r="D223" s="140">
        <v>600</v>
      </c>
      <c r="E223" s="271">
        <v>119.3</v>
      </c>
    </row>
    <row r="224" spans="1:5" ht="36">
      <c r="A224" s="201" t="s">
        <v>65</v>
      </c>
      <c r="B224" s="27"/>
      <c r="C224" s="153">
        <v>700000000</v>
      </c>
      <c r="D224" s="140"/>
      <c r="E224" s="273">
        <f>E225</f>
        <v>171</v>
      </c>
    </row>
    <row r="225" spans="1:5" ht="24">
      <c r="A225" s="33" t="s">
        <v>350</v>
      </c>
      <c r="B225" s="27"/>
      <c r="C225" s="209">
        <v>720000000</v>
      </c>
      <c r="D225" s="31"/>
      <c r="E225" s="273">
        <f>E226</f>
        <v>171</v>
      </c>
    </row>
    <row r="226" spans="1:5" ht="24">
      <c r="A226" s="20" t="s">
        <v>515</v>
      </c>
      <c r="B226" s="27"/>
      <c r="C226" s="208">
        <v>723200000</v>
      </c>
      <c r="D226" s="30"/>
      <c r="E226" s="271">
        <f>E227</f>
        <v>171</v>
      </c>
    </row>
    <row r="227" spans="1:5" ht="24">
      <c r="A227" s="35" t="s">
        <v>7</v>
      </c>
      <c r="B227" s="27"/>
      <c r="C227" s="208">
        <v>723200000</v>
      </c>
      <c r="D227" s="30" t="s">
        <v>71</v>
      </c>
      <c r="E227" s="271">
        <v>171</v>
      </c>
    </row>
    <row r="228" spans="1:5" ht="12.75">
      <c r="A228" s="241" t="s">
        <v>104</v>
      </c>
      <c r="B228" s="31"/>
      <c r="C228" s="209">
        <v>9900000000</v>
      </c>
      <c r="D228" s="146"/>
      <c r="E228" s="273">
        <f>E229+E231</f>
        <v>1123.1</v>
      </c>
    </row>
    <row r="229" spans="1:5" ht="25.5" customHeight="1">
      <c r="A229" s="205" t="s">
        <v>5</v>
      </c>
      <c r="B229" s="30"/>
      <c r="C229" s="208">
        <v>9900010500</v>
      </c>
      <c r="D229" s="30"/>
      <c r="E229" s="274">
        <f>E230</f>
        <v>733</v>
      </c>
    </row>
    <row r="230" spans="1:5" ht="24">
      <c r="A230" s="35" t="s">
        <v>7</v>
      </c>
      <c r="B230" s="27"/>
      <c r="C230" s="208">
        <v>9900010500</v>
      </c>
      <c r="D230" s="140">
        <v>600</v>
      </c>
      <c r="E230" s="271">
        <v>733</v>
      </c>
    </row>
    <row r="231" spans="1:5" ht="72">
      <c r="A231" s="186" t="s">
        <v>68</v>
      </c>
      <c r="B231" s="27"/>
      <c r="C231" s="208">
        <v>9900073190</v>
      </c>
      <c r="D231" s="140"/>
      <c r="E231" s="271">
        <f>E232</f>
        <v>390.1</v>
      </c>
    </row>
    <row r="232" spans="1:5" ht="14.25" customHeight="1">
      <c r="A232" s="35" t="s">
        <v>195</v>
      </c>
      <c r="B232" s="31"/>
      <c r="C232" s="208">
        <v>9900073190</v>
      </c>
      <c r="D232" s="30" t="s">
        <v>8</v>
      </c>
      <c r="E232" s="274">
        <v>390.1</v>
      </c>
    </row>
    <row r="233" spans="1:5" ht="12.75" customHeight="1">
      <c r="A233" s="413"/>
      <c r="B233" s="414"/>
      <c r="C233" s="414"/>
      <c r="D233" s="414"/>
      <c r="E233" s="415"/>
    </row>
    <row r="234" spans="1:5" ht="23.25" customHeight="1">
      <c r="A234" s="34" t="s">
        <v>194</v>
      </c>
      <c r="B234" s="33">
        <v>964</v>
      </c>
      <c r="C234" s="39"/>
      <c r="D234" s="146"/>
      <c r="E234" s="273">
        <f>E235</f>
        <v>6379.700000000001</v>
      </c>
    </row>
    <row r="235" spans="1:5" ht="36">
      <c r="A235" s="221" t="s">
        <v>137</v>
      </c>
      <c r="B235" s="157"/>
      <c r="C235" s="209">
        <v>400000000</v>
      </c>
      <c r="D235" s="31"/>
      <c r="E235" s="270">
        <f>E236+E239+E241+E243+E246+E249+E253</f>
        <v>6379.700000000001</v>
      </c>
    </row>
    <row r="236" spans="1:5" ht="12.75">
      <c r="A236" s="220" t="s">
        <v>304</v>
      </c>
      <c r="B236" s="157"/>
      <c r="C236" s="208">
        <v>401400000</v>
      </c>
      <c r="D236" s="30"/>
      <c r="E236" s="272">
        <f>E237</f>
        <v>30</v>
      </c>
    </row>
    <row r="237" spans="1:5" ht="12.75">
      <c r="A237" s="220" t="s">
        <v>222</v>
      </c>
      <c r="B237" s="157"/>
      <c r="C237" s="208" t="s">
        <v>277</v>
      </c>
      <c r="D237" s="30"/>
      <c r="E237" s="272">
        <f>E238</f>
        <v>30</v>
      </c>
    </row>
    <row r="238" spans="1:5" ht="24">
      <c r="A238" s="35" t="s">
        <v>264</v>
      </c>
      <c r="B238" s="157"/>
      <c r="C238" s="208" t="s">
        <v>277</v>
      </c>
      <c r="D238" s="30" t="s">
        <v>116</v>
      </c>
      <c r="E238" s="272">
        <v>30</v>
      </c>
    </row>
    <row r="239" spans="1:5" ht="24">
      <c r="A239" s="256" t="s">
        <v>230</v>
      </c>
      <c r="B239" s="144"/>
      <c r="C239" s="208">
        <v>402100000</v>
      </c>
      <c r="D239" s="30"/>
      <c r="E239" s="272">
        <f>E240</f>
        <v>3340</v>
      </c>
    </row>
    <row r="240" spans="1:5" ht="24">
      <c r="A240" s="35" t="s">
        <v>7</v>
      </c>
      <c r="B240" s="144"/>
      <c r="C240" s="208">
        <v>402100000</v>
      </c>
      <c r="D240" s="30" t="s">
        <v>71</v>
      </c>
      <c r="E240" s="272">
        <v>3340</v>
      </c>
    </row>
    <row r="241" spans="1:5" ht="24">
      <c r="A241" s="337" t="s">
        <v>254</v>
      </c>
      <c r="B241" s="144"/>
      <c r="C241" s="208">
        <v>402200000</v>
      </c>
      <c r="D241" s="30"/>
      <c r="E241" s="272">
        <f>E242</f>
        <v>50</v>
      </c>
    </row>
    <row r="242" spans="1:5" ht="24">
      <c r="A242" s="35" t="s">
        <v>264</v>
      </c>
      <c r="B242" s="144"/>
      <c r="C242" s="208">
        <v>402200000</v>
      </c>
      <c r="D242" s="30" t="s">
        <v>116</v>
      </c>
      <c r="E242" s="272">
        <v>50</v>
      </c>
    </row>
    <row r="243" spans="1:5" ht="36">
      <c r="A243" s="222" t="s">
        <v>231</v>
      </c>
      <c r="B243" s="27"/>
      <c r="C243" s="208">
        <v>405100000</v>
      </c>
      <c r="D243" s="140"/>
      <c r="E243" s="271">
        <f>E245+E244</f>
        <v>60</v>
      </c>
    </row>
    <row r="244" spans="1:5" ht="48">
      <c r="A244" s="35" t="s">
        <v>66</v>
      </c>
      <c r="B244" s="27"/>
      <c r="C244" s="208">
        <v>405100000</v>
      </c>
      <c r="D244" s="140">
        <v>100</v>
      </c>
      <c r="E244" s="271">
        <v>20</v>
      </c>
    </row>
    <row r="245" spans="1:5" ht="24">
      <c r="A245" s="35" t="s">
        <v>264</v>
      </c>
      <c r="B245" s="27"/>
      <c r="C245" s="208">
        <v>405100000</v>
      </c>
      <c r="D245" s="140">
        <v>200</v>
      </c>
      <c r="E245" s="271">
        <v>40</v>
      </c>
    </row>
    <row r="246" spans="1:8" ht="60">
      <c r="A246" s="223" t="s">
        <v>232</v>
      </c>
      <c r="B246" s="27"/>
      <c r="C246" s="208">
        <v>405200000</v>
      </c>
      <c r="D246" s="140"/>
      <c r="E246" s="271">
        <f>E248+E247</f>
        <v>450</v>
      </c>
      <c r="H246" s="206"/>
    </row>
    <row r="247" spans="1:8" ht="48">
      <c r="A247" s="35" t="s">
        <v>66</v>
      </c>
      <c r="B247" s="27"/>
      <c r="C247" s="208">
        <v>405200000</v>
      </c>
      <c r="D247" s="140">
        <v>100</v>
      </c>
      <c r="E247" s="271">
        <v>330</v>
      </c>
      <c r="H247" s="304"/>
    </row>
    <row r="248" spans="1:5" ht="24">
      <c r="A248" s="35" t="s">
        <v>264</v>
      </c>
      <c r="B248" s="29"/>
      <c r="C248" s="208">
        <v>405200000</v>
      </c>
      <c r="D248" s="140">
        <v>200</v>
      </c>
      <c r="E248" s="271">
        <v>120</v>
      </c>
    </row>
    <row r="249" spans="1:5" ht="24" customHeight="1">
      <c r="A249" s="224" t="s">
        <v>229</v>
      </c>
      <c r="B249" s="30"/>
      <c r="C249" s="208">
        <v>406100000</v>
      </c>
      <c r="D249" s="30"/>
      <c r="E249" s="271">
        <f>E250</f>
        <v>2389.7000000000003</v>
      </c>
    </row>
    <row r="250" spans="1:5" ht="26.25" customHeight="1">
      <c r="A250" s="224" t="s">
        <v>103</v>
      </c>
      <c r="B250" s="31"/>
      <c r="C250" s="208">
        <v>406182040</v>
      </c>
      <c r="D250" s="31"/>
      <c r="E250" s="271">
        <f>E251+E252</f>
        <v>2389.7000000000003</v>
      </c>
    </row>
    <row r="251" spans="1:5" ht="48" customHeight="1">
      <c r="A251" s="35" t="s">
        <v>66</v>
      </c>
      <c r="B251" s="27"/>
      <c r="C251" s="208">
        <v>406182040</v>
      </c>
      <c r="D251" s="140">
        <v>100</v>
      </c>
      <c r="E251" s="271">
        <v>2212.4</v>
      </c>
    </row>
    <row r="252" spans="1:7" s="6" customFormat="1" ht="26.25" customHeight="1">
      <c r="A252" s="35" t="s">
        <v>264</v>
      </c>
      <c r="B252" s="27"/>
      <c r="C252" s="208">
        <v>406182040</v>
      </c>
      <c r="D252" s="140">
        <v>200</v>
      </c>
      <c r="E252" s="271">
        <v>177.3</v>
      </c>
      <c r="F252" s="285"/>
      <c r="G252" s="285"/>
    </row>
    <row r="253" spans="1:7" s="6" customFormat="1" ht="15" customHeight="1">
      <c r="A253" s="224" t="s">
        <v>233</v>
      </c>
      <c r="B253" s="139"/>
      <c r="C253" s="208">
        <v>406200000</v>
      </c>
      <c r="D253" s="140"/>
      <c r="E253" s="271">
        <f>E254</f>
        <v>60</v>
      </c>
      <c r="F253" s="285"/>
      <c r="G253" s="285"/>
    </row>
    <row r="254" spans="1:7" s="6" customFormat="1" ht="50.25" customHeight="1">
      <c r="A254" s="225" t="s">
        <v>234</v>
      </c>
      <c r="B254" s="30"/>
      <c r="C254" s="208">
        <v>406260000</v>
      </c>
      <c r="D254" s="140"/>
      <c r="E254" s="271">
        <f>E255</f>
        <v>60</v>
      </c>
      <c r="F254" s="285"/>
      <c r="G254" s="285"/>
    </row>
    <row r="255" spans="1:7" s="6" customFormat="1" ht="15" customHeight="1">
      <c r="A255" s="35" t="s">
        <v>195</v>
      </c>
      <c r="B255" s="139"/>
      <c r="C255" s="208">
        <v>406260000</v>
      </c>
      <c r="D255" s="140">
        <v>300</v>
      </c>
      <c r="E255" s="271">
        <v>60</v>
      </c>
      <c r="F255" s="285"/>
      <c r="G255" s="285"/>
    </row>
    <row r="256" spans="1:5" ht="14.25" customHeight="1">
      <c r="A256" s="413"/>
      <c r="B256" s="414"/>
      <c r="C256" s="414"/>
      <c r="D256" s="414"/>
      <c r="E256" s="415"/>
    </row>
    <row r="257" spans="1:7" s="6" customFormat="1" ht="25.5" customHeight="1">
      <c r="A257" s="34" t="s">
        <v>191</v>
      </c>
      <c r="B257" s="156">
        <v>975</v>
      </c>
      <c r="C257" s="39"/>
      <c r="D257" s="146"/>
      <c r="E257" s="273">
        <f>E258+E323+E309+E317</f>
        <v>606668.1</v>
      </c>
      <c r="F257" s="285"/>
      <c r="G257" s="285"/>
    </row>
    <row r="258" spans="1:5" ht="24" customHeight="1">
      <c r="A258" s="226" t="s">
        <v>133</v>
      </c>
      <c r="B258" s="139"/>
      <c r="C258" s="209">
        <v>200000000</v>
      </c>
      <c r="D258" s="146"/>
      <c r="E258" s="273">
        <f>E259+E266+E272+E274+E284+E286+E288+E294+E298+E301+E281+E292+E290+E269</f>
        <v>570152.5</v>
      </c>
    </row>
    <row r="259" spans="1:5" ht="41.25" customHeight="1">
      <c r="A259" s="227" t="s">
        <v>235</v>
      </c>
      <c r="B259" s="27"/>
      <c r="C259" s="208">
        <v>201100000</v>
      </c>
      <c r="D259" s="140"/>
      <c r="E259" s="271">
        <f>E260+E262+E264</f>
        <v>508523.80000000005</v>
      </c>
    </row>
    <row r="260" spans="1:5" ht="25.5" customHeight="1">
      <c r="A260" s="306" t="s">
        <v>134</v>
      </c>
      <c r="B260" s="27"/>
      <c r="C260" s="208">
        <v>201111000</v>
      </c>
      <c r="D260" s="140"/>
      <c r="E260" s="271">
        <f>E261</f>
        <v>72737.4</v>
      </c>
    </row>
    <row r="261" spans="1:5" ht="25.5" customHeight="1">
      <c r="A261" s="35" t="s">
        <v>7</v>
      </c>
      <c r="B261" s="27"/>
      <c r="C261" s="208">
        <v>201111000</v>
      </c>
      <c r="D261" s="140">
        <v>600</v>
      </c>
      <c r="E261" s="271">
        <v>72737.4</v>
      </c>
    </row>
    <row r="262" spans="1:5" ht="36.75" customHeight="1">
      <c r="A262" s="184" t="s">
        <v>236</v>
      </c>
      <c r="B262" s="27"/>
      <c r="C262" s="208">
        <v>201173010</v>
      </c>
      <c r="D262" s="140"/>
      <c r="E262" s="271">
        <f>E263</f>
        <v>435470.4</v>
      </c>
    </row>
    <row r="263" spans="1:5" ht="27.75" customHeight="1">
      <c r="A263" s="35" t="s">
        <v>7</v>
      </c>
      <c r="B263" s="27"/>
      <c r="C263" s="208">
        <v>201173010</v>
      </c>
      <c r="D263" s="140">
        <v>600</v>
      </c>
      <c r="E263" s="271">
        <v>435470.4</v>
      </c>
    </row>
    <row r="264" spans="1:5" ht="27.75" customHeight="1">
      <c r="A264" s="403" t="s">
        <v>512</v>
      </c>
      <c r="B264" s="27"/>
      <c r="C264" s="208" t="s">
        <v>525</v>
      </c>
      <c r="D264" s="140"/>
      <c r="E264" s="271">
        <f>E265</f>
        <v>316</v>
      </c>
    </row>
    <row r="265" spans="1:5" ht="27.75" customHeight="1">
      <c r="A265" s="35" t="s">
        <v>7</v>
      </c>
      <c r="B265" s="27"/>
      <c r="C265" s="208" t="s">
        <v>525</v>
      </c>
      <c r="D265" s="140">
        <v>600</v>
      </c>
      <c r="E265" s="271">
        <v>316</v>
      </c>
    </row>
    <row r="266" spans="1:5" ht="61.5" customHeight="1">
      <c r="A266" s="257" t="s">
        <v>237</v>
      </c>
      <c r="B266" s="27"/>
      <c r="C266" s="208">
        <v>201200000</v>
      </c>
      <c r="D266" s="140"/>
      <c r="E266" s="271">
        <f>E267</f>
        <v>9412.2</v>
      </c>
    </row>
    <row r="267" spans="1:5" ht="50.25" customHeight="1">
      <c r="A267" s="184" t="s">
        <v>6</v>
      </c>
      <c r="B267" s="27"/>
      <c r="C267" s="208">
        <v>201273020</v>
      </c>
      <c r="D267" s="140"/>
      <c r="E267" s="271">
        <f>E268</f>
        <v>9412.2</v>
      </c>
    </row>
    <row r="268" spans="1:5" ht="24" customHeight="1">
      <c r="A268" s="35" t="s">
        <v>7</v>
      </c>
      <c r="B268" s="27"/>
      <c r="C268" s="208">
        <v>201273020</v>
      </c>
      <c r="D268" s="140">
        <v>600</v>
      </c>
      <c r="E268" s="271">
        <v>9412.2</v>
      </c>
    </row>
    <row r="269" spans="1:5" ht="17.25" customHeight="1">
      <c r="A269" s="301" t="s">
        <v>364</v>
      </c>
      <c r="B269" s="27"/>
      <c r="C269" s="208">
        <v>201300000</v>
      </c>
      <c r="D269" s="140"/>
      <c r="E269" s="271">
        <f>E270</f>
        <v>1304.4</v>
      </c>
    </row>
    <row r="270" spans="1:5" ht="27" customHeight="1">
      <c r="A270" s="301" t="s">
        <v>540</v>
      </c>
      <c r="B270" s="27"/>
      <c r="C270" s="208">
        <v>201311000</v>
      </c>
      <c r="D270" s="140"/>
      <c r="E270" s="271">
        <f>E271</f>
        <v>1304.4</v>
      </c>
    </row>
    <row r="271" spans="1:5" ht="24" customHeight="1">
      <c r="A271" s="35" t="s">
        <v>135</v>
      </c>
      <c r="B271" s="27"/>
      <c r="C271" s="208">
        <v>201311000</v>
      </c>
      <c r="D271" s="140">
        <v>400</v>
      </c>
      <c r="E271" s="271">
        <v>1304.4</v>
      </c>
    </row>
    <row r="272" spans="1:5" ht="15.75" customHeight="1">
      <c r="A272" s="306" t="s">
        <v>136</v>
      </c>
      <c r="B272" s="27"/>
      <c r="C272" s="208">
        <v>201500000</v>
      </c>
      <c r="D272" s="140"/>
      <c r="E272" s="271">
        <f>E273</f>
        <v>2000</v>
      </c>
    </row>
    <row r="273" spans="1:7" s="4" customFormat="1" ht="25.5" customHeight="1">
      <c r="A273" s="35" t="s">
        <v>7</v>
      </c>
      <c r="B273" s="27"/>
      <c r="C273" s="208">
        <v>201500000</v>
      </c>
      <c r="D273" s="140">
        <v>600</v>
      </c>
      <c r="E273" s="271">
        <v>2000</v>
      </c>
      <c r="F273" s="286"/>
      <c r="G273" s="286"/>
    </row>
    <row r="274" spans="1:7" s="6" customFormat="1" ht="24" customHeight="1">
      <c r="A274" s="184" t="s">
        <v>238</v>
      </c>
      <c r="B274" s="139"/>
      <c r="C274" s="208">
        <v>201700000</v>
      </c>
      <c r="D274" s="146"/>
      <c r="E274" s="271">
        <f>E275+E277+E279</f>
        <v>7194</v>
      </c>
      <c r="F274" s="285"/>
      <c r="G274" s="285"/>
    </row>
    <row r="275" spans="1:7" s="6" customFormat="1" ht="15" customHeight="1">
      <c r="A275" s="305" t="s">
        <v>222</v>
      </c>
      <c r="B275" s="139"/>
      <c r="C275" s="208">
        <v>201711000</v>
      </c>
      <c r="D275" s="146"/>
      <c r="E275" s="271">
        <f>E276</f>
        <v>6870</v>
      </c>
      <c r="F275" s="285"/>
      <c r="G275" s="285"/>
    </row>
    <row r="276" spans="1:7" s="6" customFormat="1" ht="26.25" customHeight="1">
      <c r="A276" s="35" t="s">
        <v>7</v>
      </c>
      <c r="B276" s="139"/>
      <c r="C276" s="208">
        <v>201711000</v>
      </c>
      <c r="D276" s="147" t="s">
        <v>71</v>
      </c>
      <c r="E276" s="271">
        <v>6870</v>
      </c>
      <c r="F276" s="285"/>
      <c r="G276" s="277"/>
    </row>
    <row r="277" spans="1:7" s="6" customFormat="1" ht="39.75" customHeight="1">
      <c r="A277" s="20" t="s">
        <v>321</v>
      </c>
      <c r="B277" s="139"/>
      <c r="C277" s="208" t="s">
        <v>305</v>
      </c>
      <c r="D277" s="147"/>
      <c r="E277" s="271">
        <f>E278</f>
        <v>190</v>
      </c>
      <c r="F277" s="285"/>
      <c r="G277" s="277"/>
    </row>
    <row r="278" spans="1:7" s="6" customFormat="1" ht="26.25" customHeight="1">
      <c r="A278" s="35" t="s">
        <v>7</v>
      </c>
      <c r="B278" s="139"/>
      <c r="C278" s="208" t="s">
        <v>305</v>
      </c>
      <c r="D278" s="147" t="s">
        <v>71</v>
      </c>
      <c r="E278" s="271">
        <v>190</v>
      </c>
      <c r="F278" s="285"/>
      <c r="G278" s="277"/>
    </row>
    <row r="279" spans="1:7" s="6" customFormat="1" ht="26.25" customHeight="1">
      <c r="A279" s="20" t="s">
        <v>362</v>
      </c>
      <c r="B279" s="139"/>
      <c r="C279" s="208" t="s">
        <v>363</v>
      </c>
      <c r="D279" s="147"/>
      <c r="E279" s="271">
        <f>E280</f>
        <v>134</v>
      </c>
      <c r="F279" s="285"/>
      <c r="G279" s="277"/>
    </row>
    <row r="280" spans="1:7" s="6" customFormat="1" ht="26.25" customHeight="1">
      <c r="A280" s="35" t="s">
        <v>7</v>
      </c>
      <c r="B280" s="139"/>
      <c r="C280" s="208" t="s">
        <v>363</v>
      </c>
      <c r="D280" s="147" t="s">
        <v>71</v>
      </c>
      <c r="E280" s="271">
        <v>134</v>
      </c>
      <c r="F280" s="285"/>
      <c r="G280" s="277"/>
    </row>
    <row r="281" spans="1:7" s="6" customFormat="1" ht="37.5" customHeight="1">
      <c r="A281" s="301" t="s">
        <v>316</v>
      </c>
      <c r="B281" s="139"/>
      <c r="C281" s="208">
        <v>201800000</v>
      </c>
      <c r="D281" s="147"/>
      <c r="E281" s="271">
        <f>E282</f>
        <v>8625.8</v>
      </c>
      <c r="F281" s="285"/>
      <c r="G281" s="285"/>
    </row>
    <row r="282" spans="1:7" s="6" customFormat="1" ht="41.25" customHeight="1">
      <c r="A282" s="278" t="s">
        <v>306</v>
      </c>
      <c r="B282" s="139"/>
      <c r="C282" s="208" t="s">
        <v>307</v>
      </c>
      <c r="D282" s="147"/>
      <c r="E282" s="271">
        <f>E283</f>
        <v>8625.8</v>
      </c>
      <c r="F282" s="285"/>
      <c r="G282" s="285"/>
    </row>
    <row r="283" spans="1:7" s="6" customFormat="1" ht="26.25" customHeight="1">
      <c r="A283" s="35" t="s">
        <v>7</v>
      </c>
      <c r="B283" s="139"/>
      <c r="C283" s="208" t="s">
        <v>307</v>
      </c>
      <c r="D283" s="147" t="s">
        <v>71</v>
      </c>
      <c r="E283" s="271">
        <v>8625.8</v>
      </c>
      <c r="F283" s="285"/>
      <c r="G283" s="285"/>
    </row>
    <row r="284" spans="1:5" ht="25.5" customHeight="1">
      <c r="A284" s="220" t="s">
        <v>248</v>
      </c>
      <c r="B284" s="27"/>
      <c r="C284" s="208">
        <v>202100000</v>
      </c>
      <c r="D284" s="141"/>
      <c r="E284" s="271">
        <f>E285</f>
        <v>17</v>
      </c>
    </row>
    <row r="285" spans="1:5" ht="25.5" customHeight="1">
      <c r="A285" s="35" t="s">
        <v>7</v>
      </c>
      <c r="B285" s="27"/>
      <c r="C285" s="208">
        <v>202100000</v>
      </c>
      <c r="D285" s="141" t="s">
        <v>71</v>
      </c>
      <c r="E285" s="271">
        <v>17</v>
      </c>
    </row>
    <row r="286" spans="1:5" ht="17.25" customHeight="1">
      <c r="A286" s="160" t="s">
        <v>249</v>
      </c>
      <c r="B286" s="27"/>
      <c r="C286" s="208">
        <v>202200000</v>
      </c>
      <c r="D286" s="141"/>
      <c r="E286" s="271">
        <f>E287</f>
        <v>83</v>
      </c>
    </row>
    <row r="287" spans="1:5" ht="25.5" customHeight="1">
      <c r="A287" s="35" t="s">
        <v>7</v>
      </c>
      <c r="B287" s="27"/>
      <c r="C287" s="208">
        <v>202200000</v>
      </c>
      <c r="D287" s="141" t="s">
        <v>71</v>
      </c>
      <c r="E287" s="271">
        <v>83</v>
      </c>
    </row>
    <row r="288" spans="1:5" ht="18" customHeight="1">
      <c r="A288" s="160" t="s">
        <v>250</v>
      </c>
      <c r="B288" s="27"/>
      <c r="C288" s="208">
        <v>202400000</v>
      </c>
      <c r="D288" s="141"/>
      <c r="E288" s="271">
        <f>E289</f>
        <v>41</v>
      </c>
    </row>
    <row r="289" spans="1:5" ht="25.5" customHeight="1">
      <c r="A289" s="35" t="s">
        <v>7</v>
      </c>
      <c r="B289" s="27"/>
      <c r="C289" s="208">
        <v>202400000</v>
      </c>
      <c r="D289" s="141" t="s">
        <v>71</v>
      </c>
      <c r="E289" s="271">
        <v>41</v>
      </c>
    </row>
    <row r="290" spans="1:5" ht="37.5" customHeight="1">
      <c r="A290" s="338" t="s">
        <v>315</v>
      </c>
      <c r="B290" s="27"/>
      <c r="C290" s="208">
        <v>202500000</v>
      </c>
      <c r="D290" s="141"/>
      <c r="E290" s="271">
        <f>E291</f>
        <v>20</v>
      </c>
    </row>
    <row r="291" spans="1:5" ht="25.5" customHeight="1">
      <c r="A291" s="35" t="s">
        <v>264</v>
      </c>
      <c r="B291" s="27"/>
      <c r="C291" s="208">
        <v>202500000</v>
      </c>
      <c r="D291" s="141" t="s">
        <v>116</v>
      </c>
      <c r="E291" s="271">
        <v>20</v>
      </c>
    </row>
    <row r="292" spans="1:5" ht="50.25" customHeight="1">
      <c r="A292" s="220" t="s">
        <v>263</v>
      </c>
      <c r="B292" s="27"/>
      <c r="C292" s="208">
        <v>203100000</v>
      </c>
      <c r="D292" s="141"/>
      <c r="E292" s="271">
        <f>E293</f>
        <v>25</v>
      </c>
    </row>
    <row r="293" spans="1:5" ht="25.5" customHeight="1">
      <c r="A293" s="35" t="s">
        <v>264</v>
      </c>
      <c r="B293" s="27"/>
      <c r="C293" s="208">
        <v>203100000</v>
      </c>
      <c r="D293" s="141" t="s">
        <v>116</v>
      </c>
      <c r="E293" s="271">
        <v>25</v>
      </c>
    </row>
    <row r="294" spans="1:5" ht="15.75" customHeight="1">
      <c r="A294" s="305" t="s">
        <v>239</v>
      </c>
      <c r="B294" s="27"/>
      <c r="C294" s="208">
        <v>204100000</v>
      </c>
      <c r="D294" s="141"/>
      <c r="E294" s="271">
        <f>E295</f>
        <v>1362.6</v>
      </c>
    </row>
    <row r="295" spans="1:5" ht="25.5" customHeight="1">
      <c r="A295" s="305" t="s">
        <v>240</v>
      </c>
      <c r="B295" s="27"/>
      <c r="C295" s="208" t="s">
        <v>273</v>
      </c>
      <c r="D295" s="141"/>
      <c r="E295" s="271">
        <f>E296+E297</f>
        <v>1362.6</v>
      </c>
    </row>
    <row r="296" spans="1:5" ht="24.75" customHeight="1">
      <c r="A296" s="35" t="s">
        <v>264</v>
      </c>
      <c r="B296" s="27"/>
      <c r="C296" s="208" t="s">
        <v>273</v>
      </c>
      <c r="D296" s="141" t="s">
        <v>116</v>
      </c>
      <c r="E296" s="271">
        <v>70</v>
      </c>
    </row>
    <row r="297" spans="1:5" ht="25.5" customHeight="1">
      <c r="A297" s="35" t="s">
        <v>7</v>
      </c>
      <c r="B297" s="27"/>
      <c r="C297" s="208" t="s">
        <v>273</v>
      </c>
      <c r="D297" s="141" t="s">
        <v>71</v>
      </c>
      <c r="E297" s="271">
        <v>1292.6</v>
      </c>
    </row>
    <row r="298" spans="1:5" ht="36" customHeight="1">
      <c r="A298" s="160" t="s">
        <v>141</v>
      </c>
      <c r="B298" s="31"/>
      <c r="C298" s="208">
        <v>204200000</v>
      </c>
      <c r="D298" s="141"/>
      <c r="E298" s="271">
        <f>E299</f>
        <v>426</v>
      </c>
    </row>
    <row r="299" spans="1:5" ht="18.75" customHeight="1">
      <c r="A299" s="160" t="s">
        <v>222</v>
      </c>
      <c r="B299" s="31"/>
      <c r="C299" s="208" t="s">
        <v>274</v>
      </c>
      <c r="D299" s="141"/>
      <c r="E299" s="271">
        <f>E300</f>
        <v>426</v>
      </c>
    </row>
    <row r="300" spans="1:5" ht="24.75" customHeight="1">
      <c r="A300" s="35" t="s">
        <v>7</v>
      </c>
      <c r="B300" s="31"/>
      <c r="C300" s="208" t="s">
        <v>274</v>
      </c>
      <c r="D300" s="30" t="s">
        <v>71</v>
      </c>
      <c r="E300" s="271">
        <v>426</v>
      </c>
    </row>
    <row r="301" spans="1:5" ht="26.25" customHeight="1">
      <c r="A301" s="160" t="s">
        <v>241</v>
      </c>
      <c r="B301" s="139"/>
      <c r="C301" s="208">
        <v>205100000</v>
      </c>
      <c r="D301" s="146"/>
      <c r="E301" s="271">
        <f>E302+E306</f>
        <v>31117.699999999997</v>
      </c>
    </row>
    <row r="302" spans="1:5" ht="24.75" customHeight="1">
      <c r="A302" s="160" t="s">
        <v>103</v>
      </c>
      <c r="B302" s="27"/>
      <c r="C302" s="208">
        <v>205182040</v>
      </c>
      <c r="D302" s="140"/>
      <c r="E302" s="271">
        <f>E303+E304+E305</f>
        <v>16217.3</v>
      </c>
    </row>
    <row r="303" spans="1:5" ht="48.75" customHeight="1">
      <c r="A303" s="35" t="s">
        <v>66</v>
      </c>
      <c r="B303" s="27"/>
      <c r="C303" s="208">
        <v>205182040</v>
      </c>
      <c r="D303" s="140">
        <v>100</v>
      </c>
      <c r="E303" s="271">
        <v>14752.8</v>
      </c>
    </row>
    <row r="304" spans="1:5" ht="24.75" customHeight="1">
      <c r="A304" s="35" t="s">
        <v>264</v>
      </c>
      <c r="B304" s="27"/>
      <c r="C304" s="208">
        <v>205182040</v>
      </c>
      <c r="D304" s="140">
        <v>200</v>
      </c>
      <c r="E304" s="271">
        <v>1455.1</v>
      </c>
    </row>
    <row r="305" spans="1:5" ht="15.75" customHeight="1">
      <c r="A305" s="35" t="s">
        <v>3</v>
      </c>
      <c r="B305" s="27"/>
      <c r="C305" s="208">
        <v>205182040</v>
      </c>
      <c r="D305" s="140">
        <v>800</v>
      </c>
      <c r="E305" s="271">
        <v>9.4</v>
      </c>
    </row>
    <row r="306" spans="1:5" ht="24.75" customHeight="1">
      <c r="A306" s="220" t="s">
        <v>144</v>
      </c>
      <c r="B306" s="27"/>
      <c r="C306" s="208">
        <v>205182060</v>
      </c>
      <c r="D306" s="140"/>
      <c r="E306" s="271">
        <f>E307+E308</f>
        <v>14900.4</v>
      </c>
    </row>
    <row r="307" spans="1:5" ht="51" customHeight="1">
      <c r="A307" s="35" t="s">
        <v>66</v>
      </c>
      <c r="B307" s="27"/>
      <c r="C307" s="208">
        <v>205182060</v>
      </c>
      <c r="D307" s="140">
        <v>100</v>
      </c>
      <c r="E307" s="271">
        <v>14350.3</v>
      </c>
    </row>
    <row r="308" spans="1:5" ht="24.75" customHeight="1">
      <c r="A308" s="35" t="s">
        <v>264</v>
      </c>
      <c r="B308" s="27"/>
      <c r="C308" s="208">
        <v>205182060</v>
      </c>
      <c r="D308" s="140">
        <v>200</v>
      </c>
      <c r="E308" s="271">
        <v>550.1</v>
      </c>
    </row>
    <row r="309" spans="1:5" ht="35.25" customHeight="1">
      <c r="A309" s="221" t="s">
        <v>137</v>
      </c>
      <c r="B309" s="27"/>
      <c r="C309" s="209">
        <v>400000000</v>
      </c>
      <c r="D309" s="146"/>
      <c r="E309" s="273">
        <f>E310+E312+E314</f>
        <v>15170.7</v>
      </c>
    </row>
    <row r="310" spans="1:5" ht="39.75" customHeight="1">
      <c r="A310" s="329" t="s">
        <v>138</v>
      </c>
      <c r="B310" s="27"/>
      <c r="C310" s="208">
        <v>402300000</v>
      </c>
      <c r="D310" s="140"/>
      <c r="E310" s="271">
        <f>E311</f>
        <v>14354.7</v>
      </c>
    </row>
    <row r="311" spans="1:5" ht="26.25" customHeight="1">
      <c r="A311" s="35" t="s">
        <v>7</v>
      </c>
      <c r="B311" s="27"/>
      <c r="C311" s="208">
        <v>402300000</v>
      </c>
      <c r="D311" s="140">
        <v>600</v>
      </c>
      <c r="E311" s="271">
        <v>14354.7</v>
      </c>
    </row>
    <row r="312" spans="1:5" ht="27.75" customHeight="1">
      <c r="A312" s="229" t="s">
        <v>139</v>
      </c>
      <c r="B312" s="27"/>
      <c r="C312" s="208">
        <v>402400000</v>
      </c>
      <c r="D312" s="140"/>
      <c r="E312" s="271">
        <f>E313</f>
        <v>500</v>
      </c>
    </row>
    <row r="313" spans="1:5" ht="27" customHeight="1">
      <c r="A313" s="35" t="s">
        <v>7</v>
      </c>
      <c r="B313" s="27"/>
      <c r="C313" s="208">
        <v>402400000</v>
      </c>
      <c r="D313" s="140">
        <v>600</v>
      </c>
      <c r="E313" s="271">
        <v>500</v>
      </c>
    </row>
    <row r="314" spans="1:5" ht="27" customHeight="1">
      <c r="A314" s="326" t="s">
        <v>516</v>
      </c>
      <c r="B314" s="27"/>
      <c r="C314" s="208" t="s">
        <v>517</v>
      </c>
      <c r="D314" s="140"/>
      <c r="E314" s="271">
        <f>E315</f>
        <v>316</v>
      </c>
    </row>
    <row r="315" spans="1:5" ht="27" customHeight="1">
      <c r="A315" s="326" t="s">
        <v>512</v>
      </c>
      <c r="B315" s="27"/>
      <c r="C315" s="208" t="s">
        <v>518</v>
      </c>
      <c r="D315" s="140"/>
      <c r="E315" s="271">
        <f>E316</f>
        <v>316</v>
      </c>
    </row>
    <row r="316" spans="1:5" ht="27" customHeight="1">
      <c r="A316" s="35" t="s">
        <v>7</v>
      </c>
      <c r="B316" s="27"/>
      <c r="C316" s="208" t="s">
        <v>518</v>
      </c>
      <c r="D316" s="140">
        <v>600</v>
      </c>
      <c r="E316" s="271">
        <v>316</v>
      </c>
    </row>
    <row r="317" spans="1:5" ht="27" customHeight="1">
      <c r="A317" s="217" t="s">
        <v>140</v>
      </c>
      <c r="B317" s="34"/>
      <c r="C317" s="209">
        <v>800000000</v>
      </c>
      <c r="D317" s="146"/>
      <c r="E317" s="273">
        <f>E318</f>
        <v>47</v>
      </c>
    </row>
    <row r="318" spans="1:5" ht="27" customHeight="1">
      <c r="A318" s="217" t="s">
        <v>251</v>
      </c>
      <c r="B318" s="34"/>
      <c r="C318" s="209">
        <v>830000000</v>
      </c>
      <c r="D318" s="146"/>
      <c r="E318" s="273">
        <f>E319+E321</f>
        <v>47</v>
      </c>
    </row>
    <row r="319" spans="1:5" ht="38.25" customHeight="1">
      <c r="A319" s="160" t="s">
        <v>252</v>
      </c>
      <c r="B319" s="27"/>
      <c r="C319" s="208">
        <v>832100000</v>
      </c>
      <c r="D319" s="140"/>
      <c r="E319" s="271">
        <f>E320</f>
        <v>23.5</v>
      </c>
    </row>
    <row r="320" spans="1:5" ht="24.75" customHeight="1">
      <c r="A320" s="35" t="s">
        <v>7</v>
      </c>
      <c r="B320" s="27"/>
      <c r="C320" s="208">
        <v>832100000</v>
      </c>
      <c r="D320" s="140">
        <v>600</v>
      </c>
      <c r="E320" s="271">
        <v>23.5</v>
      </c>
    </row>
    <row r="321" spans="1:5" ht="26.25" customHeight="1">
      <c r="A321" s="160" t="s">
        <v>253</v>
      </c>
      <c r="B321" s="27"/>
      <c r="C321" s="208">
        <v>832700000</v>
      </c>
      <c r="D321" s="140"/>
      <c r="E321" s="271">
        <f>E322</f>
        <v>23.5</v>
      </c>
    </row>
    <row r="322" spans="1:5" ht="26.25" customHeight="1">
      <c r="A322" s="35" t="s">
        <v>7</v>
      </c>
      <c r="B322" s="27"/>
      <c r="C322" s="208">
        <v>832700000</v>
      </c>
      <c r="D322" s="140">
        <v>600</v>
      </c>
      <c r="E322" s="271">
        <v>23.5</v>
      </c>
    </row>
    <row r="323" spans="1:5" ht="12.75">
      <c r="A323" s="241" t="s">
        <v>104</v>
      </c>
      <c r="B323" s="31"/>
      <c r="C323" s="209">
        <v>9900000000</v>
      </c>
      <c r="D323" s="140"/>
      <c r="E323" s="273">
        <f>E324+E326</f>
        <v>21297.9</v>
      </c>
    </row>
    <row r="324" spans="1:5" ht="12.75">
      <c r="A324" s="228" t="s">
        <v>149</v>
      </c>
      <c r="B324" s="27"/>
      <c r="C324" s="208">
        <v>9900010510</v>
      </c>
      <c r="D324" s="140"/>
      <c r="E324" s="271">
        <f>E325</f>
        <v>150</v>
      </c>
    </row>
    <row r="325" spans="1:5" ht="12.75">
      <c r="A325" s="35" t="s">
        <v>195</v>
      </c>
      <c r="B325" s="27"/>
      <c r="C325" s="208">
        <v>9900010510</v>
      </c>
      <c r="D325" s="140">
        <v>300</v>
      </c>
      <c r="E325" s="271">
        <v>150</v>
      </c>
    </row>
    <row r="326" spans="1:5" ht="72">
      <c r="A326" s="186" t="s">
        <v>319</v>
      </c>
      <c r="B326" s="27"/>
      <c r="C326" s="208">
        <v>9900073190</v>
      </c>
      <c r="D326" s="140"/>
      <c r="E326" s="271">
        <f>E328+E327</f>
        <v>21147.9</v>
      </c>
    </row>
    <row r="327" spans="1:5" ht="24">
      <c r="A327" s="35" t="s">
        <v>264</v>
      </c>
      <c r="B327" s="27"/>
      <c r="C327" s="208">
        <v>9900073190</v>
      </c>
      <c r="D327" s="140">
        <v>200</v>
      </c>
      <c r="E327" s="271">
        <v>18</v>
      </c>
    </row>
    <row r="328" spans="1:5" ht="12.75">
      <c r="A328" s="35" t="s">
        <v>195</v>
      </c>
      <c r="B328" s="31"/>
      <c r="C328" s="208">
        <v>9900073190</v>
      </c>
      <c r="D328" s="30" t="s">
        <v>8</v>
      </c>
      <c r="E328" s="274">
        <v>21129.9</v>
      </c>
    </row>
    <row r="329" spans="1:5" ht="19.5" customHeight="1">
      <c r="A329" s="413"/>
      <c r="B329" s="414"/>
      <c r="C329" s="414"/>
      <c r="D329" s="414"/>
      <c r="E329" s="415"/>
    </row>
    <row r="330" spans="1:5" ht="24">
      <c r="A330" s="34" t="s">
        <v>114</v>
      </c>
      <c r="B330" s="31" t="s">
        <v>120</v>
      </c>
      <c r="C330" s="144"/>
      <c r="D330" s="144"/>
      <c r="E330" s="270">
        <f>E331+E345</f>
        <v>50768.2</v>
      </c>
    </row>
    <row r="331" spans="1:5" ht="24">
      <c r="A331" s="232" t="s">
        <v>96</v>
      </c>
      <c r="B331" s="144"/>
      <c r="C331" s="209">
        <v>600000000</v>
      </c>
      <c r="D331" s="144"/>
      <c r="E331" s="270">
        <f>E332</f>
        <v>43041.5</v>
      </c>
    </row>
    <row r="332" spans="1:5" ht="24">
      <c r="A332" s="233" t="s">
        <v>31</v>
      </c>
      <c r="B332" s="144"/>
      <c r="C332" s="209">
        <v>610000000</v>
      </c>
      <c r="D332" s="144"/>
      <c r="E332" s="270">
        <f>E333+E340+E338</f>
        <v>43041.5</v>
      </c>
    </row>
    <row r="333" spans="1:5" ht="12.75">
      <c r="A333" s="307" t="s">
        <v>242</v>
      </c>
      <c r="B333" s="144"/>
      <c r="C333" s="208">
        <v>611400000</v>
      </c>
      <c r="D333" s="144"/>
      <c r="E333" s="272">
        <f>E334+E336</f>
        <v>29187</v>
      </c>
    </row>
    <row r="334" spans="1:5" ht="24">
      <c r="A334" s="234" t="s">
        <v>32</v>
      </c>
      <c r="B334" s="144"/>
      <c r="C334" s="208">
        <v>611421010</v>
      </c>
      <c r="D334" s="144"/>
      <c r="E334" s="272">
        <f>E335</f>
        <v>28655.5</v>
      </c>
    </row>
    <row r="335" spans="1:5" ht="12.75">
      <c r="A335" s="35" t="s">
        <v>126</v>
      </c>
      <c r="B335" s="144"/>
      <c r="C335" s="208">
        <v>611421010</v>
      </c>
      <c r="D335" s="144">
        <v>500</v>
      </c>
      <c r="E335" s="272">
        <v>28655.5</v>
      </c>
    </row>
    <row r="336" spans="1:5" ht="36">
      <c r="A336" s="307" t="s">
        <v>243</v>
      </c>
      <c r="B336" s="144"/>
      <c r="C336" s="208">
        <v>611473110</v>
      </c>
      <c r="D336" s="144"/>
      <c r="E336" s="272">
        <f>E337</f>
        <v>531.5</v>
      </c>
    </row>
    <row r="337" spans="1:5" ht="12.75">
      <c r="A337" s="35" t="s">
        <v>126</v>
      </c>
      <c r="B337" s="144"/>
      <c r="C337" s="208">
        <v>611473110</v>
      </c>
      <c r="D337" s="144">
        <v>500</v>
      </c>
      <c r="E337" s="272">
        <v>531.5</v>
      </c>
    </row>
    <row r="338" spans="1:5" ht="12.75">
      <c r="A338" s="364" t="s">
        <v>365</v>
      </c>
      <c r="B338" s="144"/>
      <c r="C338" s="208">
        <v>611700000</v>
      </c>
      <c r="D338" s="144"/>
      <c r="E338" s="272">
        <f>E339</f>
        <v>214.5</v>
      </c>
    </row>
    <row r="339" spans="1:5" ht="12.75">
      <c r="A339" s="35" t="s">
        <v>366</v>
      </c>
      <c r="B339" s="144"/>
      <c r="C339" s="208">
        <v>611700000</v>
      </c>
      <c r="D339" s="144">
        <v>700</v>
      </c>
      <c r="E339" s="272">
        <v>214.5</v>
      </c>
    </row>
    <row r="340" spans="1:5" ht="24">
      <c r="A340" s="235" t="s">
        <v>229</v>
      </c>
      <c r="B340" s="144"/>
      <c r="C340" s="208">
        <v>613100000</v>
      </c>
      <c r="D340" s="144"/>
      <c r="E340" s="272">
        <f>E341</f>
        <v>13640</v>
      </c>
    </row>
    <row r="341" spans="1:5" ht="24">
      <c r="A341" s="235" t="s">
        <v>103</v>
      </c>
      <c r="B341" s="144"/>
      <c r="C341" s="208">
        <v>613182040</v>
      </c>
      <c r="D341" s="144"/>
      <c r="E341" s="272">
        <f>E342+E343+E344</f>
        <v>13640</v>
      </c>
    </row>
    <row r="342" spans="1:5" ht="48" customHeight="1">
      <c r="A342" s="35" t="s">
        <v>66</v>
      </c>
      <c r="B342" s="30"/>
      <c r="C342" s="208">
        <v>613182040</v>
      </c>
      <c r="D342" s="30" t="s">
        <v>67</v>
      </c>
      <c r="E342" s="274">
        <v>12750.3</v>
      </c>
    </row>
    <row r="343" spans="1:5" ht="24" customHeight="1">
      <c r="A343" s="35" t="s">
        <v>264</v>
      </c>
      <c r="B343" s="30"/>
      <c r="C343" s="208">
        <v>613182040</v>
      </c>
      <c r="D343" s="30" t="s">
        <v>116</v>
      </c>
      <c r="E343" s="274">
        <v>884.7</v>
      </c>
    </row>
    <row r="344" spans="1:5" ht="12.75">
      <c r="A344" s="35" t="s">
        <v>3</v>
      </c>
      <c r="B344" s="30"/>
      <c r="C344" s="208">
        <v>613182040</v>
      </c>
      <c r="D344" s="30" t="s">
        <v>2</v>
      </c>
      <c r="E344" s="274">
        <v>5</v>
      </c>
    </row>
    <row r="345" spans="1:5" ht="12.75">
      <c r="A345" s="241" t="s">
        <v>104</v>
      </c>
      <c r="B345" s="31"/>
      <c r="C345" s="209">
        <v>9900000000</v>
      </c>
      <c r="D345" s="144"/>
      <c r="E345" s="270">
        <f>E346+E351+E353+E355+E357+E359+E361+E363+E365+E348</f>
        <v>7726.700000000001</v>
      </c>
    </row>
    <row r="346" spans="1:5" ht="25.5" customHeight="1">
      <c r="A346" s="334" t="s">
        <v>183</v>
      </c>
      <c r="B346" s="27"/>
      <c r="C346" s="208">
        <v>9900021020</v>
      </c>
      <c r="D346" s="141"/>
      <c r="E346" s="271">
        <f>E347</f>
        <v>5067.5</v>
      </c>
    </row>
    <row r="347" spans="1:5" ht="12.75">
      <c r="A347" s="35" t="s">
        <v>126</v>
      </c>
      <c r="B347" s="20"/>
      <c r="C347" s="208">
        <v>9900021020</v>
      </c>
      <c r="D347" s="141" t="s">
        <v>4</v>
      </c>
      <c r="E347" s="271">
        <v>5067.5</v>
      </c>
    </row>
    <row r="348" spans="1:5" ht="39" customHeight="1">
      <c r="A348" s="301" t="s">
        <v>367</v>
      </c>
      <c r="B348" s="20"/>
      <c r="C348" s="208">
        <v>9900024040</v>
      </c>
      <c r="D348" s="141"/>
      <c r="E348" s="271">
        <f>E349+E350</f>
        <v>136</v>
      </c>
    </row>
    <row r="349" spans="1:5" ht="48">
      <c r="A349" s="35" t="s">
        <v>66</v>
      </c>
      <c r="B349" s="20"/>
      <c r="C349" s="208">
        <v>9900024040</v>
      </c>
      <c r="D349" s="141" t="s">
        <v>67</v>
      </c>
      <c r="E349" s="271">
        <v>131</v>
      </c>
    </row>
    <row r="350" spans="1:5" ht="24">
      <c r="A350" s="35" t="s">
        <v>264</v>
      </c>
      <c r="B350" s="20"/>
      <c r="C350" s="208">
        <v>9900024040</v>
      </c>
      <c r="D350" s="141" t="s">
        <v>116</v>
      </c>
      <c r="E350" s="271">
        <v>5</v>
      </c>
    </row>
    <row r="351" spans="1:5" ht="24">
      <c r="A351" s="172" t="s">
        <v>92</v>
      </c>
      <c r="B351" s="20"/>
      <c r="C351" s="208">
        <v>9900051180</v>
      </c>
      <c r="D351" s="141"/>
      <c r="E351" s="271">
        <f>E352</f>
        <v>1783.1</v>
      </c>
    </row>
    <row r="352" spans="1:5" ht="12.75">
      <c r="A352" s="35" t="s">
        <v>126</v>
      </c>
      <c r="B352" s="20"/>
      <c r="C352" s="208">
        <v>9900051180</v>
      </c>
      <c r="D352" s="141" t="s">
        <v>4</v>
      </c>
      <c r="E352" s="271">
        <v>1783.1</v>
      </c>
    </row>
    <row r="353" spans="1:5" ht="24">
      <c r="A353" s="243" t="s">
        <v>244</v>
      </c>
      <c r="B353" s="20"/>
      <c r="C353" s="208">
        <v>9900059300</v>
      </c>
      <c r="D353" s="141"/>
      <c r="E353" s="271">
        <f>E354</f>
        <v>144.8</v>
      </c>
    </row>
    <row r="354" spans="1:5" ht="12.75">
      <c r="A354" s="35" t="s">
        <v>126</v>
      </c>
      <c r="B354" s="20"/>
      <c r="C354" s="208">
        <v>9900059300</v>
      </c>
      <c r="D354" s="141" t="s">
        <v>4</v>
      </c>
      <c r="E354" s="271">
        <v>144.8</v>
      </c>
    </row>
    <row r="355" spans="1:5" ht="60">
      <c r="A355" s="323" t="s">
        <v>308</v>
      </c>
      <c r="B355" s="20"/>
      <c r="C355" s="208">
        <v>9900073090</v>
      </c>
      <c r="D355" s="141"/>
      <c r="E355" s="271">
        <f>E356</f>
        <v>4.5</v>
      </c>
    </row>
    <row r="356" spans="1:5" ht="24">
      <c r="A356" s="35" t="s">
        <v>264</v>
      </c>
      <c r="B356" s="20"/>
      <c r="C356" s="208">
        <v>9900073090</v>
      </c>
      <c r="D356" s="141" t="s">
        <v>116</v>
      </c>
      <c r="E356" s="271">
        <v>4.5</v>
      </c>
    </row>
    <row r="357" spans="1:5" ht="108">
      <c r="A357" s="244" t="s">
        <v>74</v>
      </c>
      <c r="B357" s="20"/>
      <c r="C357" s="208">
        <v>9900073100</v>
      </c>
      <c r="D357" s="141"/>
      <c r="E357" s="271">
        <f>E358</f>
        <v>4.5</v>
      </c>
    </row>
    <row r="358" spans="1:5" ht="24">
      <c r="A358" s="35" t="s">
        <v>264</v>
      </c>
      <c r="B358" s="20"/>
      <c r="C358" s="208">
        <v>9900073100</v>
      </c>
      <c r="D358" s="141" t="s">
        <v>116</v>
      </c>
      <c r="E358" s="271">
        <v>4.5</v>
      </c>
    </row>
    <row r="359" spans="1:5" ht="73.5" customHeight="1">
      <c r="A359" s="324" t="s">
        <v>266</v>
      </c>
      <c r="B359" s="148"/>
      <c r="C359" s="208">
        <v>9900073150</v>
      </c>
      <c r="D359" s="141"/>
      <c r="E359" s="271">
        <f>E360</f>
        <v>181.3</v>
      </c>
    </row>
    <row r="360" spans="1:5" ht="14.25" customHeight="1">
      <c r="A360" s="35" t="s">
        <v>126</v>
      </c>
      <c r="B360" s="20"/>
      <c r="C360" s="208">
        <v>9900073150</v>
      </c>
      <c r="D360" s="141" t="s">
        <v>4</v>
      </c>
      <c r="E360" s="271">
        <v>181.3</v>
      </c>
    </row>
    <row r="361" spans="1:5" ht="97.5" customHeight="1">
      <c r="A361" s="325" t="s">
        <v>267</v>
      </c>
      <c r="B361" s="143"/>
      <c r="C361" s="208">
        <v>9900073160</v>
      </c>
      <c r="D361" s="31"/>
      <c r="E361" s="274">
        <f>E362</f>
        <v>5</v>
      </c>
    </row>
    <row r="362" spans="1:5" ht="24">
      <c r="A362" s="35" t="s">
        <v>264</v>
      </c>
      <c r="B362" s="20"/>
      <c r="C362" s="208">
        <v>9900073160</v>
      </c>
      <c r="D362" s="141" t="s">
        <v>116</v>
      </c>
      <c r="E362" s="271">
        <v>5</v>
      </c>
    </row>
    <row r="363" spans="1:5" ht="13.5" customHeight="1">
      <c r="A363" s="246" t="s">
        <v>72</v>
      </c>
      <c r="B363" s="197"/>
      <c r="C363" s="208">
        <v>9900092730</v>
      </c>
      <c r="D363" s="197"/>
      <c r="E363" s="274">
        <f>E364</f>
        <v>100</v>
      </c>
    </row>
    <row r="364" spans="1:5" ht="13.5" customHeight="1">
      <c r="A364" s="35" t="s">
        <v>3</v>
      </c>
      <c r="B364" s="197"/>
      <c r="C364" s="208">
        <v>9900092730</v>
      </c>
      <c r="D364" s="27">
        <v>800</v>
      </c>
      <c r="E364" s="271">
        <v>100</v>
      </c>
    </row>
    <row r="365" spans="1:5" ht="38.25" customHeight="1">
      <c r="A365" s="247" t="s">
        <v>125</v>
      </c>
      <c r="B365" s="30"/>
      <c r="C365" s="208">
        <v>9900092740</v>
      </c>
      <c r="D365" s="30"/>
      <c r="E365" s="274">
        <f>E366</f>
        <v>300</v>
      </c>
    </row>
    <row r="366" spans="1:5" ht="12.75" customHeight="1">
      <c r="A366" s="35" t="s">
        <v>3</v>
      </c>
      <c r="B366" s="30"/>
      <c r="C366" s="208">
        <v>9900092740</v>
      </c>
      <c r="D366" s="30" t="s">
        <v>2</v>
      </c>
      <c r="E366" s="271">
        <v>300</v>
      </c>
    </row>
    <row r="367" spans="1:5" ht="12.75">
      <c r="A367" s="416" t="s">
        <v>102</v>
      </c>
      <c r="B367" s="416"/>
      <c r="C367" s="416"/>
      <c r="D367" s="416"/>
      <c r="E367" s="269">
        <f>E330+E257+E234+E169+E158+E18+E12</f>
        <v>938441.9999999998</v>
      </c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</sheetData>
  <sheetProtection/>
  <autoFilter ref="A10:E367"/>
  <mergeCells count="13">
    <mergeCell ref="A233:E233"/>
    <mergeCell ref="A256:E256"/>
    <mergeCell ref="A329:E329"/>
    <mergeCell ref="A367:D367"/>
    <mergeCell ref="A7:E7"/>
    <mergeCell ref="A8:E8"/>
    <mergeCell ref="A168:E168"/>
    <mergeCell ref="A1:E1"/>
    <mergeCell ref="A2:E2"/>
    <mergeCell ref="A3:E3"/>
    <mergeCell ref="A4:E4"/>
    <mergeCell ref="B5:E5"/>
    <mergeCell ref="A157:E157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2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0.25390625" style="0" customWidth="1"/>
    <col min="2" max="2" width="3.75390625" style="0" customWidth="1"/>
    <col min="3" max="3" width="12.625" style="6" customWidth="1"/>
    <col min="4" max="4" width="3.875" style="0" customWidth="1"/>
    <col min="5" max="5" width="10.875" style="0" customWidth="1"/>
    <col min="6" max="6" width="12.25390625" style="0" customWidth="1"/>
    <col min="7" max="7" width="14.00390625" style="0" customWidth="1"/>
    <col min="8" max="8" width="16.125" style="0" customWidth="1"/>
    <col min="9" max="9" width="11.125" style="0" customWidth="1"/>
  </cols>
  <sheetData>
    <row r="1" spans="1:6" s="3" customFormat="1" ht="11.25">
      <c r="A1" s="406" t="s">
        <v>246</v>
      </c>
      <c r="B1" s="406"/>
      <c r="C1" s="406"/>
      <c r="D1" s="406"/>
      <c r="E1" s="406"/>
      <c r="F1" s="406"/>
    </row>
    <row r="2" spans="1:6" s="3" customFormat="1" ht="11.25">
      <c r="A2" s="406" t="s">
        <v>121</v>
      </c>
      <c r="B2" s="406"/>
      <c r="C2" s="406"/>
      <c r="D2" s="406"/>
      <c r="E2" s="406"/>
      <c r="F2" s="406"/>
    </row>
    <row r="3" spans="1:6" s="3" customFormat="1" ht="11.25">
      <c r="A3" s="406" t="s">
        <v>131</v>
      </c>
      <c r="B3" s="406"/>
      <c r="C3" s="406"/>
      <c r="D3" s="406"/>
      <c r="E3" s="406"/>
      <c r="F3" s="406"/>
    </row>
    <row r="4" spans="1:6" s="3" customFormat="1" ht="12.75" customHeight="1">
      <c r="A4" s="406" t="s">
        <v>327</v>
      </c>
      <c r="B4" s="406"/>
      <c r="C4" s="406"/>
      <c r="D4" s="406"/>
      <c r="E4" s="406"/>
      <c r="F4" s="406"/>
    </row>
    <row r="5" spans="2:6" s="3" customFormat="1" ht="12.75" customHeight="1">
      <c r="B5" s="406" t="s">
        <v>538</v>
      </c>
      <c r="C5" s="406"/>
      <c r="D5" s="406"/>
      <c r="E5" s="406"/>
      <c r="F5" s="406"/>
    </row>
    <row r="6" s="3" customFormat="1" ht="11.25"/>
    <row r="7" spans="1:6" s="3" customFormat="1" ht="12.75">
      <c r="A7" s="417" t="s">
        <v>290</v>
      </c>
      <c r="B7" s="417"/>
      <c r="C7" s="417"/>
      <c r="D7" s="417"/>
      <c r="E7" s="417"/>
      <c r="F7" s="417"/>
    </row>
    <row r="8" spans="1:6" s="3" customFormat="1" ht="12.75">
      <c r="A8" s="417" t="s">
        <v>345</v>
      </c>
      <c r="B8" s="417"/>
      <c r="C8" s="417"/>
      <c r="D8" s="417"/>
      <c r="E8" s="417"/>
      <c r="F8" s="417"/>
    </row>
    <row r="9" spans="1:5" s="3" customFormat="1" ht="12.75">
      <c r="A9" s="7"/>
      <c r="B9" s="7"/>
      <c r="C9" s="19"/>
      <c r="D9" s="7"/>
      <c r="E9" s="7"/>
    </row>
    <row r="10" spans="1:6" ht="12.75" customHeight="1">
      <c r="A10" s="418" t="s">
        <v>82</v>
      </c>
      <c r="B10" s="418" t="s">
        <v>81</v>
      </c>
      <c r="C10" s="418" t="s">
        <v>80</v>
      </c>
      <c r="D10" s="418" t="s">
        <v>79</v>
      </c>
      <c r="E10" s="428" t="s">
        <v>190</v>
      </c>
      <c r="F10" s="428"/>
    </row>
    <row r="11" spans="1:6" ht="12.75">
      <c r="A11" s="418"/>
      <c r="B11" s="418"/>
      <c r="C11" s="418"/>
      <c r="D11" s="418"/>
      <c r="E11" s="248" t="s">
        <v>282</v>
      </c>
      <c r="F11" s="249" t="s">
        <v>326</v>
      </c>
    </row>
    <row r="12" spans="1:6" ht="12.75">
      <c r="A12" s="250">
        <v>1</v>
      </c>
      <c r="B12" s="251">
        <v>2</v>
      </c>
      <c r="C12" s="251">
        <v>3</v>
      </c>
      <c r="D12" s="251">
        <v>4</v>
      </c>
      <c r="E12" s="31" t="s">
        <v>245</v>
      </c>
      <c r="F12" s="146">
        <v>6</v>
      </c>
    </row>
    <row r="13" spans="1:6" ht="12.75">
      <c r="A13" s="156" t="s">
        <v>17</v>
      </c>
      <c r="B13" s="251">
        <v>901</v>
      </c>
      <c r="C13" s="251"/>
      <c r="D13" s="251"/>
      <c r="E13" s="269">
        <f>E14</f>
        <v>130</v>
      </c>
      <c r="F13" s="269">
        <f>F14</f>
        <v>140</v>
      </c>
    </row>
    <row r="14" spans="1:8" ht="12.75" customHeight="1">
      <c r="A14" s="34" t="s">
        <v>104</v>
      </c>
      <c r="B14" s="31"/>
      <c r="C14" s="209">
        <v>9900000000</v>
      </c>
      <c r="D14" s="31"/>
      <c r="E14" s="269">
        <f>E15</f>
        <v>130</v>
      </c>
      <c r="F14" s="269">
        <f>F15</f>
        <v>140</v>
      </c>
      <c r="G14" s="21"/>
      <c r="H14" s="21"/>
    </row>
    <row r="15" spans="1:6" ht="24" customHeight="1">
      <c r="A15" s="27" t="s">
        <v>103</v>
      </c>
      <c r="B15" s="30"/>
      <c r="C15" s="208">
        <v>9900082040</v>
      </c>
      <c r="D15" s="30"/>
      <c r="E15" s="274">
        <f>E17+E16</f>
        <v>130</v>
      </c>
      <c r="F15" s="274">
        <f>F17+F16</f>
        <v>140</v>
      </c>
    </row>
    <row r="16" spans="1:8" ht="61.5" customHeight="1">
      <c r="A16" s="35" t="s">
        <v>66</v>
      </c>
      <c r="B16" s="30"/>
      <c r="C16" s="208">
        <v>9900082040</v>
      </c>
      <c r="D16" s="30" t="s">
        <v>67</v>
      </c>
      <c r="E16" s="274">
        <v>30</v>
      </c>
      <c r="F16" s="274">
        <v>40</v>
      </c>
      <c r="G16" s="277"/>
      <c r="H16" s="277"/>
    </row>
    <row r="17" spans="1:8" ht="25.5" customHeight="1">
      <c r="A17" s="35" t="s">
        <v>264</v>
      </c>
      <c r="B17" s="30"/>
      <c r="C17" s="208">
        <v>9900082040</v>
      </c>
      <c r="D17" s="30" t="s">
        <v>116</v>
      </c>
      <c r="E17" s="274">
        <v>100</v>
      </c>
      <c r="F17" s="272">
        <v>100</v>
      </c>
      <c r="G17" s="277"/>
      <c r="H17" s="277"/>
    </row>
    <row r="18" spans="1:6" ht="15.75" customHeight="1">
      <c r="A18" s="42"/>
      <c r="B18" s="252"/>
      <c r="C18" s="253"/>
      <c r="D18" s="252"/>
      <c r="E18" s="254"/>
      <c r="F18" s="158"/>
    </row>
    <row r="19" spans="1:9" s="5" customFormat="1" ht="12.75" customHeight="1">
      <c r="A19" s="34" t="s">
        <v>78</v>
      </c>
      <c r="B19" s="31" t="s">
        <v>87</v>
      </c>
      <c r="C19" s="30"/>
      <c r="D19" s="31"/>
      <c r="E19" s="269">
        <f>E20+E61+E65+E86+E42+E50</f>
        <v>76487.8</v>
      </c>
      <c r="F19" s="269">
        <f>F20+F61+F65+F86+F42+F50</f>
        <v>67246</v>
      </c>
      <c r="I19" s="210"/>
    </row>
    <row r="20" spans="1:6" ht="36.75" customHeight="1">
      <c r="A20" s="156" t="s">
        <v>179</v>
      </c>
      <c r="B20" s="139"/>
      <c r="C20" s="209">
        <v>100000000</v>
      </c>
      <c r="D20" s="157"/>
      <c r="E20" s="270">
        <f>E21+E27+E38</f>
        <v>15623.000000000002</v>
      </c>
      <c r="F20" s="270">
        <f>F21+F27+F38</f>
        <v>17611.5</v>
      </c>
    </row>
    <row r="21" spans="1:6" ht="36.75" customHeight="1">
      <c r="A21" s="34" t="s">
        <v>192</v>
      </c>
      <c r="B21" s="27"/>
      <c r="C21" s="209">
        <v>110000000</v>
      </c>
      <c r="D21" s="157"/>
      <c r="E21" s="270">
        <f>E24+E22</f>
        <v>10010.6</v>
      </c>
      <c r="F21" s="270">
        <f>F24+F22</f>
        <v>8602.6</v>
      </c>
    </row>
    <row r="22" spans="1:6" s="297" customFormat="1" ht="23.25" customHeight="1">
      <c r="A22" s="27" t="s">
        <v>368</v>
      </c>
      <c r="B22" s="27"/>
      <c r="C22" s="208">
        <v>114100000</v>
      </c>
      <c r="D22" s="144"/>
      <c r="E22" s="272">
        <f>E23</f>
        <v>1500</v>
      </c>
      <c r="F22" s="272">
        <f>F23</f>
        <v>0</v>
      </c>
    </row>
    <row r="23" spans="1:8" s="297" customFormat="1" ht="26.25" customHeight="1">
      <c r="A23" s="35" t="s">
        <v>135</v>
      </c>
      <c r="B23" s="27"/>
      <c r="C23" s="208">
        <v>114100000</v>
      </c>
      <c r="D23" s="144">
        <v>400</v>
      </c>
      <c r="E23" s="272">
        <v>1500</v>
      </c>
      <c r="F23" s="272">
        <v>0</v>
      </c>
      <c r="G23" s="296"/>
      <c r="H23" s="296"/>
    </row>
    <row r="24" spans="1:6" ht="65.25" customHeight="1">
      <c r="A24" s="160" t="s">
        <v>213</v>
      </c>
      <c r="B24" s="144"/>
      <c r="C24" s="208">
        <v>114700000</v>
      </c>
      <c r="D24" s="144"/>
      <c r="E24" s="272">
        <f>E25</f>
        <v>8510.6</v>
      </c>
      <c r="F24" s="272">
        <f>F25</f>
        <v>8602.6</v>
      </c>
    </row>
    <row r="25" spans="1:6" ht="96">
      <c r="A25" s="204" t="s">
        <v>214</v>
      </c>
      <c r="B25" s="144"/>
      <c r="C25" s="30" t="s">
        <v>349</v>
      </c>
      <c r="D25" s="144"/>
      <c r="E25" s="272">
        <f>E26</f>
        <v>8510.6</v>
      </c>
      <c r="F25" s="272">
        <f>F26</f>
        <v>8602.6</v>
      </c>
    </row>
    <row r="26" spans="1:6" ht="24">
      <c r="A26" s="35" t="s">
        <v>135</v>
      </c>
      <c r="B26" s="144"/>
      <c r="C26" s="30" t="s">
        <v>349</v>
      </c>
      <c r="D26" s="144">
        <v>400</v>
      </c>
      <c r="E26" s="272">
        <v>8510.6</v>
      </c>
      <c r="F26" s="272">
        <v>8602.6</v>
      </c>
    </row>
    <row r="27" spans="1:6" ht="48">
      <c r="A27" s="212" t="s">
        <v>193</v>
      </c>
      <c r="B27" s="144"/>
      <c r="C27" s="209">
        <v>120000000</v>
      </c>
      <c r="D27" s="157"/>
      <c r="E27" s="270">
        <f>E28+E30+E35+E33</f>
        <v>3816.8</v>
      </c>
      <c r="F27" s="270">
        <f>F28+F30+F35+F33</f>
        <v>1816.8</v>
      </c>
    </row>
    <row r="28" spans="1:6" ht="27.75" customHeight="1">
      <c r="A28" s="162" t="s">
        <v>215</v>
      </c>
      <c r="B28" s="144"/>
      <c r="C28" s="208">
        <v>121200000</v>
      </c>
      <c r="D28" s="144"/>
      <c r="E28" s="272">
        <f>E29</f>
        <v>100</v>
      </c>
      <c r="F28" s="272">
        <f>F29</f>
        <v>100</v>
      </c>
    </row>
    <row r="29" spans="1:6" ht="24">
      <c r="A29" s="35" t="s">
        <v>264</v>
      </c>
      <c r="B29" s="144"/>
      <c r="C29" s="208">
        <v>121200000</v>
      </c>
      <c r="D29" s="144">
        <v>200</v>
      </c>
      <c r="E29" s="272">
        <v>100</v>
      </c>
      <c r="F29" s="272">
        <v>100</v>
      </c>
    </row>
    <row r="30" spans="1:6" ht="24">
      <c r="A30" s="162" t="s">
        <v>216</v>
      </c>
      <c r="B30" s="144"/>
      <c r="C30" s="208">
        <v>122200000</v>
      </c>
      <c r="D30" s="144"/>
      <c r="E30" s="272">
        <f>E31</f>
        <v>86.8</v>
      </c>
      <c r="F30" s="272">
        <f>F31</f>
        <v>86.8</v>
      </c>
    </row>
    <row r="31" spans="1:6" ht="60">
      <c r="A31" s="163" t="s">
        <v>317</v>
      </c>
      <c r="B31" s="144"/>
      <c r="C31" s="208">
        <v>122273120</v>
      </c>
      <c r="D31" s="144"/>
      <c r="E31" s="272">
        <f>E32</f>
        <v>86.8</v>
      </c>
      <c r="F31" s="272">
        <f>F32</f>
        <v>86.8</v>
      </c>
    </row>
    <row r="32" spans="1:6" ht="24">
      <c r="A32" s="35" t="s">
        <v>264</v>
      </c>
      <c r="B32" s="144"/>
      <c r="C32" s="208">
        <v>122273120</v>
      </c>
      <c r="D32" s="144">
        <v>200</v>
      </c>
      <c r="E32" s="272">
        <v>86.8</v>
      </c>
      <c r="F32" s="272">
        <v>86.8</v>
      </c>
    </row>
    <row r="33" spans="1:6" ht="24">
      <c r="A33" s="20" t="s">
        <v>292</v>
      </c>
      <c r="B33" s="144"/>
      <c r="C33" s="208">
        <v>122300000</v>
      </c>
      <c r="D33" s="144"/>
      <c r="E33" s="272">
        <f>E34</f>
        <v>1630</v>
      </c>
      <c r="F33" s="272">
        <f>F34</f>
        <v>1630</v>
      </c>
    </row>
    <row r="34" spans="1:8" ht="24">
      <c r="A34" s="35" t="s">
        <v>7</v>
      </c>
      <c r="B34" s="144"/>
      <c r="C34" s="208">
        <v>122300000</v>
      </c>
      <c r="D34" s="144">
        <v>600</v>
      </c>
      <c r="E34" s="272">
        <v>1630</v>
      </c>
      <c r="F34" s="272">
        <v>1630</v>
      </c>
      <c r="G34" s="277"/>
      <c r="H34" s="277"/>
    </row>
    <row r="35" spans="1:6" ht="12.75">
      <c r="A35" s="164" t="s">
        <v>217</v>
      </c>
      <c r="B35" s="144"/>
      <c r="C35" s="208">
        <v>123100000</v>
      </c>
      <c r="D35" s="144"/>
      <c r="E35" s="272">
        <f>E36</f>
        <v>2000</v>
      </c>
      <c r="F35" s="272">
        <f>F36</f>
        <v>0</v>
      </c>
    </row>
    <row r="36" spans="1:6" ht="12.75">
      <c r="A36" s="20" t="s">
        <v>312</v>
      </c>
      <c r="B36" s="144"/>
      <c r="C36" s="208">
        <v>123191000</v>
      </c>
      <c r="D36" s="144"/>
      <c r="E36" s="272">
        <f>E37</f>
        <v>2000</v>
      </c>
      <c r="F36" s="272">
        <f>F37</f>
        <v>0</v>
      </c>
    </row>
    <row r="37" spans="1:6" ht="24">
      <c r="A37" s="35" t="s">
        <v>135</v>
      </c>
      <c r="B37" s="144"/>
      <c r="C37" s="208">
        <v>123191000</v>
      </c>
      <c r="D37" s="144">
        <v>400</v>
      </c>
      <c r="E37" s="272">
        <v>2000</v>
      </c>
      <c r="F37" s="272">
        <v>0</v>
      </c>
    </row>
    <row r="38" spans="1:6" ht="14.25" customHeight="1">
      <c r="A38" s="33" t="s">
        <v>219</v>
      </c>
      <c r="B38" s="144"/>
      <c r="C38" s="209">
        <v>130000000</v>
      </c>
      <c r="D38" s="157"/>
      <c r="E38" s="270">
        <f aca="true" t="shared" si="0" ref="E38:F40">E39</f>
        <v>1795.6</v>
      </c>
      <c r="F38" s="270">
        <f t="shared" si="0"/>
        <v>7192.1</v>
      </c>
    </row>
    <row r="39" spans="1:6" ht="48">
      <c r="A39" s="20" t="s">
        <v>373</v>
      </c>
      <c r="B39" s="144"/>
      <c r="C39" s="208">
        <v>131100000</v>
      </c>
      <c r="D39" s="144"/>
      <c r="E39" s="272">
        <f t="shared" si="0"/>
        <v>1795.6</v>
      </c>
      <c r="F39" s="272">
        <f t="shared" si="0"/>
        <v>7192.1</v>
      </c>
    </row>
    <row r="40" spans="1:6" ht="26.25" customHeight="1">
      <c r="A40" s="305" t="s">
        <v>374</v>
      </c>
      <c r="B40" s="144"/>
      <c r="C40" s="208" t="s">
        <v>311</v>
      </c>
      <c r="D40" s="144"/>
      <c r="E40" s="272">
        <f t="shared" si="0"/>
        <v>1795.6</v>
      </c>
      <c r="F40" s="272">
        <f t="shared" si="0"/>
        <v>7192.1</v>
      </c>
    </row>
    <row r="41" spans="1:6" ht="24">
      <c r="A41" s="35" t="s">
        <v>135</v>
      </c>
      <c r="B41" s="144"/>
      <c r="C41" s="208" t="s">
        <v>311</v>
      </c>
      <c r="D41" s="144">
        <v>400</v>
      </c>
      <c r="E41" s="272">
        <v>1795.6</v>
      </c>
      <c r="F41" s="272">
        <v>7192.1</v>
      </c>
    </row>
    <row r="42" spans="1:6" ht="36">
      <c r="A42" s="230" t="s">
        <v>197</v>
      </c>
      <c r="B42" s="215"/>
      <c r="C42" s="209">
        <v>500000000</v>
      </c>
      <c r="D42" s="144"/>
      <c r="E42" s="270">
        <f>E47+E43</f>
        <v>1500</v>
      </c>
      <c r="F42" s="270">
        <f>F47+F43</f>
        <v>0</v>
      </c>
    </row>
    <row r="43" spans="1:6" ht="24">
      <c r="A43" s="231" t="s">
        <v>34</v>
      </c>
      <c r="B43" s="31"/>
      <c r="C43" s="209">
        <v>510000000</v>
      </c>
      <c r="D43" s="216"/>
      <c r="E43" s="273">
        <f aca="true" t="shared" si="1" ref="E43:F45">E44</f>
        <v>500</v>
      </c>
      <c r="F43" s="273">
        <f t="shared" si="1"/>
        <v>0</v>
      </c>
    </row>
    <row r="44" spans="1:6" ht="24">
      <c r="A44" s="330" t="s">
        <v>91</v>
      </c>
      <c r="B44" s="31"/>
      <c r="C44" s="208">
        <v>512100000</v>
      </c>
      <c r="D44" s="31"/>
      <c r="E44" s="274">
        <f t="shared" si="1"/>
        <v>500</v>
      </c>
      <c r="F44" s="274">
        <f t="shared" si="1"/>
        <v>0</v>
      </c>
    </row>
    <row r="45" spans="1:6" ht="12.75">
      <c r="A45" s="20" t="s">
        <v>320</v>
      </c>
      <c r="B45" s="31"/>
      <c r="C45" s="208">
        <v>512110000</v>
      </c>
      <c r="D45" s="31"/>
      <c r="E45" s="274">
        <f t="shared" si="1"/>
        <v>500</v>
      </c>
      <c r="F45" s="274">
        <f t="shared" si="1"/>
        <v>0</v>
      </c>
    </row>
    <row r="46" spans="1:8" ht="14.25" customHeight="1">
      <c r="A46" s="35" t="s">
        <v>3</v>
      </c>
      <c r="B46" s="31"/>
      <c r="C46" s="208">
        <v>512110000</v>
      </c>
      <c r="D46" s="30" t="s">
        <v>2</v>
      </c>
      <c r="E46" s="274">
        <v>500</v>
      </c>
      <c r="F46" s="272">
        <v>0</v>
      </c>
      <c r="G46" s="277"/>
      <c r="H46" s="277"/>
    </row>
    <row r="47" spans="1:6" ht="24">
      <c r="A47" s="331" t="s">
        <v>257</v>
      </c>
      <c r="B47" s="31"/>
      <c r="C47" s="209">
        <v>520000000</v>
      </c>
      <c r="D47" s="31"/>
      <c r="E47" s="269">
        <f>E48</f>
        <v>1000</v>
      </c>
      <c r="F47" s="269">
        <f>F48</f>
        <v>0</v>
      </c>
    </row>
    <row r="48" spans="1:6" ht="27" customHeight="1">
      <c r="A48" s="332" t="s">
        <v>258</v>
      </c>
      <c r="B48" s="31"/>
      <c r="C48" s="208">
        <v>521100000</v>
      </c>
      <c r="D48" s="30"/>
      <c r="E48" s="274">
        <f>E49</f>
        <v>1000</v>
      </c>
      <c r="F48" s="274">
        <f>F49</f>
        <v>0</v>
      </c>
    </row>
    <row r="49" spans="1:6" ht="14.25" customHeight="1">
      <c r="A49" s="35" t="s">
        <v>3</v>
      </c>
      <c r="B49" s="31"/>
      <c r="C49" s="208">
        <v>521100000</v>
      </c>
      <c r="D49" s="30" t="s">
        <v>2</v>
      </c>
      <c r="E49" s="274">
        <v>1000</v>
      </c>
      <c r="F49" s="272">
        <v>0</v>
      </c>
    </row>
    <row r="50" spans="1:6" ht="35.25" customHeight="1">
      <c r="A50" s="232" t="s">
        <v>96</v>
      </c>
      <c r="B50" s="144"/>
      <c r="C50" s="209">
        <v>600000000</v>
      </c>
      <c r="D50" s="30"/>
      <c r="E50" s="269">
        <f>E54+E51</f>
        <v>216</v>
      </c>
      <c r="F50" s="269">
        <f>F54+F51</f>
        <v>130</v>
      </c>
    </row>
    <row r="51" spans="1:6" ht="13.5" customHeight="1">
      <c r="A51" s="299" t="s">
        <v>294</v>
      </c>
      <c r="B51" s="144"/>
      <c r="C51" s="209">
        <v>620000000</v>
      </c>
      <c r="D51" s="30"/>
      <c r="E51" s="269">
        <f>E52</f>
        <v>80</v>
      </c>
      <c r="F51" s="269">
        <f>F52</f>
        <v>80</v>
      </c>
    </row>
    <row r="52" spans="1:6" ht="25.5" customHeight="1">
      <c r="A52" s="301" t="s">
        <v>296</v>
      </c>
      <c r="B52" s="144"/>
      <c r="C52" s="208">
        <v>622100000</v>
      </c>
      <c r="D52" s="30"/>
      <c r="E52" s="274">
        <f>E53</f>
        <v>80</v>
      </c>
      <c r="F52" s="274">
        <f>F53</f>
        <v>80</v>
      </c>
    </row>
    <row r="53" spans="1:6" ht="25.5" customHeight="1">
      <c r="A53" s="35" t="s">
        <v>264</v>
      </c>
      <c r="B53" s="144"/>
      <c r="C53" s="208">
        <v>622100000</v>
      </c>
      <c r="D53" s="30" t="s">
        <v>116</v>
      </c>
      <c r="E53" s="274">
        <v>80</v>
      </c>
      <c r="F53" s="274">
        <v>80</v>
      </c>
    </row>
    <row r="54" spans="1:6" ht="14.25" customHeight="1">
      <c r="A54" s="255" t="s">
        <v>255</v>
      </c>
      <c r="B54" s="31"/>
      <c r="C54" s="209">
        <v>630000000</v>
      </c>
      <c r="D54" s="31"/>
      <c r="E54" s="269">
        <f>E55+E57+E59</f>
        <v>136</v>
      </c>
      <c r="F54" s="269">
        <f>F55+F57+F59</f>
        <v>50</v>
      </c>
    </row>
    <row r="55" spans="1:6" ht="27" customHeight="1">
      <c r="A55" s="316" t="s">
        <v>256</v>
      </c>
      <c r="B55" s="31"/>
      <c r="C55" s="208">
        <v>631100000</v>
      </c>
      <c r="D55" s="30"/>
      <c r="E55" s="274">
        <f>E56</f>
        <v>50</v>
      </c>
      <c r="F55" s="274">
        <f>F56</f>
        <v>50</v>
      </c>
    </row>
    <row r="56" spans="1:6" ht="25.5" customHeight="1">
      <c r="A56" s="35" t="s">
        <v>264</v>
      </c>
      <c r="B56" s="31"/>
      <c r="C56" s="208">
        <v>631100000</v>
      </c>
      <c r="D56" s="30" t="s">
        <v>116</v>
      </c>
      <c r="E56" s="274">
        <v>50</v>
      </c>
      <c r="F56" s="272">
        <v>50</v>
      </c>
    </row>
    <row r="57" spans="1:6" ht="26.25" customHeight="1">
      <c r="A57" s="220" t="s">
        <v>310</v>
      </c>
      <c r="B57" s="31"/>
      <c r="C57" s="208">
        <v>631200000</v>
      </c>
      <c r="D57" s="30"/>
      <c r="E57" s="274">
        <f>E58</f>
        <v>11</v>
      </c>
      <c r="F57" s="274">
        <f>F58</f>
        <v>0</v>
      </c>
    </row>
    <row r="58" spans="1:6" ht="26.25" customHeight="1">
      <c r="A58" s="35" t="s">
        <v>264</v>
      </c>
      <c r="B58" s="31"/>
      <c r="C58" s="208">
        <v>631200000</v>
      </c>
      <c r="D58" s="30" t="s">
        <v>116</v>
      </c>
      <c r="E58" s="274">
        <v>11</v>
      </c>
      <c r="F58" s="272">
        <v>0</v>
      </c>
    </row>
    <row r="59" spans="1:6" ht="61.5" customHeight="1">
      <c r="A59" s="220" t="s">
        <v>259</v>
      </c>
      <c r="B59" s="31"/>
      <c r="C59" s="208">
        <v>634100000</v>
      </c>
      <c r="D59" s="30"/>
      <c r="E59" s="274">
        <f>E60</f>
        <v>75</v>
      </c>
      <c r="F59" s="274">
        <f>F60</f>
        <v>0</v>
      </c>
    </row>
    <row r="60" spans="1:6" ht="26.25" customHeight="1">
      <c r="A60" s="35" t="s">
        <v>264</v>
      </c>
      <c r="B60" s="31"/>
      <c r="C60" s="208">
        <v>634100000</v>
      </c>
      <c r="D60" s="30" t="s">
        <v>116</v>
      </c>
      <c r="E60" s="274">
        <v>75</v>
      </c>
      <c r="F60" s="272">
        <v>0</v>
      </c>
    </row>
    <row r="61" spans="1:6" s="5" customFormat="1" ht="39.75" customHeight="1">
      <c r="A61" s="236" t="s">
        <v>65</v>
      </c>
      <c r="B61" s="31"/>
      <c r="C61" s="209">
        <v>700000000</v>
      </c>
      <c r="D61" s="31"/>
      <c r="E61" s="269">
        <f aca="true" t="shared" si="2" ref="E61:F63">E62</f>
        <v>100</v>
      </c>
      <c r="F61" s="269">
        <f t="shared" si="2"/>
        <v>100</v>
      </c>
    </row>
    <row r="62" spans="1:6" s="5" customFormat="1" ht="24" customHeight="1">
      <c r="A62" s="236" t="s">
        <v>220</v>
      </c>
      <c r="B62" s="31"/>
      <c r="C62" s="209">
        <v>710000000</v>
      </c>
      <c r="D62" s="31"/>
      <c r="E62" s="269">
        <f t="shared" si="2"/>
        <v>100</v>
      </c>
      <c r="F62" s="269">
        <f t="shared" si="2"/>
        <v>100</v>
      </c>
    </row>
    <row r="63" spans="1:6" s="5" customFormat="1" ht="84.75" customHeight="1">
      <c r="A63" s="237" t="s">
        <v>221</v>
      </c>
      <c r="B63" s="30"/>
      <c r="C63" s="208">
        <v>711200000</v>
      </c>
      <c r="D63" s="30"/>
      <c r="E63" s="274">
        <f t="shared" si="2"/>
        <v>100</v>
      </c>
      <c r="F63" s="274">
        <f t="shared" si="2"/>
        <v>100</v>
      </c>
    </row>
    <row r="64" spans="1:6" s="5" customFormat="1" ht="23.25" customHeight="1">
      <c r="A64" s="35" t="s">
        <v>7</v>
      </c>
      <c r="B64" s="30"/>
      <c r="C64" s="208">
        <v>711200000</v>
      </c>
      <c r="D64" s="30" t="s">
        <v>71</v>
      </c>
      <c r="E64" s="274">
        <v>100</v>
      </c>
      <c r="F64" s="274">
        <v>100</v>
      </c>
    </row>
    <row r="65" spans="1:6" s="5" customFormat="1" ht="40.5" customHeight="1">
      <c r="A65" s="217" t="s">
        <v>140</v>
      </c>
      <c r="B65" s="31"/>
      <c r="C65" s="209">
        <v>800000000</v>
      </c>
      <c r="D65" s="31"/>
      <c r="E65" s="269">
        <f>E66+E79</f>
        <v>10067</v>
      </c>
      <c r="F65" s="269">
        <f>F66+F79</f>
        <v>5839</v>
      </c>
    </row>
    <row r="66" spans="1:8" s="5" customFormat="1" ht="24.75" customHeight="1">
      <c r="A66" s="217" t="s">
        <v>113</v>
      </c>
      <c r="B66" s="31"/>
      <c r="C66" s="209">
        <v>810000000</v>
      </c>
      <c r="D66" s="31"/>
      <c r="E66" s="269">
        <f>E67+E72+E77+E75</f>
        <v>6647</v>
      </c>
      <c r="F66" s="269">
        <f>F67+F72+F77+F75</f>
        <v>5839</v>
      </c>
      <c r="G66" s="282"/>
      <c r="H66" s="282"/>
    </row>
    <row r="67" spans="1:6" s="5" customFormat="1" ht="39.75" customHeight="1">
      <c r="A67" s="169" t="s">
        <v>370</v>
      </c>
      <c r="B67" s="30"/>
      <c r="C67" s="208">
        <v>811100000</v>
      </c>
      <c r="D67" s="30"/>
      <c r="E67" s="274">
        <f>E68+E70</f>
        <v>4863.2</v>
      </c>
      <c r="F67" s="274">
        <f>F68+F70</f>
        <v>5055.2</v>
      </c>
    </row>
    <row r="68" spans="1:6" s="5" customFormat="1" ht="12.75" customHeight="1">
      <c r="A68" s="305" t="s">
        <v>222</v>
      </c>
      <c r="B68" s="30"/>
      <c r="C68" s="208">
        <v>811141000</v>
      </c>
      <c r="D68" s="30"/>
      <c r="E68" s="274">
        <f>E69</f>
        <v>4832.4</v>
      </c>
      <c r="F68" s="274">
        <f>F69</f>
        <v>5024.4</v>
      </c>
    </row>
    <row r="69" spans="1:6" s="5" customFormat="1" ht="25.5" customHeight="1">
      <c r="A69" s="35" t="s">
        <v>264</v>
      </c>
      <c r="B69" s="30"/>
      <c r="C69" s="208">
        <v>811141000</v>
      </c>
      <c r="D69" s="30" t="s">
        <v>116</v>
      </c>
      <c r="E69" s="274">
        <v>4832.4</v>
      </c>
      <c r="F69" s="274">
        <v>5024.4</v>
      </c>
    </row>
    <row r="70" spans="1:6" s="5" customFormat="1" ht="25.5" customHeight="1">
      <c r="A70" s="279" t="s">
        <v>278</v>
      </c>
      <c r="B70" s="30"/>
      <c r="C70" s="208" t="s">
        <v>279</v>
      </c>
      <c r="D70" s="30"/>
      <c r="E70" s="274">
        <f>E71</f>
        <v>30.8</v>
      </c>
      <c r="F70" s="274">
        <f>F71</f>
        <v>30.8</v>
      </c>
    </row>
    <row r="71" spans="1:6" s="5" customFormat="1" ht="25.5" customHeight="1">
      <c r="A71" s="35" t="s">
        <v>264</v>
      </c>
      <c r="B71" s="30"/>
      <c r="C71" s="208" t="s">
        <v>279</v>
      </c>
      <c r="D71" s="30" t="s">
        <v>116</v>
      </c>
      <c r="E71" s="274">
        <v>30.8</v>
      </c>
      <c r="F71" s="274">
        <v>30.8</v>
      </c>
    </row>
    <row r="72" spans="1:6" s="5" customFormat="1" ht="36" customHeight="1">
      <c r="A72" s="238" t="s">
        <v>223</v>
      </c>
      <c r="B72" s="30"/>
      <c r="C72" s="208">
        <v>811200000</v>
      </c>
      <c r="D72" s="30"/>
      <c r="E72" s="274">
        <f>E73</f>
        <v>383.8</v>
      </c>
      <c r="F72" s="274">
        <f>F73</f>
        <v>383.8</v>
      </c>
    </row>
    <row r="73" spans="1:6" s="5" customFormat="1" ht="12.75" customHeight="1">
      <c r="A73" s="305" t="s">
        <v>222</v>
      </c>
      <c r="B73" s="30"/>
      <c r="C73" s="208" t="s">
        <v>280</v>
      </c>
      <c r="D73" s="30"/>
      <c r="E73" s="274">
        <f>E74</f>
        <v>383.8</v>
      </c>
      <c r="F73" s="274">
        <f>F74</f>
        <v>383.8</v>
      </c>
    </row>
    <row r="74" spans="1:6" s="5" customFormat="1" ht="22.5" customHeight="1">
      <c r="A74" s="35" t="s">
        <v>264</v>
      </c>
      <c r="B74" s="30"/>
      <c r="C74" s="208" t="s">
        <v>280</v>
      </c>
      <c r="D74" s="30" t="s">
        <v>116</v>
      </c>
      <c r="E74" s="274">
        <v>383.8</v>
      </c>
      <c r="F74" s="274">
        <v>383.8</v>
      </c>
    </row>
    <row r="75" spans="1:6" s="5" customFormat="1" ht="15" customHeight="1">
      <c r="A75" s="20" t="s">
        <v>301</v>
      </c>
      <c r="B75" s="30"/>
      <c r="C75" s="208">
        <v>811300000</v>
      </c>
      <c r="D75" s="30"/>
      <c r="E75" s="274">
        <f>E76</f>
        <v>1000</v>
      </c>
      <c r="F75" s="274">
        <f>F76</f>
        <v>0</v>
      </c>
    </row>
    <row r="76" spans="1:6" s="5" customFormat="1" ht="26.25" customHeight="1">
      <c r="A76" s="35" t="s">
        <v>7</v>
      </c>
      <c r="B76" s="30"/>
      <c r="C76" s="208">
        <v>811300000</v>
      </c>
      <c r="D76" s="30" t="s">
        <v>71</v>
      </c>
      <c r="E76" s="274">
        <v>1000</v>
      </c>
      <c r="F76" s="274">
        <v>0</v>
      </c>
    </row>
    <row r="77" spans="1:6" s="5" customFormat="1" ht="52.5" customHeight="1">
      <c r="A77" s="239" t="s">
        <v>148</v>
      </c>
      <c r="B77" s="30"/>
      <c r="C77" s="208">
        <v>812100000</v>
      </c>
      <c r="D77" s="30"/>
      <c r="E77" s="274">
        <f>E78</f>
        <v>400</v>
      </c>
      <c r="F77" s="274">
        <f>F78</f>
        <v>400</v>
      </c>
    </row>
    <row r="78" spans="1:6" s="5" customFormat="1" ht="24.75" customHeight="1">
      <c r="A78" s="35" t="s">
        <v>264</v>
      </c>
      <c r="B78" s="30"/>
      <c r="C78" s="208">
        <v>812100000</v>
      </c>
      <c r="D78" s="30" t="s">
        <v>116</v>
      </c>
      <c r="E78" s="274">
        <v>400</v>
      </c>
      <c r="F78" s="274">
        <v>400</v>
      </c>
    </row>
    <row r="79" spans="1:6" s="5" customFormat="1" ht="24.75" customHeight="1">
      <c r="A79" s="218" t="s">
        <v>224</v>
      </c>
      <c r="B79" s="31"/>
      <c r="C79" s="209">
        <v>820000000</v>
      </c>
      <c r="D79" s="31"/>
      <c r="E79" s="269">
        <f>E80+E83</f>
        <v>3420</v>
      </c>
      <c r="F79" s="269">
        <f>F80+F83</f>
        <v>0</v>
      </c>
    </row>
    <row r="80" spans="1:6" s="5" customFormat="1" ht="24.75" customHeight="1">
      <c r="A80" s="240" t="s">
        <v>111</v>
      </c>
      <c r="B80" s="30"/>
      <c r="C80" s="208">
        <v>821100000</v>
      </c>
      <c r="D80" s="30"/>
      <c r="E80" s="274">
        <f>E82+E81</f>
        <v>3170</v>
      </c>
      <c r="F80" s="274">
        <f>F82</f>
        <v>0</v>
      </c>
    </row>
    <row r="81" spans="1:6" s="5" customFormat="1" ht="24.75" customHeight="1">
      <c r="A81" s="35" t="s">
        <v>264</v>
      </c>
      <c r="B81" s="30"/>
      <c r="C81" s="208">
        <v>821100000</v>
      </c>
      <c r="D81" s="30" t="s">
        <v>116</v>
      </c>
      <c r="E81" s="274">
        <v>3000</v>
      </c>
      <c r="F81" s="274">
        <v>0</v>
      </c>
    </row>
    <row r="82" spans="1:6" s="5" customFormat="1" ht="12.75" customHeight="1">
      <c r="A82" s="35" t="s">
        <v>3</v>
      </c>
      <c r="B82" s="30"/>
      <c r="C82" s="208">
        <v>821100000</v>
      </c>
      <c r="D82" s="30" t="s">
        <v>2</v>
      </c>
      <c r="E82" s="274">
        <v>170</v>
      </c>
      <c r="F82" s="274">
        <v>0</v>
      </c>
    </row>
    <row r="83" spans="1:6" s="5" customFormat="1" ht="27" customHeight="1">
      <c r="A83" s="305" t="s">
        <v>112</v>
      </c>
      <c r="B83" s="30"/>
      <c r="C83" s="208">
        <v>821200000</v>
      </c>
      <c r="D83" s="30"/>
      <c r="E83" s="274">
        <f>E84</f>
        <v>250</v>
      </c>
      <c r="F83" s="274">
        <f>F84</f>
        <v>0</v>
      </c>
    </row>
    <row r="84" spans="1:6" s="5" customFormat="1" ht="12.75" customHeight="1">
      <c r="A84" s="305" t="s">
        <v>222</v>
      </c>
      <c r="B84" s="31"/>
      <c r="C84" s="208" t="s">
        <v>281</v>
      </c>
      <c r="D84" s="30"/>
      <c r="E84" s="274">
        <f>E85</f>
        <v>250</v>
      </c>
      <c r="F84" s="274">
        <f>F85</f>
        <v>0</v>
      </c>
    </row>
    <row r="85" spans="1:6" s="5" customFormat="1" ht="12.75" customHeight="1">
      <c r="A85" s="35" t="s">
        <v>3</v>
      </c>
      <c r="B85" s="31"/>
      <c r="C85" s="208" t="s">
        <v>281</v>
      </c>
      <c r="D85" s="30" t="s">
        <v>2</v>
      </c>
      <c r="E85" s="274">
        <v>250</v>
      </c>
      <c r="F85" s="274">
        <v>0</v>
      </c>
    </row>
    <row r="86" spans="1:6" s="5" customFormat="1" ht="12.75" customHeight="1">
      <c r="A86" s="241" t="s">
        <v>104</v>
      </c>
      <c r="B86" s="31"/>
      <c r="C86" s="209">
        <v>9900000000</v>
      </c>
      <c r="D86" s="31"/>
      <c r="E86" s="269">
        <f>E87+E90+E92+E95+E97+E99+E101+E103+E105+E108+E110+E113+E116+E119+E123+E125+E129</f>
        <v>48981.8</v>
      </c>
      <c r="F86" s="269">
        <f>F87+F90+F92+F95+F97+F99+F101+F103+F105+F108+F110+F113+F116+F119+F123+F125+F129</f>
        <v>43565.5</v>
      </c>
    </row>
    <row r="87" spans="1:6" s="5" customFormat="1" ht="12.75" customHeight="1">
      <c r="A87" s="219" t="s">
        <v>75</v>
      </c>
      <c r="B87" s="30"/>
      <c r="C87" s="208">
        <v>9900009230</v>
      </c>
      <c r="D87" s="30"/>
      <c r="E87" s="274">
        <f>E88+E89</f>
        <v>1872</v>
      </c>
      <c r="F87" s="274">
        <f>F88+F89</f>
        <v>1923</v>
      </c>
    </row>
    <row r="88" spans="1:6" s="5" customFormat="1" ht="26.25" customHeight="1">
      <c r="A88" s="35" t="s">
        <v>264</v>
      </c>
      <c r="B88" s="30"/>
      <c r="C88" s="208">
        <v>9900009230</v>
      </c>
      <c r="D88" s="30" t="s">
        <v>116</v>
      </c>
      <c r="E88" s="274">
        <v>1700</v>
      </c>
      <c r="F88" s="274">
        <v>1750</v>
      </c>
    </row>
    <row r="89" spans="1:6" s="5" customFormat="1" ht="12" customHeight="1">
      <c r="A89" s="35" t="s">
        <v>3</v>
      </c>
      <c r="B89" s="30"/>
      <c r="C89" s="208">
        <v>9900009230</v>
      </c>
      <c r="D89" s="30" t="s">
        <v>2</v>
      </c>
      <c r="E89" s="274">
        <v>172</v>
      </c>
      <c r="F89" s="274">
        <v>173</v>
      </c>
    </row>
    <row r="90" spans="1:6" s="5" customFormat="1" ht="27" customHeight="1">
      <c r="A90" s="278" t="s">
        <v>369</v>
      </c>
      <c r="B90" s="30"/>
      <c r="C90" s="208">
        <v>9900009300</v>
      </c>
      <c r="D90" s="30"/>
      <c r="E90" s="274">
        <f>E91</f>
        <v>1200</v>
      </c>
      <c r="F90" s="274">
        <f>F91</f>
        <v>0</v>
      </c>
    </row>
    <row r="91" spans="1:6" s="5" customFormat="1" ht="25.5" customHeight="1">
      <c r="A91" s="35" t="s">
        <v>264</v>
      </c>
      <c r="B91" s="30"/>
      <c r="C91" s="208">
        <v>9900009300</v>
      </c>
      <c r="D91" s="30" t="s">
        <v>116</v>
      </c>
      <c r="E91" s="274">
        <v>1200</v>
      </c>
      <c r="F91" s="274">
        <v>0</v>
      </c>
    </row>
    <row r="92" spans="1:6" s="5" customFormat="1" ht="25.5" customHeight="1">
      <c r="A92" s="301" t="s">
        <v>355</v>
      </c>
      <c r="B92" s="30"/>
      <c r="C92" s="208">
        <v>9900009500</v>
      </c>
      <c r="D92" s="30"/>
      <c r="E92" s="274">
        <f>E93+E94</f>
        <v>4273.4</v>
      </c>
      <c r="F92" s="274">
        <f>F93</f>
        <v>0</v>
      </c>
    </row>
    <row r="93" spans="1:6" s="5" customFormat="1" ht="25.5" customHeight="1">
      <c r="A93" s="35" t="s">
        <v>264</v>
      </c>
      <c r="B93" s="30"/>
      <c r="C93" s="208">
        <v>9900009500</v>
      </c>
      <c r="D93" s="30" t="s">
        <v>116</v>
      </c>
      <c r="E93" s="274">
        <v>4213.4</v>
      </c>
      <c r="F93" s="274">
        <v>0</v>
      </c>
    </row>
    <row r="94" spans="1:6" s="5" customFormat="1" ht="25.5" customHeight="1">
      <c r="A94" s="35" t="s">
        <v>7</v>
      </c>
      <c r="B94" s="30"/>
      <c r="C94" s="208">
        <v>9900009500</v>
      </c>
      <c r="D94" s="30" t="s">
        <v>71</v>
      </c>
      <c r="E94" s="274">
        <v>60</v>
      </c>
      <c r="F94" s="274">
        <v>0</v>
      </c>
    </row>
    <row r="95" spans="1:6" s="5" customFormat="1" ht="36" customHeight="1">
      <c r="A95" s="242" t="s">
        <v>99</v>
      </c>
      <c r="B95" s="30"/>
      <c r="C95" s="208">
        <v>9900010490</v>
      </c>
      <c r="D95" s="30"/>
      <c r="E95" s="274">
        <f>E96</f>
        <v>5762</v>
      </c>
      <c r="F95" s="274">
        <f>F96</f>
        <v>5762</v>
      </c>
    </row>
    <row r="96" spans="1:8" s="5" customFormat="1" ht="12.75" customHeight="1">
      <c r="A96" s="35" t="s">
        <v>195</v>
      </c>
      <c r="B96" s="30"/>
      <c r="C96" s="208">
        <v>9900010490</v>
      </c>
      <c r="D96" s="30" t="s">
        <v>8</v>
      </c>
      <c r="E96" s="274">
        <v>5762</v>
      </c>
      <c r="F96" s="274">
        <v>5762</v>
      </c>
      <c r="G96" s="282"/>
      <c r="H96" s="282"/>
    </row>
    <row r="97" spans="1:6" s="5" customFormat="1" ht="62.25" customHeight="1">
      <c r="A97" s="20" t="s">
        <v>358</v>
      </c>
      <c r="B97" s="30"/>
      <c r="C97" s="208">
        <v>9900024020</v>
      </c>
      <c r="D97" s="30"/>
      <c r="E97" s="274">
        <f>E98</f>
        <v>334.4</v>
      </c>
      <c r="F97" s="274">
        <f>F98</f>
        <v>334.4</v>
      </c>
    </row>
    <row r="98" spans="1:6" s="5" customFormat="1" ht="24.75" customHeight="1">
      <c r="A98" s="35" t="s">
        <v>7</v>
      </c>
      <c r="B98" s="30"/>
      <c r="C98" s="208">
        <v>9900024020</v>
      </c>
      <c r="D98" s="30" t="s">
        <v>71</v>
      </c>
      <c r="E98" s="274">
        <v>334.4</v>
      </c>
      <c r="F98" s="274">
        <v>334.4</v>
      </c>
    </row>
    <row r="99" spans="1:6" s="5" customFormat="1" ht="49.5" customHeight="1">
      <c r="A99" s="301" t="s">
        <v>354</v>
      </c>
      <c r="B99" s="30"/>
      <c r="C99" s="208">
        <v>9900024070</v>
      </c>
      <c r="D99" s="30"/>
      <c r="E99" s="274">
        <f>E100</f>
        <v>3</v>
      </c>
      <c r="F99" s="274">
        <f>F100</f>
        <v>3</v>
      </c>
    </row>
    <row r="100" spans="1:6" s="5" customFormat="1" ht="24.75" customHeight="1">
      <c r="A100" s="35" t="s">
        <v>264</v>
      </c>
      <c r="B100" s="30"/>
      <c r="C100" s="208">
        <v>9900024070</v>
      </c>
      <c r="D100" s="30" t="s">
        <v>116</v>
      </c>
      <c r="E100" s="274">
        <v>3</v>
      </c>
      <c r="F100" s="274">
        <v>3</v>
      </c>
    </row>
    <row r="101" spans="1:6" s="5" customFormat="1" ht="39" customHeight="1">
      <c r="A101" s="172" t="s">
        <v>352</v>
      </c>
      <c r="B101" s="31"/>
      <c r="C101" s="208">
        <v>9900051200</v>
      </c>
      <c r="D101" s="30"/>
      <c r="E101" s="274">
        <f>E102</f>
        <v>13.1</v>
      </c>
      <c r="F101" s="274">
        <f>F102</f>
        <v>21.2</v>
      </c>
    </row>
    <row r="102" spans="1:6" s="5" customFormat="1" ht="23.25" customHeight="1">
      <c r="A102" s="35" t="s">
        <v>264</v>
      </c>
      <c r="B102" s="31"/>
      <c r="C102" s="208">
        <v>9900051200</v>
      </c>
      <c r="D102" s="30" t="s">
        <v>116</v>
      </c>
      <c r="E102" s="274">
        <v>13.1</v>
      </c>
      <c r="F102" s="274">
        <v>21.2</v>
      </c>
    </row>
    <row r="103" spans="1:6" s="5" customFormat="1" ht="36.75" customHeight="1">
      <c r="A103" s="361" t="s">
        <v>353</v>
      </c>
      <c r="B103" s="30"/>
      <c r="C103" s="208">
        <v>9900060010</v>
      </c>
      <c r="D103" s="30"/>
      <c r="E103" s="274">
        <f>E104</f>
        <v>10</v>
      </c>
      <c r="F103" s="274">
        <f>F104</f>
        <v>10</v>
      </c>
    </row>
    <row r="104" spans="1:6" s="5" customFormat="1" ht="13.5" customHeight="1">
      <c r="A104" s="35" t="s">
        <v>195</v>
      </c>
      <c r="B104" s="30"/>
      <c r="C104" s="208">
        <v>9900060010</v>
      </c>
      <c r="D104" s="30" t="s">
        <v>8</v>
      </c>
      <c r="E104" s="274">
        <v>10</v>
      </c>
      <c r="F104" s="274">
        <v>10</v>
      </c>
    </row>
    <row r="105" spans="1:6" s="5" customFormat="1" ht="65.25" customHeight="1">
      <c r="A105" s="321" t="s">
        <v>539</v>
      </c>
      <c r="B105" s="31"/>
      <c r="C105" s="208">
        <v>9900073040</v>
      </c>
      <c r="D105" s="31"/>
      <c r="E105" s="274">
        <f>E106+E107</f>
        <v>60.3</v>
      </c>
      <c r="F105" s="274">
        <f>F106+F107</f>
        <v>60.4</v>
      </c>
    </row>
    <row r="106" spans="1:6" s="5" customFormat="1" ht="60" customHeight="1">
      <c r="A106" s="35" t="s">
        <v>66</v>
      </c>
      <c r="B106" s="30"/>
      <c r="C106" s="208">
        <v>9900073040</v>
      </c>
      <c r="D106" s="30" t="s">
        <v>67</v>
      </c>
      <c r="E106" s="274">
        <v>59</v>
      </c>
      <c r="F106" s="274">
        <v>59.1</v>
      </c>
    </row>
    <row r="107" spans="1:6" s="5" customFormat="1" ht="27.75" customHeight="1">
      <c r="A107" s="35" t="s">
        <v>264</v>
      </c>
      <c r="B107" s="30"/>
      <c r="C107" s="208">
        <v>9900073040</v>
      </c>
      <c r="D107" s="30" t="s">
        <v>116</v>
      </c>
      <c r="E107" s="274">
        <v>1.3</v>
      </c>
      <c r="F107" s="274">
        <v>1.3</v>
      </c>
    </row>
    <row r="108" spans="1:6" s="5" customFormat="1" ht="52.5" customHeight="1">
      <c r="A108" s="200" t="s">
        <v>70</v>
      </c>
      <c r="B108" s="31"/>
      <c r="C108" s="208">
        <v>9900073060</v>
      </c>
      <c r="D108" s="31"/>
      <c r="E108" s="274">
        <f>E109</f>
        <v>980</v>
      </c>
      <c r="F108" s="274">
        <f>F109</f>
        <v>980</v>
      </c>
    </row>
    <row r="109" spans="1:6" s="5" customFormat="1" ht="12.75" customHeight="1">
      <c r="A109" s="35" t="s">
        <v>3</v>
      </c>
      <c r="B109" s="31"/>
      <c r="C109" s="208">
        <v>9900073060</v>
      </c>
      <c r="D109" s="30" t="s">
        <v>2</v>
      </c>
      <c r="E109" s="274">
        <v>980</v>
      </c>
      <c r="F109" s="274">
        <v>980</v>
      </c>
    </row>
    <row r="110" spans="1:6" s="5" customFormat="1" ht="60.75" customHeight="1">
      <c r="A110" s="202" t="s">
        <v>302</v>
      </c>
      <c r="B110" s="31"/>
      <c r="C110" s="208">
        <v>9900073070</v>
      </c>
      <c r="D110" s="31"/>
      <c r="E110" s="274">
        <f>E111+E112</f>
        <v>70.6</v>
      </c>
      <c r="F110" s="274">
        <f>F111+F112</f>
        <v>70.7</v>
      </c>
    </row>
    <row r="111" spans="1:6" s="5" customFormat="1" ht="60.75" customHeight="1">
      <c r="A111" s="35" t="s">
        <v>66</v>
      </c>
      <c r="B111" s="31"/>
      <c r="C111" s="208">
        <v>9900073070</v>
      </c>
      <c r="D111" s="30" t="s">
        <v>67</v>
      </c>
      <c r="E111" s="274">
        <v>65.6</v>
      </c>
      <c r="F111" s="274">
        <v>65.7</v>
      </c>
    </row>
    <row r="112" spans="1:6" s="5" customFormat="1" ht="25.5" customHeight="1">
      <c r="A112" s="35" t="s">
        <v>264</v>
      </c>
      <c r="B112" s="31"/>
      <c r="C112" s="208">
        <v>9900073070</v>
      </c>
      <c r="D112" s="30" t="s">
        <v>116</v>
      </c>
      <c r="E112" s="274">
        <v>5</v>
      </c>
      <c r="F112" s="274">
        <v>5</v>
      </c>
    </row>
    <row r="113" spans="1:6" s="5" customFormat="1" ht="104.25" customHeight="1">
      <c r="A113" s="322" t="s">
        <v>300</v>
      </c>
      <c r="B113" s="31"/>
      <c r="C113" s="208">
        <v>9900073080</v>
      </c>
      <c r="D113" s="31"/>
      <c r="E113" s="274">
        <f>E114+E115</f>
        <v>335.8</v>
      </c>
      <c r="F113" s="274">
        <f>F114+F115</f>
        <v>335.8</v>
      </c>
    </row>
    <row r="114" spans="1:6" s="5" customFormat="1" ht="61.5" customHeight="1">
      <c r="A114" s="35" t="s">
        <v>66</v>
      </c>
      <c r="B114" s="31"/>
      <c r="C114" s="208">
        <v>9900073080</v>
      </c>
      <c r="D114" s="30" t="s">
        <v>67</v>
      </c>
      <c r="E114" s="274">
        <v>328.3</v>
      </c>
      <c r="F114" s="274">
        <v>328.3</v>
      </c>
    </row>
    <row r="115" spans="1:6" s="5" customFormat="1" ht="24" customHeight="1">
      <c r="A115" s="35" t="s">
        <v>264</v>
      </c>
      <c r="B115" s="31"/>
      <c r="C115" s="208">
        <v>9900073080</v>
      </c>
      <c r="D115" s="30" t="s">
        <v>116</v>
      </c>
      <c r="E115" s="274">
        <v>7.5</v>
      </c>
      <c r="F115" s="274">
        <v>7.5</v>
      </c>
    </row>
    <row r="116" spans="1:6" s="5" customFormat="1" ht="62.25" customHeight="1">
      <c r="A116" s="163" t="s">
        <v>317</v>
      </c>
      <c r="B116" s="31"/>
      <c r="C116" s="208">
        <v>9900073120</v>
      </c>
      <c r="D116" s="31"/>
      <c r="E116" s="274">
        <f>E117+E118</f>
        <v>70.7</v>
      </c>
      <c r="F116" s="274">
        <f>F117+F118</f>
        <v>70.7</v>
      </c>
    </row>
    <row r="117" spans="1:6" s="5" customFormat="1" ht="62.25" customHeight="1">
      <c r="A117" s="35" t="s">
        <v>66</v>
      </c>
      <c r="B117" s="31"/>
      <c r="C117" s="208">
        <v>9900073120</v>
      </c>
      <c r="D117" s="30" t="s">
        <v>67</v>
      </c>
      <c r="E117" s="274">
        <v>65.7</v>
      </c>
      <c r="F117" s="274">
        <v>65.7</v>
      </c>
    </row>
    <row r="118" spans="1:6" s="5" customFormat="1" ht="26.25" customHeight="1">
      <c r="A118" s="35" t="s">
        <v>264</v>
      </c>
      <c r="B118" s="31"/>
      <c r="C118" s="208">
        <v>9900073120</v>
      </c>
      <c r="D118" s="30" t="s">
        <v>116</v>
      </c>
      <c r="E118" s="274">
        <v>5</v>
      </c>
      <c r="F118" s="274">
        <v>5</v>
      </c>
    </row>
    <row r="119" spans="1:6" s="5" customFormat="1" ht="89.25" customHeight="1">
      <c r="A119" s="324" t="s">
        <v>266</v>
      </c>
      <c r="B119" s="31"/>
      <c r="C119" s="208">
        <v>9900073150</v>
      </c>
      <c r="D119" s="31"/>
      <c r="E119" s="274">
        <f>E120+E121+E122</f>
        <v>145.29999999999998</v>
      </c>
      <c r="F119" s="274">
        <f>F120+F121+F122</f>
        <v>145.29999999999998</v>
      </c>
    </row>
    <row r="120" spans="1:6" s="5" customFormat="1" ht="65.25" customHeight="1">
      <c r="A120" s="35" t="s">
        <v>66</v>
      </c>
      <c r="B120" s="31"/>
      <c r="C120" s="208">
        <v>9900073150</v>
      </c>
      <c r="D120" s="30" t="s">
        <v>67</v>
      </c>
      <c r="E120" s="274">
        <v>19.7</v>
      </c>
      <c r="F120" s="274">
        <v>19.7</v>
      </c>
    </row>
    <row r="121" spans="1:6" s="5" customFormat="1" ht="27" customHeight="1">
      <c r="A121" s="35" t="s">
        <v>264</v>
      </c>
      <c r="B121" s="31"/>
      <c r="C121" s="208">
        <v>9900073150</v>
      </c>
      <c r="D121" s="30" t="s">
        <v>116</v>
      </c>
      <c r="E121" s="274">
        <v>10</v>
      </c>
      <c r="F121" s="274">
        <v>10</v>
      </c>
    </row>
    <row r="122" spans="1:8" s="5" customFormat="1" ht="12.75" customHeight="1">
      <c r="A122" s="35" t="s">
        <v>126</v>
      </c>
      <c r="B122" s="31"/>
      <c r="C122" s="208">
        <v>9900073150</v>
      </c>
      <c r="D122" s="30" t="s">
        <v>4</v>
      </c>
      <c r="E122" s="274">
        <v>115.6</v>
      </c>
      <c r="F122" s="274">
        <v>115.6</v>
      </c>
      <c r="G122" s="282"/>
      <c r="H122" s="282"/>
    </row>
    <row r="123" spans="1:6" s="5" customFormat="1" ht="108.75" customHeight="1">
      <c r="A123" s="325" t="s">
        <v>267</v>
      </c>
      <c r="B123" s="31"/>
      <c r="C123" s="208">
        <v>9900073160</v>
      </c>
      <c r="D123" s="30"/>
      <c r="E123" s="274">
        <f>E124</f>
        <v>5</v>
      </c>
      <c r="F123" s="274">
        <f>F124</f>
        <v>5</v>
      </c>
    </row>
    <row r="124" spans="1:6" s="5" customFormat="1" ht="24" customHeight="1">
      <c r="A124" s="35" t="s">
        <v>264</v>
      </c>
      <c r="B124" s="31"/>
      <c r="C124" s="208">
        <v>9900073160</v>
      </c>
      <c r="D124" s="30" t="s">
        <v>116</v>
      </c>
      <c r="E124" s="274">
        <v>5</v>
      </c>
      <c r="F124" s="274">
        <v>5</v>
      </c>
    </row>
    <row r="125" spans="1:8" s="5" customFormat="1" ht="24.75" customHeight="1">
      <c r="A125" s="245" t="s">
        <v>103</v>
      </c>
      <c r="B125" s="31"/>
      <c r="C125" s="208">
        <v>9900082040</v>
      </c>
      <c r="D125" s="31"/>
      <c r="E125" s="274">
        <f>E126+E127+E128</f>
        <v>31606.2</v>
      </c>
      <c r="F125" s="274">
        <f>F126+F127+F128</f>
        <v>31604</v>
      </c>
      <c r="G125" s="210"/>
      <c r="H125" s="210"/>
    </row>
    <row r="126" spans="1:8" s="5" customFormat="1" ht="63" customHeight="1">
      <c r="A126" s="35" t="s">
        <v>66</v>
      </c>
      <c r="B126" s="31"/>
      <c r="C126" s="208">
        <v>9900082040</v>
      </c>
      <c r="D126" s="30" t="s">
        <v>67</v>
      </c>
      <c r="E126" s="274">
        <v>28460.2</v>
      </c>
      <c r="F126" s="274">
        <v>28460</v>
      </c>
      <c r="G126" s="210"/>
      <c r="H126" s="210"/>
    </row>
    <row r="127" spans="1:6" s="5" customFormat="1" ht="26.25" customHeight="1">
      <c r="A127" s="35" t="s">
        <v>264</v>
      </c>
      <c r="B127" s="31"/>
      <c r="C127" s="208">
        <v>9900082040</v>
      </c>
      <c r="D127" s="30" t="s">
        <v>116</v>
      </c>
      <c r="E127" s="274">
        <v>3126</v>
      </c>
      <c r="F127" s="274">
        <v>3124</v>
      </c>
    </row>
    <row r="128" spans="1:6" s="5" customFormat="1" ht="12.75" customHeight="1">
      <c r="A128" s="35" t="s">
        <v>3</v>
      </c>
      <c r="B128" s="31"/>
      <c r="C128" s="208">
        <v>9900082040</v>
      </c>
      <c r="D128" s="30" t="s">
        <v>2</v>
      </c>
      <c r="E128" s="274">
        <v>20</v>
      </c>
      <c r="F128" s="274">
        <v>20</v>
      </c>
    </row>
    <row r="129" spans="1:6" s="5" customFormat="1" ht="12" customHeight="1">
      <c r="A129" s="245" t="s">
        <v>76</v>
      </c>
      <c r="B129" s="31"/>
      <c r="C129" s="208">
        <v>9900082080</v>
      </c>
      <c r="D129" s="30"/>
      <c r="E129" s="274">
        <f>E130</f>
        <v>2240</v>
      </c>
      <c r="F129" s="274">
        <f>F130</f>
        <v>2240</v>
      </c>
    </row>
    <row r="130" spans="1:6" s="5" customFormat="1" ht="58.5" customHeight="1">
      <c r="A130" s="35" t="s">
        <v>66</v>
      </c>
      <c r="B130" s="31"/>
      <c r="C130" s="208">
        <v>9900082080</v>
      </c>
      <c r="D130" s="30" t="s">
        <v>67</v>
      </c>
      <c r="E130" s="274">
        <v>2240</v>
      </c>
      <c r="F130" s="274">
        <v>2240</v>
      </c>
    </row>
    <row r="131" spans="1:6" s="5" customFormat="1" ht="12.75" customHeight="1">
      <c r="A131" s="419"/>
      <c r="B131" s="420"/>
      <c r="C131" s="420"/>
      <c r="D131" s="420"/>
      <c r="E131" s="421"/>
      <c r="F131" s="158"/>
    </row>
    <row r="132" spans="1:6" s="5" customFormat="1" ht="39" customHeight="1">
      <c r="A132" s="33" t="s">
        <v>128</v>
      </c>
      <c r="B132" s="31" t="s">
        <v>19</v>
      </c>
      <c r="C132" s="30"/>
      <c r="D132" s="31"/>
      <c r="E132" s="269">
        <f>E133</f>
        <v>1626</v>
      </c>
      <c r="F132" s="269">
        <f>F133</f>
        <v>1684</v>
      </c>
    </row>
    <row r="133" spans="1:6" s="5" customFormat="1" ht="12.75" customHeight="1">
      <c r="A133" s="241" t="s">
        <v>104</v>
      </c>
      <c r="B133" s="31"/>
      <c r="C133" s="209">
        <v>9900000000</v>
      </c>
      <c r="D133" s="31"/>
      <c r="E133" s="269">
        <f>E137+E140+E134</f>
        <v>1626</v>
      </c>
      <c r="F133" s="269">
        <f>F137+F140+F134</f>
        <v>1684</v>
      </c>
    </row>
    <row r="134" spans="1:6" s="5" customFormat="1" ht="39" customHeight="1">
      <c r="A134" s="301" t="s">
        <v>359</v>
      </c>
      <c r="B134" s="30"/>
      <c r="C134" s="208">
        <v>9900024030</v>
      </c>
      <c r="D134" s="30"/>
      <c r="E134" s="274">
        <f>E135+E136</f>
        <v>89</v>
      </c>
      <c r="F134" s="274">
        <f>F135+F136</f>
        <v>89</v>
      </c>
    </row>
    <row r="135" spans="1:6" s="5" customFormat="1" ht="48" customHeight="1">
      <c r="A135" s="35" t="s">
        <v>66</v>
      </c>
      <c r="B135" s="30"/>
      <c r="C135" s="208">
        <v>9900024030</v>
      </c>
      <c r="D135" s="30" t="s">
        <v>67</v>
      </c>
      <c r="E135" s="274">
        <v>88</v>
      </c>
      <c r="F135" s="274">
        <v>88</v>
      </c>
    </row>
    <row r="136" spans="1:6" s="5" customFormat="1" ht="24" customHeight="1">
      <c r="A136" s="35" t="s">
        <v>264</v>
      </c>
      <c r="B136" s="30"/>
      <c r="C136" s="208">
        <v>9900024030</v>
      </c>
      <c r="D136" s="30" t="s">
        <v>116</v>
      </c>
      <c r="E136" s="274">
        <v>1</v>
      </c>
      <c r="F136" s="274">
        <v>1</v>
      </c>
    </row>
    <row r="137" spans="1:7" s="5" customFormat="1" ht="23.25" customHeight="1">
      <c r="A137" s="245" t="s">
        <v>103</v>
      </c>
      <c r="B137" s="31"/>
      <c r="C137" s="208">
        <v>9900082040</v>
      </c>
      <c r="D137" s="31"/>
      <c r="E137" s="274">
        <f>E139+E138</f>
        <v>752.5</v>
      </c>
      <c r="F137" s="274">
        <f>F139+F138</f>
        <v>762.5</v>
      </c>
      <c r="G137" s="254"/>
    </row>
    <row r="138" spans="1:7" s="5" customFormat="1" ht="60.75" customHeight="1">
      <c r="A138" s="35" t="s">
        <v>66</v>
      </c>
      <c r="B138" s="31"/>
      <c r="C138" s="208">
        <v>9900082040</v>
      </c>
      <c r="D138" s="30" t="s">
        <v>67</v>
      </c>
      <c r="E138" s="274">
        <v>612.6</v>
      </c>
      <c r="F138" s="274">
        <v>609.6</v>
      </c>
      <c r="G138" s="254"/>
    </row>
    <row r="139" spans="1:6" s="5" customFormat="1" ht="23.25" customHeight="1">
      <c r="A139" s="35" t="s">
        <v>264</v>
      </c>
      <c r="B139" s="31"/>
      <c r="C139" s="208">
        <v>9900082040</v>
      </c>
      <c r="D139" s="30" t="s">
        <v>116</v>
      </c>
      <c r="E139" s="274">
        <v>139.9</v>
      </c>
      <c r="F139" s="274">
        <v>152.9</v>
      </c>
    </row>
    <row r="140" spans="1:6" s="5" customFormat="1" ht="24.75" customHeight="1">
      <c r="A140" s="27" t="s">
        <v>127</v>
      </c>
      <c r="B140" s="31"/>
      <c r="C140" s="208">
        <v>9900082050</v>
      </c>
      <c r="D140" s="30"/>
      <c r="E140" s="274">
        <f>E141</f>
        <v>784.5</v>
      </c>
      <c r="F140" s="274">
        <f>F141</f>
        <v>832.5</v>
      </c>
    </row>
    <row r="141" spans="1:6" s="5" customFormat="1" ht="60" customHeight="1">
      <c r="A141" s="35" t="s">
        <v>66</v>
      </c>
      <c r="B141" s="31"/>
      <c r="C141" s="208">
        <v>9900082050</v>
      </c>
      <c r="D141" s="30" t="s">
        <v>67</v>
      </c>
      <c r="E141" s="274">
        <v>784.5</v>
      </c>
      <c r="F141" s="274">
        <v>832.5</v>
      </c>
    </row>
    <row r="142" spans="1:6" s="5" customFormat="1" ht="12.75" customHeight="1">
      <c r="A142" s="422"/>
      <c r="B142" s="423"/>
      <c r="C142" s="423"/>
      <c r="D142" s="423"/>
      <c r="E142" s="424"/>
      <c r="F142" s="158"/>
    </row>
    <row r="143" spans="1:7" s="5" customFormat="1" ht="25.5" customHeight="1">
      <c r="A143" s="34" t="s">
        <v>196</v>
      </c>
      <c r="B143" s="31" t="s">
        <v>119</v>
      </c>
      <c r="C143" s="30"/>
      <c r="D143" s="31"/>
      <c r="E143" s="269">
        <f>E144+E172+E168</f>
        <v>68999.40000000001</v>
      </c>
      <c r="F143" s="269">
        <f>F144+F172+F168</f>
        <v>71118.20000000001</v>
      </c>
      <c r="G143" s="211"/>
    </row>
    <row r="144" spans="1:6" s="5" customFormat="1" ht="36" customHeight="1">
      <c r="A144" s="255" t="s">
        <v>198</v>
      </c>
      <c r="B144" s="31"/>
      <c r="C144" s="209">
        <v>300000000</v>
      </c>
      <c r="D144" s="31"/>
      <c r="E144" s="269">
        <f>E148+E153+E155+E157+E159+E164+E145</f>
        <v>67757</v>
      </c>
      <c r="F144" s="269">
        <f>F148+F153+F155+F157+F159+F164+F145</f>
        <v>69875.8</v>
      </c>
    </row>
    <row r="145" spans="1:6" s="5" customFormat="1" ht="27.75" customHeight="1">
      <c r="A145" s="220" t="s">
        <v>225</v>
      </c>
      <c r="B145" s="31"/>
      <c r="C145" s="208">
        <v>301100000</v>
      </c>
      <c r="D145" s="30"/>
      <c r="E145" s="274">
        <f>E146</f>
        <v>101.6</v>
      </c>
      <c r="F145" s="274">
        <f>F146</f>
        <v>101.6</v>
      </c>
    </row>
    <row r="146" spans="1:6" s="5" customFormat="1" ht="36" customHeight="1">
      <c r="A146" s="20" t="s">
        <v>276</v>
      </c>
      <c r="B146" s="31"/>
      <c r="C146" s="208" t="s">
        <v>275</v>
      </c>
      <c r="D146" s="30"/>
      <c r="E146" s="274">
        <f>E147</f>
        <v>101.6</v>
      </c>
      <c r="F146" s="274">
        <f>F147</f>
        <v>101.6</v>
      </c>
    </row>
    <row r="147" spans="1:6" s="5" customFormat="1" ht="24" customHeight="1">
      <c r="A147" s="35" t="s">
        <v>7</v>
      </c>
      <c r="B147" s="31"/>
      <c r="C147" s="208" t="s">
        <v>275</v>
      </c>
      <c r="D147" s="30" t="s">
        <v>71</v>
      </c>
      <c r="E147" s="274">
        <v>101.6</v>
      </c>
      <c r="F147" s="274">
        <v>101.6</v>
      </c>
    </row>
    <row r="148" spans="1:6" s="5" customFormat="1" ht="12.75" customHeight="1">
      <c r="A148" s="307" t="s">
        <v>309</v>
      </c>
      <c r="B148" s="31"/>
      <c r="C148" s="208">
        <v>301300000</v>
      </c>
      <c r="D148" s="30"/>
      <c r="E148" s="274">
        <f>E149+E151</f>
        <v>12533.2</v>
      </c>
      <c r="F148" s="274">
        <f>F149+F151</f>
        <v>13033.2</v>
      </c>
    </row>
    <row r="149" spans="1:6" s="5" customFormat="1" ht="24.75" customHeight="1">
      <c r="A149" s="307" t="s">
        <v>130</v>
      </c>
      <c r="B149" s="31"/>
      <c r="C149" s="208">
        <v>301311100</v>
      </c>
      <c r="D149" s="30"/>
      <c r="E149" s="274">
        <f>E150</f>
        <v>12500</v>
      </c>
      <c r="F149" s="274">
        <f>F150</f>
        <v>13000</v>
      </c>
    </row>
    <row r="150" spans="1:6" s="5" customFormat="1" ht="24.75" customHeight="1">
      <c r="A150" s="35" t="s">
        <v>7</v>
      </c>
      <c r="B150" s="31"/>
      <c r="C150" s="208">
        <v>301311100</v>
      </c>
      <c r="D150" s="30" t="s">
        <v>71</v>
      </c>
      <c r="E150" s="274">
        <v>12500</v>
      </c>
      <c r="F150" s="274">
        <v>13000</v>
      </c>
    </row>
    <row r="151" spans="1:6" s="5" customFormat="1" ht="12.75" customHeight="1">
      <c r="A151" s="339" t="s">
        <v>360</v>
      </c>
      <c r="B151" s="31"/>
      <c r="C151" s="152" t="s">
        <v>361</v>
      </c>
      <c r="D151" s="30"/>
      <c r="E151" s="274">
        <f>E152</f>
        <v>33.2</v>
      </c>
      <c r="F151" s="274">
        <f>F152</f>
        <v>33.2</v>
      </c>
    </row>
    <row r="152" spans="1:6" s="5" customFormat="1" ht="24.75" customHeight="1">
      <c r="A152" s="35" t="s">
        <v>7</v>
      </c>
      <c r="B152" s="31"/>
      <c r="C152" s="152" t="s">
        <v>361</v>
      </c>
      <c r="D152" s="30" t="s">
        <v>71</v>
      </c>
      <c r="E152" s="274">
        <v>33.2</v>
      </c>
      <c r="F152" s="274">
        <v>33.2</v>
      </c>
    </row>
    <row r="153" spans="1:6" s="5" customFormat="1" ht="24.75" customHeight="1">
      <c r="A153" s="184" t="s">
        <v>129</v>
      </c>
      <c r="B153" s="31"/>
      <c r="C153" s="208">
        <v>301400000</v>
      </c>
      <c r="D153" s="30"/>
      <c r="E153" s="274">
        <f>E154</f>
        <v>2300</v>
      </c>
      <c r="F153" s="274">
        <f>F154</f>
        <v>2500</v>
      </c>
    </row>
    <row r="154" spans="1:6" s="5" customFormat="1" ht="24" customHeight="1">
      <c r="A154" s="35" t="s">
        <v>7</v>
      </c>
      <c r="B154" s="31"/>
      <c r="C154" s="208">
        <v>301400000</v>
      </c>
      <c r="D154" s="30" t="s">
        <v>71</v>
      </c>
      <c r="E154" s="274">
        <v>2300</v>
      </c>
      <c r="F154" s="274">
        <v>2500</v>
      </c>
    </row>
    <row r="155" spans="1:6" s="6" customFormat="1" ht="24.75" customHeight="1">
      <c r="A155" s="184" t="s">
        <v>200</v>
      </c>
      <c r="B155" s="27"/>
      <c r="C155" s="208">
        <v>302100000</v>
      </c>
      <c r="D155" s="140"/>
      <c r="E155" s="271">
        <f>E156</f>
        <v>29000</v>
      </c>
      <c r="F155" s="271">
        <f>F156</f>
        <v>30000</v>
      </c>
    </row>
    <row r="156" spans="1:6" s="6" customFormat="1" ht="26.25" customHeight="1">
      <c r="A156" s="35" t="s">
        <v>7</v>
      </c>
      <c r="B156" s="27"/>
      <c r="C156" s="208">
        <v>302100000</v>
      </c>
      <c r="D156" s="140">
        <v>600</v>
      </c>
      <c r="E156" s="271">
        <v>29000</v>
      </c>
      <c r="F156" s="271">
        <v>30000</v>
      </c>
    </row>
    <row r="157" spans="1:6" s="6" customFormat="1" ht="25.5" customHeight="1">
      <c r="A157" s="184" t="s">
        <v>199</v>
      </c>
      <c r="B157" s="27"/>
      <c r="C157" s="208">
        <v>302400000</v>
      </c>
      <c r="D157" s="140"/>
      <c r="E157" s="271">
        <f>E158</f>
        <v>8250</v>
      </c>
      <c r="F157" s="271">
        <f>F158</f>
        <v>8500</v>
      </c>
    </row>
    <row r="158" spans="1:6" s="6" customFormat="1" ht="25.5" customHeight="1">
      <c r="A158" s="35" t="s">
        <v>7</v>
      </c>
      <c r="B158" s="27"/>
      <c r="C158" s="208">
        <v>302400000</v>
      </c>
      <c r="D158" s="140">
        <v>600</v>
      </c>
      <c r="E158" s="271">
        <v>8250</v>
      </c>
      <c r="F158" s="271">
        <v>8500</v>
      </c>
    </row>
    <row r="159" spans="1:6" ht="24.75" customHeight="1">
      <c r="A159" s="184" t="s">
        <v>229</v>
      </c>
      <c r="B159" s="139"/>
      <c r="C159" s="208">
        <v>303100000</v>
      </c>
      <c r="D159" s="140"/>
      <c r="E159" s="271">
        <f>E160+E162</f>
        <v>5621</v>
      </c>
      <c r="F159" s="271">
        <f>F160+F162</f>
        <v>5770</v>
      </c>
    </row>
    <row r="160" spans="1:6" ht="30.75" customHeight="1">
      <c r="A160" s="184" t="s">
        <v>103</v>
      </c>
      <c r="B160" s="27"/>
      <c r="C160" s="208">
        <v>303182040</v>
      </c>
      <c r="D160" s="140"/>
      <c r="E160" s="271">
        <f>E161</f>
        <v>2101.6</v>
      </c>
      <c r="F160" s="271">
        <f>F161</f>
        <v>2101.6</v>
      </c>
    </row>
    <row r="161" spans="1:6" ht="60">
      <c r="A161" s="35" t="s">
        <v>66</v>
      </c>
      <c r="B161" s="27"/>
      <c r="C161" s="208">
        <v>303182040</v>
      </c>
      <c r="D161" s="140">
        <v>100</v>
      </c>
      <c r="E161" s="271">
        <v>2101.6</v>
      </c>
      <c r="F161" s="271">
        <v>2101.6</v>
      </c>
    </row>
    <row r="162" spans="1:6" ht="36">
      <c r="A162" s="184" t="s">
        <v>144</v>
      </c>
      <c r="B162" s="27"/>
      <c r="C162" s="208">
        <v>303182060</v>
      </c>
      <c r="D162" s="140"/>
      <c r="E162" s="271">
        <f>E163</f>
        <v>3519.4</v>
      </c>
      <c r="F162" s="271">
        <f>F163</f>
        <v>3668.4</v>
      </c>
    </row>
    <row r="163" spans="1:6" ht="60.75" customHeight="1">
      <c r="A163" s="35" t="s">
        <v>66</v>
      </c>
      <c r="B163" s="139"/>
      <c r="C163" s="208">
        <v>303182060</v>
      </c>
      <c r="D163" s="140">
        <v>100</v>
      </c>
      <c r="E163" s="271">
        <v>3519.4</v>
      </c>
      <c r="F163" s="271">
        <v>3668.4</v>
      </c>
    </row>
    <row r="164" spans="1:6" ht="15.75" customHeight="1">
      <c r="A164" s="173" t="s">
        <v>318</v>
      </c>
      <c r="B164" s="30"/>
      <c r="C164" s="208">
        <v>303300000</v>
      </c>
      <c r="D164" s="140"/>
      <c r="E164" s="274">
        <f>E165+E166+E167</f>
        <v>9951.2</v>
      </c>
      <c r="F164" s="274">
        <f>F165+F166+F167</f>
        <v>9971</v>
      </c>
    </row>
    <row r="165" spans="1:6" ht="60">
      <c r="A165" s="35" t="s">
        <v>66</v>
      </c>
      <c r="B165" s="30"/>
      <c r="C165" s="208">
        <v>303300000</v>
      </c>
      <c r="D165" s="30" t="s">
        <v>67</v>
      </c>
      <c r="E165" s="274">
        <v>9540</v>
      </c>
      <c r="F165" s="274">
        <v>9560</v>
      </c>
    </row>
    <row r="166" spans="1:6" ht="24">
      <c r="A166" s="35" t="s">
        <v>264</v>
      </c>
      <c r="B166" s="30"/>
      <c r="C166" s="208">
        <v>303300000</v>
      </c>
      <c r="D166" s="30" t="s">
        <v>116</v>
      </c>
      <c r="E166" s="274">
        <v>400</v>
      </c>
      <c r="F166" s="274">
        <v>400</v>
      </c>
    </row>
    <row r="167" spans="1:6" ht="15.75" customHeight="1">
      <c r="A167" s="35" t="s">
        <v>3</v>
      </c>
      <c r="B167" s="30"/>
      <c r="C167" s="208">
        <v>303300000</v>
      </c>
      <c r="D167" s="30" t="s">
        <v>2</v>
      </c>
      <c r="E167" s="274">
        <v>11.2</v>
      </c>
      <c r="F167" s="274">
        <v>11</v>
      </c>
    </row>
    <row r="168" spans="1:6" ht="36.75" customHeight="1">
      <c r="A168" s="230" t="s">
        <v>197</v>
      </c>
      <c r="B168" s="30"/>
      <c r="C168" s="209">
        <v>500000000</v>
      </c>
      <c r="D168" s="140"/>
      <c r="E168" s="269">
        <f aca="true" t="shared" si="3" ref="E168:F170">E169</f>
        <v>119.3</v>
      </c>
      <c r="F168" s="269">
        <f t="shared" si="3"/>
        <v>119.3</v>
      </c>
    </row>
    <row r="169" spans="1:6" ht="25.5" customHeight="1">
      <c r="A169" s="231" t="s">
        <v>34</v>
      </c>
      <c r="B169" s="27"/>
      <c r="C169" s="209">
        <v>510000000</v>
      </c>
      <c r="D169" s="140"/>
      <c r="E169" s="273">
        <f t="shared" si="3"/>
        <v>119.3</v>
      </c>
      <c r="F169" s="273">
        <f t="shared" si="3"/>
        <v>119.3</v>
      </c>
    </row>
    <row r="170" spans="1:6" ht="27.75" customHeight="1">
      <c r="A170" s="336" t="s">
        <v>73</v>
      </c>
      <c r="B170" s="27"/>
      <c r="C170" s="208">
        <v>511200000</v>
      </c>
      <c r="D170" s="140"/>
      <c r="E170" s="271">
        <f t="shared" si="3"/>
        <v>119.3</v>
      </c>
      <c r="F170" s="271">
        <f t="shared" si="3"/>
        <v>119.3</v>
      </c>
    </row>
    <row r="171" spans="1:6" ht="25.5" customHeight="1">
      <c r="A171" s="35" t="s">
        <v>7</v>
      </c>
      <c r="B171" s="27"/>
      <c r="C171" s="208">
        <v>511200000</v>
      </c>
      <c r="D171" s="140">
        <v>600</v>
      </c>
      <c r="E171" s="271">
        <v>119.3</v>
      </c>
      <c r="F171" s="274">
        <v>119.3</v>
      </c>
    </row>
    <row r="172" spans="1:6" ht="12.75">
      <c r="A172" s="241" t="s">
        <v>104</v>
      </c>
      <c r="B172" s="31"/>
      <c r="C172" s="209">
        <v>9900000000</v>
      </c>
      <c r="D172" s="146"/>
      <c r="E172" s="273">
        <f>E175+E173</f>
        <v>1123.1</v>
      </c>
      <c r="F172" s="273">
        <f>F175+F173</f>
        <v>1123.1</v>
      </c>
    </row>
    <row r="173" spans="1:6" ht="36">
      <c r="A173" s="205" t="s">
        <v>5</v>
      </c>
      <c r="B173" s="30"/>
      <c r="C173" s="208">
        <v>9900010500</v>
      </c>
      <c r="D173" s="30"/>
      <c r="E173" s="274">
        <f>E174</f>
        <v>733</v>
      </c>
      <c r="F173" s="274">
        <f>F174</f>
        <v>733</v>
      </c>
    </row>
    <row r="174" spans="1:6" ht="24">
      <c r="A174" s="35" t="s">
        <v>7</v>
      </c>
      <c r="B174" s="27"/>
      <c r="C174" s="208">
        <v>9900010500</v>
      </c>
      <c r="D174" s="140">
        <v>600</v>
      </c>
      <c r="E174" s="271">
        <v>733</v>
      </c>
      <c r="F174" s="271">
        <v>733</v>
      </c>
    </row>
    <row r="175" spans="1:6" ht="75" customHeight="1">
      <c r="A175" s="186" t="s">
        <v>68</v>
      </c>
      <c r="B175" s="27"/>
      <c r="C175" s="208">
        <v>9900073190</v>
      </c>
      <c r="D175" s="140"/>
      <c r="E175" s="271">
        <f>E176</f>
        <v>390.1</v>
      </c>
      <c r="F175" s="271">
        <f>F176</f>
        <v>390.1</v>
      </c>
    </row>
    <row r="176" spans="1:6" ht="16.5" customHeight="1">
      <c r="A176" s="35" t="s">
        <v>195</v>
      </c>
      <c r="B176" s="31"/>
      <c r="C176" s="208">
        <v>9900073190</v>
      </c>
      <c r="D176" s="30" t="s">
        <v>8</v>
      </c>
      <c r="E176" s="274">
        <v>390.1</v>
      </c>
      <c r="F176" s="274">
        <v>390.1</v>
      </c>
    </row>
    <row r="177" spans="1:6" ht="12.75" customHeight="1">
      <c r="A177" s="425"/>
      <c r="B177" s="426"/>
      <c r="C177" s="426"/>
      <c r="D177" s="426"/>
      <c r="E177" s="427"/>
      <c r="F177" s="158"/>
    </row>
    <row r="178" spans="1:6" ht="25.5" customHeight="1">
      <c r="A178" s="34" t="s">
        <v>194</v>
      </c>
      <c r="B178" s="33">
        <v>964</v>
      </c>
      <c r="C178" s="39"/>
      <c r="D178" s="146"/>
      <c r="E178" s="273">
        <f>E179</f>
        <v>4990</v>
      </c>
      <c r="F178" s="273">
        <f>F179</f>
        <v>5290</v>
      </c>
    </row>
    <row r="179" spans="1:8" ht="36">
      <c r="A179" s="221" t="s">
        <v>137</v>
      </c>
      <c r="B179" s="157"/>
      <c r="C179" s="209">
        <v>400000000</v>
      </c>
      <c r="D179" s="31"/>
      <c r="E179" s="270">
        <f>E180+E186+E189+E184+E182</f>
        <v>4990</v>
      </c>
      <c r="F179" s="270">
        <f>F180+F186+F189+F184+F182</f>
        <v>5290</v>
      </c>
      <c r="G179" s="277"/>
      <c r="H179" s="277"/>
    </row>
    <row r="180" spans="1:6" ht="24">
      <c r="A180" s="256" t="s">
        <v>230</v>
      </c>
      <c r="B180" s="144"/>
      <c r="C180" s="208">
        <v>402100000</v>
      </c>
      <c r="D180" s="30"/>
      <c r="E180" s="271">
        <f>E181</f>
        <v>2700</v>
      </c>
      <c r="F180" s="271">
        <f>F181</f>
        <v>3000</v>
      </c>
    </row>
    <row r="181" spans="1:6" ht="24">
      <c r="A181" s="35" t="s">
        <v>7</v>
      </c>
      <c r="B181" s="145"/>
      <c r="C181" s="208">
        <v>402100000</v>
      </c>
      <c r="D181" s="140">
        <v>600</v>
      </c>
      <c r="E181" s="271">
        <v>2700</v>
      </c>
      <c r="F181" s="271">
        <v>3000</v>
      </c>
    </row>
    <row r="182" spans="1:6" ht="48">
      <c r="A182" s="222" t="s">
        <v>231</v>
      </c>
      <c r="B182" s="27"/>
      <c r="C182" s="208">
        <v>405100000</v>
      </c>
      <c r="D182" s="140"/>
      <c r="E182" s="271">
        <f>E183</f>
        <v>8.6</v>
      </c>
      <c r="F182" s="271">
        <f>F183</f>
        <v>8.6</v>
      </c>
    </row>
    <row r="183" spans="1:6" ht="24">
      <c r="A183" s="35" t="s">
        <v>264</v>
      </c>
      <c r="B183" s="27"/>
      <c r="C183" s="208">
        <v>405100000</v>
      </c>
      <c r="D183" s="140">
        <v>200</v>
      </c>
      <c r="E183" s="271">
        <v>8.6</v>
      </c>
      <c r="F183" s="271">
        <v>8.6</v>
      </c>
    </row>
    <row r="184" spans="1:6" ht="72">
      <c r="A184" s="223" t="s">
        <v>232</v>
      </c>
      <c r="B184" s="27"/>
      <c r="C184" s="208">
        <v>405200000</v>
      </c>
      <c r="D184" s="140"/>
      <c r="E184" s="271">
        <f>E185</f>
        <v>45</v>
      </c>
      <c r="F184" s="271">
        <f>F185</f>
        <v>45</v>
      </c>
    </row>
    <row r="185" spans="1:6" ht="24">
      <c r="A185" s="35" t="s">
        <v>264</v>
      </c>
      <c r="B185" s="27"/>
      <c r="C185" s="208">
        <v>405200000</v>
      </c>
      <c r="D185" s="140">
        <v>200</v>
      </c>
      <c r="E185" s="271">
        <v>45</v>
      </c>
      <c r="F185" s="271">
        <v>45</v>
      </c>
    </row>
    <row r="186" spans="1:6" ht="24" customHeight="1">
      <c r="A186" s="224" t="s">
        <v>229</v>
      </c>
      <c r="B186" s="30"/>
      <c r="C186" s="208">
        <v>406100000</v>
      </c>
      <c r="D186" s="30"/>
      <c r="E186" s="271">
        <f>E187</f>
        <v>2116.4</v>
      </c>
      <c r="F186" s="271">
        <f>F187</f>
        <v>2116.4</v>
      </c>
    </row>
    <row r="187" spans="1:6" ht="26.25" customHeight="1">
      <c r="A187" s="224" t="s">
        <v>103</v>
      </c>
      <c r="B187" s="31"/>
      <c r="C187" s="208">
        <v>406182040</v>
      </c>
      <c r="D187" s="31"/>
      <c r="E187" s="271">
        <f>E188</f>
        <v>2116.4</v>
      </c>
      <c r="F187" s="271">
        <f>F188</f>
        <v>2116.4</v>
      </c>
    </row>
    <row r="188" spans="1:6" ht="60" customHeight="1">
      <c r="A188" s="35" t="s">
        <v>66</v>
      </c>
      <c r="B188" s="27"/>
      <c r="C188" s="208">
        <v>406182040</v>
      </c>
      <c r="D188" s="140">
        <v>100</v>
      </c>
      <c r="E188" s="271">
        <v>2116.4</v>
      </c>
      <c r="F188" s="271">
        <v>2116.4</v>
      </c>
    </row>
    <row r="189" spans="1:6" s="6" customFormat="1" ht="15" customHeight="1">
      <c r="A189" s="224" t="s">
        <v>233</v>
      </c>
      <c r="B189" s="139"/>
      <c r="C189" s="208">
        <v>406200000</v>
      </c>
      <c r="D189" s="140"/>
      <c r="E189" s="271">
        <f>E190</f>
        <v>120</v>
      </c>
      <c r="F189" s="271">
        <f>F190</f>
        <v>120</v>
      </c>
    </row>
    <row r="190" spans="1:6" s="6" customFormat="1" ht="64.5" customHeight="1">
      <c r="A190" s="225" t="s">
        <v>234</v>
      </c>
      <c r="B190" s="30"/>
      <c r="C190" s="208">
        <v>406260000</v>
      </c>
      <c r="D190" s="140"/>
      <c r="E190" s="271">
        <f>E191</f>
        <v>120</v>
      </c>
      <c r="F190" s="271">
        <f>F191</f>
        <v>120</v>
      </c>
    </row>
    <row r="191" spans="1:6" s="6" customFormat="1" ht="15" customHeight="1">
      <c r="A191" s="35" t="s">
        <v>195</v>
      </c>
      <c r="B191" s="139"/>
      <c r="C191" s="208">
        <v>406260000</v>
      </c>
      <c r="D191" s="140">
        <v>300</v>
      </c>
      <c r="E191" s="271">
        <v>120</v>
      </c>
      <c r="F191" s="271">
        <v>120</v>
      </c>
    </row>
    <row r="192" spans="1:6" ht="14.25" customHeight="1">
      <c r="A192" s="425"/>
      <c r="B192" s="426"/>
      <c r="C192" s="426"/>
      <c r="D192" s="426"/>
      <c r="E192" s="427"/>
      <c r="F192" s="158"/>
    </row>
    <row r="193" spans="1:6" s="6" customFormat="1" ht="24" customHeight="1">
      <c r="A193" s="34" t="s">
        <v>191</v>
      </c>
      <c r="B193" s="156">
        <v>975</v>
      </c>
      <c r="C193" s="39"/>
      <c r="D193" s="146"/>
      <c r="E193" s="273">
        <f>E194+E235+E226+E229</f>
        <v>569316.2000000001</v>
      </c>
      <c r="F193" s="273">
        <f>F194+F235+F226+F229</f>
        <v>574432.4</v>
      </c>
    </row>
    <row r="194" spans="1:8" ht="24" customHeight="1">
      <c r="A194" s="226" t="s">
        <v>133</v>
      </c>
      <c r="B194" s="139"/>
      <c r="C194" s="209">
        <v>200000000</v>
      </c>
      <c r="D194" s="146"/>
      <c r="E194" s="273">
        <f>E195+E200+E206+E211+E218+E215+E203+E209</f>
        <v>537421.3</v>
      </c>
      <c r="F194" s="273">
        <f>F195+F200+F206+F211+F218+F215+F203+F209</f>
        <v>542532.5</v>
      </c>
      <c r="G194" s="21"/>
      <c r="H194" s="21"/>
    </row>
    <row r="195" spans="1:6" ht="36" customHeight="1">
      <c r="A195" s="227" t="s">
        <v>235</v>
      </c>
      <c r="B195" s="27"/>
      <c r="C195" s="208">
        <v>201100000</v>
      </c>
      <c r="D195" s="140"/>
      <c r="E195" s="271">
        <f>E196+E198</f>
        <v>495104.10000000003</v>
      </c>
      <c r="F195" s="271">
        <f>F196+F198</f>
        <v>500565.7</v>
      </c>
    </row>
    <row r="196" spans="1:8" ht="25.5" customHeight="1">
      <c r="A196" s="306" t="s">
        <v>134</v>
      </c>
      <c r="B196" s="27"/>
      <c r="C196" s="208">
        <v>201111000</v>
      </c>
      <c r="D196" s="140"/>
      <c r="E196" s="271">
        <f>E197</f>
        <v>59633.7</v>
      </c>
      <c r="F196" s="271">
        <f>F197</f>
        <v>65095.3</v>
      </c>
      <c r="G196" s="21"/>
      <c r="H196" s="21"/>
    </row>
    <row r="197" spans="1:6" ht="25.5" customHeight="1">
      <c r="A197" s="35" t="s">
        <v>7</v>
      </c>
      <c r="B197" s="27"/>
      <c r="C197" s="208">
        <v>201111000</v>
      </c>
      <c r="D197" s="140">
        <v>600</v>
      </c>
      <c r="E197" s="271">
        <v>59633.7</v>
      </c>
      <c r="F197" s="271">
        <v>65095.3</v>
      </c>
    </row>
    <row r="198" spans="1:6" ht="36.75" customHeight="1">
      <c r="A198" s="184" t="s">
        <v>236</v>
      </c>
      <c r="B198" s="27"/>
      <c r="C198" s="208">
        <v>201173010</v>
      </c>
      <c r="D198" s="140"/>
      <c r="E198" s="271">
        <f>E199</f>
        <v>435470.4</v>
      </c>
      <c r="F198" s="271">
        <f>F199</f>
        <v>435470.4</v>
      </c>
    </row>
    <row r="199" spans="1:6" ht="24" customHeight="1">
      <c r="A199" s="35" t="s">
        <v>7</v>
      </c>
      <c r="B199" s="27"/>
      <c r="C199" s="208">
        <v>201173010</v>
      </c>
      <c r="D199" s="140">
        <v>600</v>
      </c>
      <c r="E199" s="271">
        <v>435470.4</v>
      </c>
      <c r="F199" s="271">
        <v>435470.4</v>
      </c>
    </row>
    <row r="200" spans="1:6" ht="70.5" customHeight="1">
      <c r="A200" s="257" t="s">
        <v>237</v>
      </c>
      <c r="B200" s="27"/>
      <c r="C200" s="208">
        <v>201200000</v>
      </c>
      <c r="D200" s="140"/>
      <c r="E200" s="271">
        <f>E201</f>
        <v>9810.9</v>
      </c>
      <c r="F200" s="271">
        <f>F201</f>
        <v>9810.9</v>
      </c>
    </row>
    <row r="201" spans="1:6" ht="61.5" customHeight="1">
      <c r="A201" s="184" t="s">
        <v>6</v>
      </c>
      <c r="B201" s="27"/>
      <c r="C201" s="208">
        <v>201273020</v>
      </c>
      <c r="D201" s="140"/>
      <c r="E201" s="271">
        <f>E202</f>
        <v>9810.9</v>
      </c>
      <c r="F201" s="271">
        <f>F202</f>
        <v>9810.9</v>
      </c>
    </row>
    <row r="202" spans="1:6" ht="24" customHeight="1">
      <c r="A202" s="35" t="s">
        <v>7</v>
      </c>
      <c r="B202" s="27"/>
      <c r="C202" s="208">
        <v>201273020</v>
      </c>
      <c r="D202" s="140">
        <v>600</v>
      </c>
      <c r="E202" s="271">
        <v>9810.9</v>
      </c>
      <c r="F202" s="271">
        <v>9810.9</v>
      </c>
    </row>
    <row r="203" spans="1:6" ht="24" customHeight="1">
      <c r="A203" s="184" t="s">
        <v>238</v>
      </c>
      <c r="B203" s="139"/>
      <c r="C203" s="208">
        <v>201700000</v>
      </c>
      <c r="D203" s="146"/>
      <c r="E203" s="271">
        <f>E204</f>
        <v>1100</v>
      </c>
      <c r="F203" s="271">
        <f>F204</f>
        <v>0</v>
      </c>
    </row>
    <row r="204" spans="1:6" ht="15.75" customHeight="1">
      <c r="A204" s="305" t="s">
        <v>222</v>
      </c>
      <c r="B204" s="139"/>
      <c r="C204" s="208">
        <v>201711000</v>
      </c>
      <c r="D204" s="146"/>
      <c r="E204" s="271">
        <f>E205</f>
        <v>1100</v>
      </c>
      <c r="F204" s="271">
        <f>F205</f>
        <v>0</v>
      </c>
    </row>
    <row r="205" spans="1:6" ht="24" customHeight="1">
      <c r="A205" s="35" t="s">
        <v>7</v>
      </c>
      <c r="B205" s="139"/>
      <c r="C205" s="208">
        <v>201711000</v>
      </c>
      <c r="D205" s="147" t="s">
        <v>71</v>
      </c>
      <c r="E205" s="271">
        <v>1100</v>
      </c>
      <c r="F205" s="271">
        <v>0</v>
      </c>
    </row>
    <row r="206" spans="1:6" ht="39" customHeight="1">
      <c r="A206" s="301" t="s">
        <v>316</v>
      </c>
      <c r="B206" s="139"/>
      <c r="C206" s="208">
        <v>201800000</v>
      </c>
      <c r="D206" s="147"/>
      <c r="E206" s="271">
        <f>E207</f>
        <v>6410.3</v>
      </c>
      <c r="F206" s="271">
        <f>F207</f>
        <v>6410.3</v>
      </c>
    </row>
    <row r="207" spans="1:6" ht="35.25" customHeight="1">
      <c r="A207" s="278" t="s">
        <v>306</v>
      </c>
      <c r="B207" s="139"/>
      <c r="C207" s="208" t="s">
        <v>307</v>
      </c>
      <c r="D207" s="147"/>
      <c r="E207" s="271">
        <f>E208</f>
        <v>6410.3</v>
      </c>
      <c r="F207" s="271">
        <f>F208</f>
        <v>6410.3</v>
      </c>
    </row>
    <row r="208" spans="1:6" ht="24" customHeight="1">
      <c r="A208" s="35" t="s">
        <v>7</v>
      </c>
      <c r="B208" s="139"/>
      <c r="C208" s="208" t="s">
        <v>307</v>
      </c>
      <c r="D208" s="147" t="s">
        <v>71</v>
      </c>
      <c r="E208" s="271">
        <v>6410.3</v>
      </c>
      <c r="F208" s="271">
        <v>6410.3</v>
      </c>
    </row>
    <row r="209" spans="1:6" ht="24" customHeight="1">
      <c r="A209" s="160" t="s">
        <v>249</v>
      </c>
      <c r="B209" s="27"/>
      <c r="C209" s="208">
        <v>202200000</v>
      </c>
      <c r="D209" s="141"/>
      <c r="E209" s="271">
        <f>E210</f>
        <v>38</v>
      </c>
      <c r="F209" s="271">
        <f>F210</f>
        <v>38</v>
      </c>
    </row>
    <row r="210" spans="1:6" ht="24" customHeight="1">
      <c r="A210" s="35" t="s">
        <v>7</v>
      </c>
      <c r="B210" s="27"/>
      <c r="C210" s="208">
        <v>202200000</v>
      </c>
      <c r="D210" s="141" t="s">
        <v>71</v>
      </c>
      <c r="E210" s="271">
        <v>38</v>
      </c>
      <c r="F210" s="271">
        <v>38</v>
      </c>
    </row>
    <row r="211" spans="1:6" ht="30" customHeight="1">
      <c r="A211" s="305" t="s">
        <v>239</v>
      </c>
      <c r="B211" s="27"/>
      <c r="C211" s="208">
        <v>204100000</v>
      </c>
      <c r="D211" s="141"/>
      <c r="E211" s="271">
        <f>E212</f>
        <v>1362.6</v>
      </c>
      <c r="F211" s="271">
        <f>F212</f>
        <v>1362.6</v>
      </c>
    </row>
    <row r="212" spans="1:6" ht="25.5" customHeight="1">
      <c r="A212" s="305" t="s">
        <v>240</v>
      </c>
      <c r="B212" s="27"/>
      <c r="C212" s="208" t="s">
        <v>273</v>
      </c>
      <c r="D212" s="141"/>
      <c r="E212" s="271">
        <f>E214+E213</f>
        <v>1362.6</v>
      </c>
      <c r="F212" s="271">
        <f>F214+F213</f>
        <v>1362.6</v>
      </c>
    </row>
    <row r="213" spans="1:6" ht="26.25" customHeight="1">
      <c r="A213" s="35" t="s">
        <v>264</v>
      </c>
      <c r="B213" s="27"/>
      <c r="C213" s="208" t="s">
        <v>273</v>
      </c>
      <c r="D213" s="141" t="s">
        <v>116</v>
      </c>
      <c r="E213" s="271">
        <v>70</v>
      </c>
      <c r="F213" s="271">
        <v>70</v>
      </c>
    </row>
    <row r="214" spans="1:6" ht="25.5" customHeight="1">
      <c r="A214" s="35" t="s">
        <v>7</v>
      </c>
      <c r="B214" s="27"/>
      <c r="C214" s="208" t="s">
        <v>273</v>
      </c>
      <c r="D214" s="141" t="s">
        <v>71</v>
      </c>
      <c r="E214" s="271">
        <v>1292.6</v>
      </c>
      <c r="F214" s="271">
        <v>1292.6</v>
      </c>
    </row>
    <row r="215" spans="1:6" ht="40.5" customHeight="1">
      <c r="A215" s="160" t="s">
        <v>141</v>
      </c>
      <c r="B215" s="27"/>
      <c r="C215" s="208">
        <v>204200000</v>
      </c>
      <c r="D215" s="141"/>
      <c r="E215" s="271">
        <f>E216</f>
        <v>426</v>
      </c>
      <c r="F215" s="271">
        <f>F216</f>
        <v>426</v>
      </c>
    </row>
    <row r="216" spans="1:6" ht="13.5" customHeight="1">
      <c r="A216" s="160" t="s">
        <v>222</v>
      </c>
      <c r="B216" s="27"/>
      <c r="C216" s="208" t="s">
        <v>274</v>
      </c>
      <c r="D216" s="141"/>
      <c r="E216" s="271">
        <f>E217</f>
        <v>426</v>
      </c>
      <c r="F216" s="271">
        <f>F217</f>
        <v>426</v>
      </c>
    </row>
    <row r="217" spans="1:6" ht="25.5" customHeight="1">
      <c r="A217" s="35" t="s">
        <v>7</v>
      </c>
      <c r="B217" s="27"/>
      <c r="C217" s="208" t="s">
        <v>274</v>
      </c>
      <c r="D217" s="30" t="s">
        <v>71</v>
      </c>
      <c r="E217" s="271">
        <v>426</v>
      </c>
      <c r="F217" s="271">
        <v>426</v>
      </c>
    </row>
    <row r="218" spans="1:6" ht="26.25" customHeight="1">
      <c r="A218" s="160" t="s">
        <v>241</v>
      </c>
      <c r="B218" s="139"/>
      <c r="C218" s="208">
        <v>205100000</v>
      </c>
      <c r="D218" s="146"/>
      <c r="E218" s="271">
        <f>E219+E223</f>
        <v>23169.4</v>
      </c>
      <c r="F218" s="271">
        <f>F219+F223</f>
        <v>23919</v>
      </c>
    </row>
    <row r="219" spans="1:6" ht="24.75" customHeight="1">
      <c r="A219" s="160" t="s">
        <v>103</v>
      </c>
      <c r="B219" s="27"/>
      <c r="C219" s="208">
        <v>205182040</v>
      </c>
      <c r="D219" s="140"/>
      <c r="E219" s="271">
        <f>E220+E221+E222</f>
        <v>12059.4</v>
      </c>
      <c r="F219" s="271">
        <f>F220+F221+F222</f>
        <v>12529</v>
      </c>
    </row>
    <row r="220" spans="1:6" ht="60.75" customHeight="1">
      <c r="A220" s="35" t="s">
        <v>66</v>
      </c>
      <c r="B220" s="27"/>
      <c r="C220" s="208">
        <v>205182040</v>
      </c>
      <c r="D220" s="140">
        <v>100</v>
      </c>
      <c r="E220" s="271">
        <v>11000</v>
      </c>
      <c r="F220" s="271">
        <v>11400</v>
      </c>
    </row>
    <row r="221" spans="1:6" ht="24.75" customHeight="1">
      <c r="A221" s="35" t="s">
        <v>264</v>
      </c>
      <c r="B221" s="27"/>
      <c r="C221" s="208">
        <v>205182040</v>
      </c>
      <c r="D221" s="140">
        <v>200</v>
      </c>
      <c r="E221" s="271">
        <v>1050</v>
      </c>
      <c r="F221" s="271">
        <v>1120</v>
      </c>
    </row>
    <row r="222" spans="1:6" ht="15" customHeight="1">
      <c r="A222" s="35" t="s">
        <v>3</v>
      </c>
      <c r="B222" s="27"/>
      <c r="C222" s="208">
        <v>205182040</v>
      </c>
      <c r="D222" s="140">
        <v>800</v>
      </c>
      <c r="E222" s="271">
        <v>9.4</v>
      </c>
      <c r="F222" s="271">
        <v>9</v>
      </c>
    </row>
    <row r="223" spans="1:6" ht="34.5" customHeight="1">
      <c r="A223" s="220" t="s">
        <v>144</v>
      </c>
      <c r="B223" s="27"/>
      <c r="C223" s="208">
        <v>205182060</v>
      </c>
      <c r="D223" s="140"/>
      <c r="E223" s="271">
        <f>E224+E225</f>
        <v>11110</v>
      </c>
      <c r="F223" s="271">
        <f>F224+F225</f>
        <v>11390</v>
      </c>
    </row>
    <row r="224" spans="1:6" ht="46.5" customHeight="1">
      <c r="A224" s="35" t="s">
        <v>66</v>
      </c>
      <c r="B224" s="27"/>
      <c r="C224" s="208">
        <v>205182060</v>
      </c>
      <c r="D224" s="140">
        <v>100</v>
      </c>
      <c r="E224" s="271">
        <v>10730</v>
      </c>
      <c r="F224" s="271">
        <v>11000</v>
      </c>
    </row>
    <row r="225" spans="1:6" ht="27.75" customHeight="1">
      <c r="A225" s="35" t="s">
        <v>264</v>
      </c>
      <c r="B225" s="27"/>
      <c r="C225" s="208">
        <v>205182060</v>
      </c>
      <c r="D225" s="140">
        <v>200</v>
      </c>
      <c r="E225" s="271">
        <v>380</v>
      </c>
      <c r="F225" s="271">
        <v>390</v>
      </c>
    </row>
    <row r="226" spans="1:6" ht="39.75" customHeight="1">
      <c r="A226" s="221" t="s">
        <v>137</v>
      </c>
      <c r="B226" s="27"/>
      <c r="C226" s="209">
        <v>400000000</v>
      </c>
      <c r="D226" s="146"/>
      <c r="E226" s="273">
        <f>E227</f>
        <v>10700</v>
      </c>
      <c r="F226" s="273">
        <f>F227</f>
        <v>10700</v>
      </c>
    </row>
    <row r="227" spans="1:6" ht="35.25" customHeight="1">
      <c r="A227" s="329" t="s">
        <v>138</v>
      </c>
      <c r="B227" s="27"/>
      <c r="C227" s="208">
        <v>402300000</v>
      </c>
      <c r="D227" s="140"/>
      <c r="E227" s="271">
        <f>E228</f>
        <v>10700</v>
      </c>
      <c r="F227" s="271">
        <f>F228</f>
        <v>10700</v>
      </c>
    </row>
    <row r="228" spans="1:6" ht="24.75" customHeight="1">
      <c r="A228" s="35" t="s">
        <v>7</v>
      </c>
      <c r="B228" s="27"/>
      <c r="C228" s="208">
        <v>402300000</v>
      </c>
      <c r="D228" s="140">
        <v>600</v>
      </c>
      <c r="E228" s="271">
        <v>10700</v>
      </c>
      <c r="F228" s="271">
        <v>10700</v>
      </c>
    </row>
    <row r="229" spans="1:6" ht="33" customHeight="1">
      <c r="A229" s="217" t="s">
        <v>140</v>
      </c>
      <c r="B229" s="34"/>
      <c r="C229" s="209">
        <v>800000000</v>
      </c>
      <c r="D229" s="146"/>
      <c r="E229" s="273">
        <f>E230</f>
        <v>47</v>
      </c>
      <c r="F229" s="273">
        <f>F230</f>
        <v>52</v>
      </c>
    </row>
    <row r="230" spans="1:6" ht="37.5" customHeight="1">
      <c r="A230" s="217" t="s">
        <v>251</v>
      </c>
      <c r="B230" s="34"/>
      <c r="C230" s="209">
        <v>830000000</v>
      </c>
      <c r="D230" s="146"/>
      <c r="E230" s="273">
        <f>E231+E233</f>
        <v>47</v>
      </c>
      <c r="F230" s="273">
        <f>F231+F233</f>
        <v>52</v>
      </c>
    </row>
    <row r="231" spans="1:6" ht="37.5" customHeight="1">
      <c r="A231" s="160" t="s">
        <v>252</v>
      </c>
      <c r="B231" s="27"/>
      <c r="C231" s="208">
        <v>832100000</v>
      </c>
      <c r="D231" s="140"/>
      <c r="E231" s="271">
        <f>E232</f>
        <v>23.5</v>
      </c>
      <c r="F231" s="271">
        <f>F232</f>
        <v>28.5</v>
      </c>
    </row>
    <row r="232" spans="1:6" ht="24.75" customHeight="1">
      <c r="A232" s="35" t="s">
        <v>7</v>
      </c>
      <c r="B232" s="27"/>
      <c r="C232" s="208">
        <v>832100000</v>
      </c>
      <c r="D232" s="140">
        <v>600</v>
      </c>
      <c r="E232" s="271">
        <v>23.5</v>
      </c>
      <c r="F232" s="271">
        <v>28.5</v>
      </c>
    </row>
    <row r="233" spans="1:6" ht="36" customHeight="1">
      <c r="A233" s="160" t="s">
        <v>253</v>
      </c>
      <c r="B233" s="27"/>
      <c r="C233" s="208">
        <v>832700000</v>
      </c>
      <c r="D233" s="140"/>
      <c r="E233" s="271">
        <f>E234</f>
        <v>23.5</v>
      </c>
      <c r="F233" s="271">
        <f>F234</f>
        <v>23.5</v>
      </c>
    </row>
    <row r="234" spans="1:6" ht="24.75" customHeight="1">
      <c r="A234" s="35" t="s">
        <v>7</v>
      </c>
      <c r="B234" s="27"/>
      <c r="C234" s="208">
        <v>832700000</v>
      </c>
      <c r="D234" s="140">
        <v>600</v>
      </c>
      <c r="E234" s="271">
        <v>23.5</v>
      </c>
      <c r="F234" s="271">
        <v>23.5</v>
      </c>
    </row>
    <row r="235" spans="1:6" ht="12.75">
      <c r="A235" s="241" t="s">
        <v>104</v>
      </c>
      <c r="B235" s="31"/>
      <c r="C235" s="209">
        <v>9900000000</v>
      </c>
      <c r="D235" s="140"/>
      <c r="E235" s="273">
        <f>E236</f>
        <v>21147.9</v>
      </c>
      <c r="F235" s="273">
        <f>F236</f>
        <v>21147.9</v>
      </c>
    </row>
    <row r="236" spans="1:6" ht="73.5" customHeight="1">
      <c r="A236" s="186" t="s">
        <v>319</v>
      </c>
      <c r="B236" s="27"/>
      <c r="C236" s="208">
        <v>9900073190</v>
      </c>
      <c r="D236" s="140"/>
      <c r="E236" s="271">
        <f>E238+E237</f>
        <v>21147.9</v>
      </c>
      <c r="F236" s="271">
        <f>F238+F237</f>
        <v>21147.9</v>
      </c>
    </row>
    <row r="237" spans="1:6" ht="25.5" customHeight="1">
      <c r="A237" s="35" t="s">
        <v>264</v>
      </c>
      <c r="B237" s="27"/>
      <c r="C237" s="208">
        <v>9900073190</v>
      </c>
      <c r="D237" s="140">
        <v>200</v>
      </c>
      <c r="E237" s="271">
        <v>18</v>
      </c>
      <c r="F237" s="271">
        <v>18</v>
      </c>
    </row>
    <row r="238" spans="1:6" ht="13.5" customHeight="1">
      <c r="A238" s="35" t="s">
        <v>195</v>
      </c>
      <c r="B238" s="31"/>
      <c r="C238" s="208">
        <v>9900073190</v>
      </c>
      <c r="D238" s="30" t="s">
        <v>8</v>
      </c>
      <c r="E238" s="274">
        <v>21129.9</v>
      </c>
      <c r="F238" s="274">
        <v>21129.9</v>
      </c>
    </row>
    <row r="239" spans="1:6" ht="19.5" customHeight="1">
      <c r="A239" s="425"/>
      <c r="B239" s="426"/>
      <c r="C239" s="426"/>
      <c r="D239" s="426"/>
      <c r="E239" s="427"/>
      <c r="F239" s="158"/>
    </row>
    <row r="240" spans="1:6" ht="24">
      <c r="A240" s="34" t="s">
        <v>114</v>
      </c>
      <c r="B240" s="31" t="s">
        <v>120</v>
      </c>
      <c r="C240" s="144"/>
      <c r="D240" s="144"/>
      <c r="E240" s="270">
        <f>E241+E255</f>
        <v>38901.6</v>
      </c>
      <c r="F240" s="270">
        <f>F241+F255</f>
        <v>49874.399999999994</v>
      </c>
    </row>
    <row r="241" spans="1:6" ht="36">
      <c r="A241" s="232" t="s">
        <v>96</v>
      </c>
      <c r="B241" s="144"/>
      <c r="C241" s="209">
        <v>600000000</v>
      </c>
      <c r="D241" s="144"/>
      <c r="E241" s="270">
        <f>E242</f>
        <v>35482.7</v>
      </c>
      <c r="F241" s="270">
        <f>F242</f>
        <v>26502.899999999998</v>
      </c>
    </row>
    <row r="242" spans="1:6" ht="24">
      <c r="A242" s="233" t="s">
        <v>31</v>
      </c>
      <c r="B242" s="144"/>
      <c r="C242" s="209">
        <v>610000000</v>
      </c>
      <c r="D242" s="144"/>
      <c r="E242" s="270">
        <f>E243+E250+E248</f>
        <v>35482.7</v>
      </c>
      <c r="F242" s="270">
        <f>F243+F250+F248</f>
        <v>26502.899999999998</v>
      </c>
    </row>
    <row r="243" spans="1:6" ht="24">
      <c r="A243" s="307" t="s">
        <v>242</v>
      </c>
      <c r="B243" s="144"/>
      <c r="C243" s="208">
        <v>611400000</v>
      </c>
      <c r="D243" s="144"/>
      <c r="E243" s="272">
        <f>E244+E246</f>
        <v>25057.899999999998</v>
      </c>
      <c r="F243" s="272">
        <f>F244+F246</f>
        <v>24872.1</v>
      </c>
    </row>
    <row r="244" spans="1:6" ht="24">
      <c r="A244" s="234" t="s">
        <v>32</v>
      </c>
      <c r="B244" s="144"/>
      <c r="C244" s="208">
        <v>611421010</v>
      </c>
      <c r="D244" s="144"/>
      <c r="E244" s="272">
        <f>E245</f>
        <v>24531.8</v>
      </c>
      <c r="F244" s="272">
        <f>F245</f>
        <v>24351.5</v>
      </c>
    </row>
    <row r="245" spans="1:6" ht="12.75">
      <c r="A245" s="35" t="s">
        <v>126</v>
      </c>
      <c r="B245" s="144"/>
      <c r="C245" s="208">
        <v>611421010</v>
      </c>
      <c r="D245" s="144">
        <v>500</v>
      </c>
      <c r="E245" s="272">
        <v>24531.8</v>
      </c>
      <c r="F245" s="272">
        <v>24351.5</v>
      </c>
    </row>
    <row r="246" spans="1:6" ht="36">
      <c r="A246" s="307" t="s">
        <v>243</v>
      </c>
      <c r="B246" s="144"/>
      <c r="C246" s="208">
        <v>611473110</v>
      </c>
      <c r="D246" s="144"/>
      <c r="E246" s="272">
        <f>E247</f>
        <v>526.1</v>
      </c>
      <c r="F246" s="272">
        <f>F247</f>
        <v>520.6</v>
      </c>
    </row>
    <row r="247" spans="1:6" ht="12.75">
      <c r="A247" s="35" t="s">
        <v>126</v>
      </c>
      <c r="B247" s="144"/>
      <c r="C247" s="208">
        <v>611473110</v>
      </c>
      <c r="D247" s="144">
        <v>500</v>
      </c>
      <c r="E247" s="272">
        <v>526.1</v>
      </c>
      <c r="F247" s="272">
        <v>520.6</v>
      </c>
    </row>
    <row r="248" spans="1:6" ht="12.75">
      <c r="A248" s="364" t="s">
        <v>365</v>
      </c>
      <c r="B248" s="144"/>
      <c r="C248" s="208">
        <v>611700000</v>
      </c>
      <c r="D248" s="144"/>
      <c r="E248" s="272">
        <f>E249</f>
        <v>161</v>
      </c>
      <c r="F248" s="272">
        <f>F249</f>
        <v>50</v>
      </c>
    </row>
    <row r="249" spans="1:6" ht="24">
      <c r="A249" s="35" t="s">
        <v>366</v>
      </c>
      <c r="B249" s="144"/>
      <c r="C249" s="208">
        <v>611700000</v>
      </c>
      <c r="D249" s="144">
        <v>700</v>
      </c>
      <c r="E249" s="272">
        <v>161</v>
      </c>
      <c r="F249" s="272">
        <v>50</v>
      </c>
    </row>
    <row r="250" spans="1:6" ht="24">
      <c r="A250" s="235" t="s">
        <v>229</v>
      </c>
      <c r="B250" s="144"/>
      <c r="C250" s="208">
        <v>613100000</v>
      </c>
      <c r="D250" s="144"/>
      <c r="E250" s="272">
        <f>E251</f>
        <v>10263.8</v>
      </c>
      <c r="F250" s="272">
        <f>F251</f>
        <v>1580.8</v>
      </c>
    </row>
    <row r="251" spans="1:6" ht="29.25" customHeight="1">
      <c r="A251" s="235" t="s">
        <v>103</v>
      </c>
      <c r="B251" s="144"/>
      <c r="C251" s="208">
        <v>613182040</v>
      </c>
      <c r="D251" s="144"/>
      <c r="E251" s="272">
        <f>E252+E253+E254</f>
        <v>10263.8</v>
      </c>
      <c r="F251" s="272">
        <f>F252+F253+F254</f>
        <v>1580.8</v>
      </c>
    </row>
    <row r="252" spans="1:6" ht="60" customHeight="1">
      <c r="A252" s="35" t="s">
        <v>66</v>
      </c>
      <c r="B252" s="30"/>
      <c r="C252" s="208">
        <v>613182040</v>
      </c>
      <c r="D252" s="30" t="s">
        <v>67</v>
      </c>
      <c r="E252" s="274">
        <v>9704.8</v>
      </c>
      <c r="F252" s="274">
        <v>1006.8</v>
      </c>
    </row>
    <row r="253" spans="1:6" ht="24" customHeight="1">
      <c r="A253" s="35" t="s">
        <v>264</v>
      </c>
      <c r="B253" s="30"/>
      <c r="C253" s="208">
        <v>613182040</v>
      </c>
      <c r="D253" s="30" t="s">
        <v>116</v>
      </c>
      <c r="E253" s="274">
        <v>555</v>
      </c>
      <c r="F253" s="274">
        <v>570</v>
      </c>
    </row>
    <row r="254" spans="1:6" ht="12.75" customHeight="1">
      <c r="A254" s="35" t="s">
        <v>3</v>
      </c>
      <c r="B254" s="30"/>
      <c r="C254" s="208">
        <v>613182040</v>
      </c>
      <c r="D254" s="30" t="s">
        <v>2</v>
      </c>
      <c r="E254" s="274">
        <v>4</v>
      </c>
      <c r="F254" s="274">
        <v>4</v>
      </c>
    </row>
    <row r="255" spans="1:6" ht="12.75">
      <c r="A255" s="241" t="s">
        <v>104</v>
      </c>
      <c r="B255" s="31"/>
      <c r="C255" s="209">
        <v>9900000000</v>
      </c>
      <c r="D255" s="144"/>
      <c r="E255" s="270">
        <f>E261+E263+E265+E267+E269+E271+E273+E275+E277+E256+E258</f>
        <v>3418.9</v>
      </c>
      <c r="F255" s="270">
        <f>F261+F263+F265+F267+F269+F271+F273+F275+F277+F256+F258</f>
        <v>23371.5</v>
      </c>
    </row>
    <row r="256" spans="1:6" ht="24">
      <c r="A256" s="334" t="s">
        <v>183</v>
      </c>
      <c r="B256" s="27"/>
      <c r="C256" s="208">
        <v>9900021020</v>
      </c>
      <c r="D256" s="141"/>
      <c r="E256" s="271">
        <f>E257</f>
        <v>940</v>
      </c>
      <c r="F256" s="271">
        <f>F257</f>
        <v>1090</v>
      </c>
    </row>
    <row r="257" spans="1:6" ht="12.75">
      <c r="A257" s="35" t="s">
        <v>126</v>
      </c>
      <c r="B257" s="20"/>
      <c r="C257" s="208">
        <v>9900021020</v>
      </c>
      <c r="D257" s="141" t="s">
        <v>4</v>
      </c>
      <c r="E257" s="271">
        <v>940</v>
      </c>
      <c r="F257" s="272">
        <v>1090</v>
      </c>
    </row>
    <row r="258" spans="1:6" ht="48">
      <c r="A258" s="301" t="s">
        <v>367</v>
      </c>
      <c r="B258" s="20"/>
      <c r="C258" s="208">
        <v>9900024040</v>
      </c>
      <c r="D258" s="141"/>
      <c r="E258" s="271">
        <f>E259+E260</f>
        <v>136</v>
      </c>
      <c r="F258" s="271">
        <f>F259+F260</f>
        <v>136</v>
      </c>
    </row>
    <row r="259" spans="1:6" ht="60">
      <c r="A259" s="35" t="s">
        <v>66</v>
      </c>
      <c r="B259" s="20"/>
      <c r="C259" s="208">
        <v>9900024040</v>
      </c>
      <c r="D259" s="141" t="s">
        <v>67</v>
      </c>
      <c r="E259" s="271">
        <v>131</v>
      </c>
      <c r="F259" s="271">
        <v>131</v>
      </c>
    </row>
    <row r="260" spans="1:6" ht="24">
      <c r="A260" s="35" t="s">
        <v>264</v>
      </c>
      <c r="B260" s="20"/>
      <c r="C260" s="208">
        <v>9900024040</v>
      </c>
      <c r="D260" s="141" t="s">
        <v>116</v>
      </c>
      <c r="E260" s="271">
        <v>5</v>
      </c>
      <c r="F260" s="271">
        <v>5</v>
      </c>
    </row>
    <row r="261" spans="1:6" ht="24">
      <c r="A261" s="172" t="s">
        <v>92</v>
      </c>
      <c r="B261" s="20"/>
      <c r="C261" s="208">
        <v>9900051180</v>
      </c>
      <c r="D261" s="141"/>
      <c r="E261" s="271">
        <f>E262</f>
        <v>1802.8</v>
      </c>
      <c r="F261" s="271">
        <f>F262</f>
        <v>1870.4</v>
      </c>
    </row>
    <row r="262" spans="1:6" ht="12.75">
      <c r="A262" s="35" t="s">
        <v>126</v>
      </c>
      <c r="B262" s="20"/>
      <c r="C262" s="208">
        <v>9900051180</v>
      </c>
      <c r="D262" s="141" t="s">
        <v>4</v>
      </c>
      <c r="E262" s="271">
        <v>1802.8</v>
      </c>
      <c r="F262" s="271">
        <v>1870.4</v>
      </c>
    </row>
    <row r="263" spans="1:6" ht="36">
      <c r="A263" s="243" t="s">
        <v>244</v>
      </c>
      <c r="B263" s="20"/>
      <c r="C263" s="208">
        <v>9900059300</v>
      </c>
      <c r="D263" s="141"/>
      <c r="E263" s="271">
        <f>E264</f>
        <v>144.8</v>
      </c>
      <c r="F263" s="271">
        <f>F264</f>
        <v>144.8</v>
      </c>
    </row>
    <row r="264" spans="1:6" ht="12.75">
      <c r="A264" s="35" t="s">
        <v>126</v>
      </c>
      <c r="B264" s="20"/>
      <c r="C264" s="208">
        <v>9900059300</v>
      </c>
      <c r="D264" s="141" t="s">
        <v>4</v>
      </c>
      <c r="E264" s="271">
        <v>144.8</v>
      </c>
      <c r="F264" s="271">
        <v>144.8</v>
      </c>
    </row>
    <row r="265" spans="1:6" ht="72">
      <c r="A265" s="323" t="s">
        <v>308</v>
      </c>
      <c r="B265" s="20"/>
      <c r="C265" s="208">
        <v>9900073090</v>
      </c>
      <c r="D265" s="141"/>
      <c r="E265" s="271">
        <f>E266</f>
        <v>4.5</v>
      </c>
      <c r="F265" s="271">
        <f>F266</f>
        <v>4.5</v>
      </c>
    </row>
    <row r="266" spans="1:6" ht="24">
      <c r="A266" s="35" t="s">
        <v>264</v>
      </c>
      <c r="B266" s="20"/>
      <c r="C266" s="208">
        <v>9900073090</v>
      </c>
      <c r="D266" s="141" t="s">
        <v>116</v>
      </c>
      <c r="E266" s="271">
        <v>4.5</v>
      </c>
      <c r="F266" s="271">
        <v>4.5</v>
      </c>
    </row>
    <row r="267" spans="1:6" ht="135" customHeight="1">
      <c r="A267" s="244" t="s">
        <v>74</v>
      </c>
      <c r="B267" s="20"/>
      <c r="C267" s="208">
        <v>9900073100</v>
      </c>
      <c r="D267" s="141"/>
      <c r="E267" s="271">
        <f>E268</f>
        <v>4.5</v>
      </c>
      <c r="F267" s="271">
        <f>F268</f>
        <v>4.5</v>
      </c>
    </row>
    <row r="268" spans="1:6" ht="24">
      <c r="A268" s="35" t="s">
        <v>264</v>
      </c>
      <c r="B268" s="20"/>
      <c r="C268" s="208">
        <v>9900073100</v>
      </c>
      <c r="D268" s="141" t="s">
        <v>116</v>
      </c>
      <c r="E268" s="271">
        <v>4.5</v>
      </c>
      <c r="F268" s="271">
        <v>4.5</v>
      </c>
    </row>
    <row r="269" spans="1:6" ht="90" customHeight="1">
      <c r="A269" s="324" t="s">
        <v>266</v>
      </c>
      <c r="B269" s="148"/>
      <c r="C269" s="208">
        <v>9900073150</v>
      </c>
      <c r="D269" s="141"/>
      <c r="E269" s="271">
        <f>E270</f>
        <v>181.3</v>
      </c>
      <c r="F269" s="271">
        <f>F270</f>
        <v>181.3</v>
      </c>
    </row>
    <row r="270" spans="1:6" ht="14.25" customHeight="1">
      <c r="A270" s="35" t="s">
        <v>126</v>
      </c>
      <c r="B270" s="20"/>
      <c r="C270" s="208">
        <v>9900073150</v>
      </c>
      <c r="D270" s="141" t="s">
        <v>4</v>
      </c>
      <c r="E270" s="271">
        <v>181.3</v>
      </c>
      <c r="F270" s="271">
        <v>181.3</v>
      </c>
    </row>
    <row r="271" spans="1:6" ht="111" customHeight="1">
      <c r="A271" s="325" t="s">
        <v>267</v>
      </c>
      <c r="B271" s="143"/>
      <c r="C271" s="208">
        <v>9900073160</v>
      </c>
      <c r="D271" s="31"/>
      <c r="E271" s="274">
        <f>E272</f>
        <v>5</v>
      </c>
      <c r="F271" s="274">
        <f>F272</f>
        <v>5</v>
      </c>
    </row>
    <row r="272" spans="1:6" ht="24">
      <c r="A272" s="35" t="s">
        <v>264</v>
      </c>
      <c r="B272" s="20"/>
      <c r="C272" s="208">
        <v>9900073160</v>
      </c>
      <c r="D272" s="141" t="s">
        <v>116</v>
      </c>
      <c r="E272" s="271">
        <v>5</v>
      </c>
      <c r="F272" s="271">
        <v>5</v>
      </c>
    </row>
    <row r="273" spans="1:6" ht="24" customHeight="1">
      <c r="A273" s="246" t="s">
        <v>72</v>
      </c>
      <c r="B273" s="197"/>
      <c r="C273" s="208">
        <v>9900092730</v>
      </c>
      <c r="D273" s="197"/>
      <c r="E273" s="274">
        <f>E274</f>
        <v>100</v>
      </c>
      <c r="F273" s="274">
        <f>F274</f>
        <v>100</v>
      </c>
    </row>
    <row r="274" spans="1:6" ht="13.5" customHeight="1">
      <c r="A274" s="35" t="s">
        <v>3</v>
      </c>
      <c r="B274" s="197"/>
      <c r="C274" s="208">
        <v>9900092730</v>
      </c>
      <c r="D274" s="27">
        <v>800</v>
      </c>
      <c r="E274" s="271">
        <v>100</v>
      </c>
      <c r="F274" s="271">
        <v>100</v>
      </c>
    </row>
    <row r="275" spans="1:6" ht="38.25" customHeight="1">
      <c r="A275" s="247" t="s">
        <v>125</v>
      </c>
      <c r="B275" s="30"/>
      <c r="C275" s="208">
        <v>9900092740</v>
      </c>
      <c r="D275" s="30"/>
      <c r="E275" s="274">
        <f>E276</f>
        <v>100</v>
      </c>
      <c r="F275" s="274">
        <f>F276</f>
        <v>100</v>
      </c>
    </row>
    <row r="276" spans="1:6" ht="13.5" customHeight="1">
      <c r="A276" s="35" t="s">
        <v>3</v>
      </c>
      <c r="B276" s="30"/>
      <c r="C276" s="208">
        <v>9900092740</v>
      </c>
      <c r="D276" s="30" t="s">
        <v>2</v>
      </c>
      <c r="E276" s="271">
        <v>100</v>
      </c>
      <c r="F276" s="271">
        <v>100</v>
      </c>
    </row>
    <row r="277" spans="1:6" ht="11.25" customHeight="1">
      <c r="A277" s="316" t="s">
        <v>247</v>
      </c>
      <c r="B277" s="30"/>
      <c r="C277" s="208">
        <v>9900099990</v>
      </c>
      <c r="D277" s="30"/>
      <c r="E277" s="271">
        <f>E278</f>
        <v>0</v>
      </c>
      <c r="F277" s="271">
        <f>F278</f>
        <v>19735</v>
      </c>
    </row>
    <row r="278" spans="1:6" ht="11.25" customHeight="1">
      <c r="A278" s="35" t="s">
        <v>3</v>
      </c>
      <c r="B278" s="30"/>
      <c r="C278" s="208">
        <v>9900099990</v>
      </c>
      <c r="D278" s="30" t="s">
        <v>2</v>
      </c>
      <c r="E278" s="271">
        <v>0</v>
      </c>
      <c r="F278" s="271">
        <v>19735</v>
      </c>
    </row>
    <row r="279" spans="1:10" ht="12.75">
      <c r="A279" s="416" t="s">
        <v>102</v>
      </c>
      <c r="B279" s="416"/>
      <c r="C279" s="416"/>
      <c r="D279" s="416"/>
      <c r="E279" s="269">
        <f>E240+E193+E178+E143+E132+E19+E13</f>
        <v>760451.0000000001</v>
      </c>
      <c r="F279" s="269">
        <f>F240+F193+F178+F143+F132+F19+F13</f>
        <v>769785</v>
      </c>
      <c r="G279" s="277"/>
      <c r="H279" s="277"/>
      <c r="I279" s="277"/>
      <c r="J279" s="21"/>
    </row>
    <row r="280" spans="5:6" ht="12.75">
      <c r="E280" s="277"/>
      <c r="F280" s="277"/>
    </row>
    <row r="281" spans="5:6" ht="12.75">
      <c r="E281" s="21"/>
      <c r="F281" s="21"/>
    </row>
    <row r="282" ht="12.75">
      <c r="E282" s="21"/>
    </row>
  </sheetData>
  <sheetProtection/>
  <autoFilter ref="A10:E280"/>
  <mergeCells count="18">
    <mergeCell ref="A2:F2"/>
    <mergeCell ref="A1:F1"/>
    <mergeCell ref="A142:E142"/>
    <mergeCell ref="A177:E177"/>
    <mergeCell ref="A192:E192"/>
    <mergeCell ref="A239:E239"/>
    <mergeCell ref="A4:F4"/>
    <mergeCell ref="A3:F3"/>
    <mergeCell ref="E10:F10"/>
    <mergeCell ref="A7:F7"/>
    <mergeCell ref="A8:F8"/>
    <mergeCell ref="B5:F5"/>
    <mergeCell ref="A279:D279"/>
    <mergeCell ref="A10:A11"/>
    <mergeCell ref="B10:B11"/>
    <mergeCell ref="C10:C11"/>
    <mergeCell ref="D10:D11"/>
    <mergeCell ref="A131:E131"/>
  </mergeCells>
  <printOptions/>
  <pageMargins left="0.7086614173228347" right="0.7086614173228347" top="0.1968503937007874" bottom="0.1968503937007874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I27" sqref="I27"/>
    </sheetView>
  </sheetViews>
  <sheetFormatPr defaultColWidth="8.00390625" defaultRowHeight="12.75"/>
  <cols>
    <col min="1" max="1" width="3.875" style="73" customWidth="1"/>
    <col min="2" max="6" width="2.75390625" style="97" customWidth="1"/>
    <col min="7" max="7" width="4.875" style="98" customWidth="1"/>
    <col min="8" max="8" width="3.875" style="99" customWidth="1"/>
    <col min="9" max="9" width="50.00390625" style="100" customWidth="1"/>
    <col min="10" max="10" width="13.875" style="73" customWidth="1"/>
    <col min="11" max="11" width="14.125" style="73" hidden="1" customWidth="1"/>
    <col min="12" max="12" width="17.25390625" style="73" hidden="1" customWidth="1"/>
    <col min="13" max="13" width="13.125" style="73" hidden="1" customWidth="1"/>
    <col min="14" max="16" width="17.125" style="73" hidden="1" customWidth="1"/>
    <col min="17" max="23" width="8.00390625" style="73" customWidth="1"/>
    <col min="24" max="24" width="82.875" style="73" bestFit="1" customWidth="1"/>
    <col min="25" max="16384" width="8.00390625" style="73" customWidth="1"/>
  </cols>
  <sheetData>
    <row r="1" spans="1:10" s="67" customFormat="1" ht="11.25" customHeight="1">
      <c r="A1" s="61"/>
      <c r="B1" s="62"/>
      <c r="C1" s="62"/>
      <c r="D1" s="62"/>
      <c r="E1" s="62"/>
      <c r="F1" s="62"/>
      <c r="G1" s="63"/>
      <c r="H1" s="64"/>
      <c r="I1" s="65"/>
      <c r="J1" s="66" t="s">
        <v>204</v>
      </c>
    </row>
    <row r="2" spans="1:15" s="67" customFormat="1" ht="11.25">
      <c r="A2" s="61"/>
      <c r="B2" s="62"/>
      <c r="C2" s="62"/>
      <c r="D2" s="62"/>
      <c r="E2" s="62"/>
      <c r="F2" s="62"/>
      <c r="G2" s="63"/>
      <c r="H2" s="64"/>
      <c r="I2" s="430" t="s">
        <v>121</v>
      </c>
      <c r="J2" s="430"/>
      <c r="K2" s="430"/>
      <c r="L2" s="430"/>
      <c r="M2" s="430"/>
      <c r="N2" s="430"/>
      <c r="O2" s="430"/>
    </row>
    <row r="3" spans="1:15" s="67" customFormat="1" ht="11.25">
      <c r="A3" s="61"/>
      <c r="B3" s="62"/>
      <c r="C3" s="62"/>
      <c r="D3" s="62"/>
      <c r="E3" s="62"/>
      <c r="F3" s="62"/>
      <c r="G3" s="63"/>
      <c r="H3" s="64"/>
      <c r="I3" s="430" t="s">
        <v>18</v>
      </c>
      <c r="J3" s="430"/>
      <c r="K3" s="430"/>
      <c r="L3" s="430"/>
      <c r="M3" s="430"/>
      <c r="N3" s="430"/>
      <c r="O3" s="430"/>
    </row>
    <row r="4" spans="1:15" s="67" customFormat="1" ht="11.25">
      <c r="A4" s="61"/>
      <c r="B4" s="62"/>
      <c r="C4" s="62"/>
      <c r="D4" s="62"/>
      <c r="E4" s="62"/>
      <c r="F4" s="62"/>
      <c r="G4" s="63"/>
      <c r="H4" s="64"/>
      <c r="I4" s="430" t="s">
        <v>327</v>
      </c>
      <c r="J4" s="430"/>
      <c r="K4" s="8"/>
      <c r="L4" s="8"/>
      <c r="M4" s="8"/>
      <c r="N4" s="8"/>
      <c r="O4" s="8"/>
    </row>
    <row r="5" spans="1:15" s="67" customFormat="1" ht="12.75" customHeight="1">
      <c r="A5" s="61"/>
      <c r="B5" s="62"/>
      <c r="C5" s="62"/>
      <c r="D5" s="62"/>
      <c r="E5" s="62"/>
      <c r="F5" s="62"/>
      <c r="G5" s="63"/>
      <c r="H5" s="64"/>
      <c r="I5" s="430" t="s">
        <v>537</v>
      </c>
      <c r="J5" s="430"/>
      <c r="K5" s="8"/>
      <c r="L5" s="8"/>
      <c r="M5" s="8"/>
      <c r="N5" s="8"/>
      <c r="O5" s="8"/>
    </row>
    <row r="6" spans="1:10" ht="15.75">
      <c r="A6" s="68"/>
      <c r="B6" s="69"/>
      <c r="C6" s="69"/>
      <c r="D6" s="69"/>
      <c r="E6" s="69"/>
      <c r="F6" s="69"/>
      <c r="G6" s="70"/>
      <c r="H6" s="71"/>
      <c r="I6" s="72"/>
      <c r="J6" s="72"/>
    </row>
    <row r="7" spans="1:10" s="75" customFormat="1" ht="12.75">
      <c r="A7" s="431" t="s">
        <v>93</v>
      </c>
      <c r="B7" s="431"/>
      <c r="C7" s="431"/>
      <c r="D7" s="431"/>
      <c r="E7" s="431"/>
      <c r="F7" s="431"/>
      <c r="G7" s="431"/>
      <c r="H7" s="431"/>
      <c r="I7" s="431"/>
      <c r="J7" s="431"/>
    </row>
    <row r="8" spans="1:10" s="75" customFormat="1" ht="29.25" customHeight="1">
      <c r="A8" s="432" t="s">
        <v>346</v>
      </c>
      <c r="B8" s="432"/>
      <c r="C8" s="432"/>
      <c r="D8" s="432"/>
      <c r="E8" s="432"/>
      <c r="F8" s="432"/>
      <c r="G8" s="432"/>
      <c r="H8" s="432"/>
      <c r="I8" s="432"/>
      <c r="J8" s="432"/>
    </row>
    <row r="9" spans="1:10" s="75" customFormat="1" ht="12.75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6" s="67" customFormat="1" ht="11.25">
      <c r="A10" s="61"/>
      <c r="B10" s="62"/>
      <c r="C10" s="62"/>
      <c r="D10" s="62"/>
      <c r="E10" s="62"/>
      <c r="F10" s="62"/>
      <c r="G10" s="63"/>
      <c r="H10" s="64"/>
      <c r="I10" s="65"/>
      <c r="J10" s="66"/>
      <c r="K10" s="76"/>
      <c r="M10" s="76"/>
      <c r="O10" s="76"/>
      <c r="P10" s="76" t="s">
        <v>94</v>
      </c>
    </row>
    <row r="11" spans="1:16" s="75" customFormat="1" ht="24" customHeight="1">
      <c r="A11" s="433" t="s">
        <v>95</v>
      </c>
      <c r="B11" s="433"/>
      <c r="C11" s="433"/>
      <c r="D11" s="433"/>
      <c r="E11" s="433"/>
      <c r="F11" s="433"/>
      <c r="G11" s="433"/>
      <c r="H11" s="433"/>
      <c r="I11" s="151" t="s">
        <v>82</v>
      </c>
      <c r="J11" s="79" t="s">
        <v>190</v>
      </c>
      <c r="K11" s="80" t="s">
        <v>142</v>
      </c>
      <c r="L11" s="80" t="s">
        <v>142</v>
      </c>
      <c r="M11" s="80" t="s">
        <v>83</v>
      </c>
      <c r="N11" s="80" t="s">
        <v>142</v>
      </c>
      <c r="O11" s="80" t="s">
        <v>142</v>
      </c>
      <c r="P11" s="80" t="s">
        <v>142</v>
      </c>
    </row>
    <row r="12" spans="1:10" s="75" customFormat="1" ht="12.75">
      <c r="A12" s="429">
        <v>1</v>
      </c>
      <c r="B12" s="429"/>
      <c r="C12" s="429"/>
      <c r="D12" s="429"/>
      <c r="E12" s="429"/>
      <c r="F12" s="429"/>
      <c r="G12" s="429"/>
      <c r="H12" s="429"/>
      <c r="I12" s="82">
        <v>2</v>
      </c>
      <c r="J12" s="81">
        <v>3</v>
      </c>
    </row>
    <row r="13" spans="1:16" s="89" customFormat="1" ht="24.75" customHeight="1">
      <c r="A13" s="83">
        <v>0</v>
      </c>
      <c r="B13" s="84">
        <v>1</v>
      </c>
      <c r="C13" s="84">
        <v>0</v>
      </c>
      <c r="D13" s="84">
        <v>0</v>
      </c>
      <c r="E13" s="84">
        <v>0</v>
      </c>
      <c r="F13" s="84">
        <v>0</v>
      </c>
      <c r="G13" s="85">
        <v>0</v>
      </c>
      <c r="H13" s="86">
        <v>0</v>
      </c>
      <c r="I13" s="87" t="s">
        <v>84</v>
      </c>
      <c r="J13" s="260">
        <f>J14+J18</f>
        <v>59500</v>
      </c>
      <c r="K13" s="88" t="e">
        <v>#REF!</v>
      </c>
      <c r="L13" s="88" t="e">
        <v>#REF!</v>
      </c>
      <c r="M13" s="88" t="e">
        <v>#REF!</v>
      </c>
      <c r="N13" s="88" t="e">
        <v>#REF!</v>
      </c>
      <c r="O13" s="88" t="e">
        <v>#REF!</v>
      </c>
      <c r="P13" s="88" t="e">
        <v>#REF!</v>
      </c>
    </row>
    <row r="14" spans="1:16" s="89" customFormat="1" ht="24.75" customHeight="1">
      <c r="A14" s="83">
        <v>0</v>
      </c>
      <c r="B14" s="84">
        <v>1</v>
      </c>
      <c r="C14" s="84">
        <v>3</v>
      </c>
      <c r="D14" s="84">
        <v>0</v>
      </c>
      <c r="E14" s="84">
        <v>0</v>
      </c>
      <c r="F14" s="84">
        <v>0</v>
      </c>
      <c r="G14" s="85">
        <v>0</v>
      </c>
      <c r="H14" s="86">
        <v>0</v>
      </c>
      <c r="I14" s="87" t="s">
        <v>85</v>
      </c>
      <c r="J14" s="260">
        <f>J15</f>
        <v>0</v>
      </c>
      <c r="K14" s="88"/>
      <c r="L14" s="88"/>
      <c r="M14" s="88"/>
      <c r="N14" s="88"/>
      <c r="O14" s="88"/>
      <c r="P14" s="88"/>
    </row>
    <row r="15" spans="1:16" s="89" customFormat="1" ht="35.25" customHeight="1" hidden="1">
      <c r="A15" s="90">
        <v>0</v>
      </c>
      <c r="B15" s="91">
        <v>1</v>
      </c>
      <c r="C15" s="91">
        <v>3</v>
      </c>
      <c r="D15" s="91">
        <v>1</v>
      </c>
      <c r="E15" s="91">
        <v>0</v>
      </c>
      <c r="F15" s="91">
        <v>0</v>
      </c>
      <c r="G15" s="92">
        <v>0</v>
      </c>
      <c r="H15" s="93">
        <v>0</v>
      </c>
      <c r="I15" s="94" t="s">
        <v>322</v>
      </c>
      <c r="J15" s="260">
        <f>J16</f>
        <v>0</v>
      </c>
      <c r="K15" s="88"/>
      <c r="L15" s="88"/>
      <c r="M15" s="88"/>
      <c r="N15" s="88"/>
      <c r="O15" s="88"/>
      <c r="P15" s="88"/>
    </row>
    <row r="16" spans="1:16" s="89" customFormat="1" ht="36" customHeight="1" hidden="1">
      <c r="A16" s="90">
        <v>0</v>
      </c>
      <c r="B16" s="91">
        <v>1</v>
      </c>
      <c r="C16" s="91">
        <v>3</v>
      </c>
      <c r="D16" s="91">
        <v>1</v>
      </c>
      <c r="E16" s="91">
        <v>0</v>
      </c>
      <c r="F16" s="91">
        <v>0</v>
      </c>
      <c r="G16" s="92">
        <v>0</v>
      </c>
      <c r="H16" s="93">
        <v>700</v>
      </c>
      <c r="I16" s="94" t="s">
        <v>323</v>
      </c>
      <c r="J16" s="260">
        <f>J17</f>
        <v>0</v>
      </c>
      <c r="K16" s="88"/>
      <c r="L16" s="88"/>
      <c r="M16" s="88"/>
      <c r="N16" s="88"/>
      <c r="O16" s="88"/>
      <c r="P16" s="88"/>
    </row>
    <row r="17" spans="1:16" s="89" customFormat="1" ht="38.25" customHeight="1" hidden="1">
      <c r="A17" s="90">
        <v>0</v>
      </c>
      <c r="B17" s="91">
        <v>1</v>
      </c>
      <c r="C17" s="91">
        <v>3</v>
      </c>
      <c r="D17" s="91">
        <v>1</v>
      </c>
      <c r="E17" s="91">
        <v>0</v>
      </c>
      <c r="F17" s="91">
        <v>5</v>
      </c>
      <c r="G17" s="92">
        <v>0</v>
      </c>
      <c r="H17" s="93">
        <v>710</v>
      </c>
      <c r="I17" s="94" t="s">
        <v>324</v>
      </c>
      <c r="J17" s="260"/>
      <c r="K17" s="88"/>
      <c r="L17" s="88"/>
      <c r="M17" s="88"/>
      <c r="N17" s="88"/>
      <c r="O17" s="88"/>
      <c r="P17" s="88"/>
    </row>
    <row r="18" spans="1:17" s="75" customFormat="1" ht="25.5">
      <c r="A18" s="83">
        <v>0</v>
      </c>
      <c r="B18" s="84">
        <v>1</v>
      </c>
      <c r="C18" s="84">
        <v>5</v>
      </c>
      <c r="D18" s="84">
        <v>0</v>
      </c>
      <c r="E18" s="84">
        <v>0</v>
      </c>
      <c r="F18" s="84">
        <v>0</v>
      </c>
      <c r="G18" s="85">
        <v>0</v>
      </c>
      <c r="H18" s="83">
        <v>0</v>
      </c>
      <c r="I18" s="96" t="s">
        <v>325</v>
      </c>
      <c r="J18" s="262">
        <v>59500</v>
      </c>
      <c r="K18" s="95"/>
      <c r="L18" s="95"/>
      <c r="M18" s="95"/>
      <c r="N18" s="95"/>
      <c r="O18" s="95"/>
      <c r="P18" s="95"/>
      <c r="Q18" s="89"/>
    </row>
    <row r="25" ht="15.75">
      <c r="S25" s="73" t="s">
        <v>110</v>
      </c>
    </row>
  </sheetData>
  <sheetProtection/>
  <mergeCells count="8">
    <mergeCell ref="A12:H12"/>
    <mergeCell ref="I2:O2"/>
    <mergeCell ref="I3:O3"/>
    <mergeCell ref="I4:J4"/>
    <mergeCell ref="A7:J7"/>
    <mergeCell ref="A8:J8"/>
    <mergeCell ref="A11:H11"/>
    <mergeCell ref="I5:J5"/>
  </mergeCells>
  <printOptions/>
  <pageMargins left="0.7086614173228347" right="0.7086614173228347" top="0.1968503937007874" bottom="0" header="0.11811023622047245" footer="0.11811023622047245"/>
  <pageSetup blackAndWhite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A7" sqref="A7:J7"/>
    </sheetView>
  </sheetViews>
  <sheetFormatPr defaultColWidth="8.00390625" defaultRowHeight="12.75"/>
  <cols>
    <col min="1" max="1" width="3.875" style="73" customWidth="1"/>
    <col min="2" max="6" width="2.75390625" style="97" customWidth="1"/>
    <col min="7" max="7" width="4.875" style="98" customWidth="1"/>
    <col min="8" max="8" width="3.875" style="99" customWidth="1"/>
    <col min="9" max="9" width="45.875" style="100" customWidth="1"/>
    <col min="10" max="10" width="10.125" style="73" customWidth="1"/>
    <col min="11" max="11" width="14.125" style="73" hidden="1" customWidth="1"/>
    <col min="12" max="12" width="17.25390625" style="73" hidden="1" customWidth="1"/>
    <col min="13" max="13" width="13.125" style="73" hidden="1" customWidth="1"/>
    <col min="14" max="16" width="17.125" style="73" hidden="1" customWidth="1"/>
    <col min="17" max="17" width="9.25390625" style="73" customWidth="1"/>
    <col min="18" max="24" width="8.00390625" style="73" customWidth="1"/>
    <col min="25" max="25" width="82.875" style="73" bestFit="1" customWidth="1"/>
    <col min="26" max="16384" width="8.00390625" style="73" customWidth="1"/>
  </cols>
  <sheetData>
    <row r="1" spans="1:17" s="67" customFormat="1" ht="11.25" customHeight="1">
      <c r="A1" s="61"/>
      <c r="B1" s="62"/>
      <c r="C1" s="62"/>
      <c r="D1" s="62"/>
      <c r="E1" s="62"/>
      <c r="F1" s="62"/>
      <c r="G1" s="63"/>
      <c r="H1" s="64"/>
      <c r="I1" s="101"/>
      <c r="J1" s="435" t="s">
        <v>100</v>
      </c>
      <c r="K1" s="435"/>
      <c r="L1" s="435"/>
      <c r="M1" s="435"/>
      <c r="N1" s="435"/>
      <c r="O1" s="435"/>
      <c r="P1" s="435"/>
      <c r="Q1" s="435"/>
    </row>
    <row r="2" spans="1:17" s="67" customFormat="1" ht="11.25">
      <c r="A2" s="61"/>
      <c r="B2" s="62"/>
      <c r="C2" s="62"/>
      <c r="D2" s="62"/>
      <c r="E2" s="62"/>
      <c r="F2" s="62"/>
      <c r="G2" s="63"/>
      <c r="H2" s="64"/>
      <c r="I2" s="436" t="s">
        <v>39</v>
      </c>
      <c r="J2" s="436"/>
      <c r="K2" s="436"/>
      <c r="L2" s="436"/>
      <c r="M2" s="436"/>
      <c r="N2" s="436"/>
      <c r="O2" s="436"/>
      <c r="P2" s="436"/>
      <c r="Q2" s="436"/>
    </row>
    <row r="3" spans="1:17" s="67" customFormat="1" ht="11.25">
      <c r="A3" s="61"/>
      <c r="B3" s="62"/>
      <c r="C3" s="62"/>
      <c r="D3" s="62"/>
      <c r="E3" s="62"/>
      <c r="F3" s="62"/>
      <c r="G3" s="63"/>
      <c r="H3" s="64"/>
      <c r="I3" s="436" t="s">
        <v>40</v>
      </c>
      <c r="J3" s="436"/>
      <c r="K3" s="436"/>
      <c r="L3" s="436"/>
      <c r="M3" s="436"/>
      <c r="N3" s="436"/>
      <c r="O3" s="436"/>
      <c r="P3" s="436"/>
      <c r="Q3" s="436"/>
    </row>
    <row r="4" spans="1:17" s="67" customFormat="1" ht="11.25">
      <c r="A4" s="61"/>
      <c r="B4" s="62"/>
      <c r="C4" s="62"/>
      <c r="D4" s="62"/>
      <c r="E4" s="62"/>
      <c r="F4" s="62"/>
      <c r="G4" s="63"/>
      <c r="H4" s="64"/>
      <c r="I4" s="436" t="s">
        <v>327</v>
      </c>
      <c r="J4" s="436"/>
      <c r="K4" s="436"/>
      <c r="L4" s="436"/>
      <c r="M4" s="436"/>
      <c r="N4" s="436"/>
      <c r="O4" s="436"/>
      <c r="P4" s="436"/>
      <c r="Q4" s="436"/>
    </row>
    <row r="5" spans="1:17" s="67" customFormat="1" ht="12.75" customHeight="1">
      <c r="A5" s="61"/>
      <c r="B5" s="62"/>
      <c r="C5" s="62"/>
      <c r="D5" s="62"/>
      <c r="E5" s="62"/>
      <c r="F5" s="62"/>
      <c r="G5" s="63"/>
      <c r="H5" s="64"/>
      <c r="I5" s="436" t="s">
        <v>537</v>
      </c>
      <c r="J5" s="436"/>
      <c r="K5" s="436"/>
      <c r="L5" s="436"/>
      <c r="M5" s="436"/>
      <c r="N5" s="436"/>
      <c r="O5" s="436"/>
      <c r="P5" s="436"/>
      <c r="Q5" s="436"/>
    </row>
    <row r="6" spans="1:10" ht="15.75">
      <c r="A6" s="68"/>
      <c r="B6" s="69"/>
      <c r="C6" s="69"/>
      <c r="D6" s="69"/>
      <c r="E6" s="69"/>
      <c r="F6" s="69"/>
      <c r="G6" s="70"/>
      <c r="H6" s="71"/>
      <c r="I6" s="72"/>
      <c r="J6" s="72"/>
    </row>
    <row r="7" spans="1:10" s="75" customFormat="1" ht="12.75">
      <c r="A7" s="431" t="s">
        <v>93</v>
      </c>
      <c r="B7" s="431"/>
      <c r="C7" s="431"/>
      <c r="D7" s="431"/>
      <c r="E7" s="431"/>
      <c r="F7" s="431"/>
      <c r="G7" s="431"/>
      <c r="H7" s="431"/>
      <c r="I7" s="431"/>
      <c r="J7" s="431"/>
    </row>
    <row r="8" spans="1:17" s="75" customFormat="1" ht="27.75" customHeight="1">
      <c r="A8" s="437" t="s">
        <v>347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</row>
    <row r="9" spans="1:10" s="75" customFormat="1" ht="12.75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7" s="75" customFormat="1" ht="17.25" customHeight="1">
      <c r="A10" s="433" t="s">
        <v>95</v>
      </c>
      <c r="B10" s="433"/>
      <c r="C10" s="433"/>
      <c r="D10" s="433"/>
      <c r="E10" s="433"/>
      <c r="F10" s="433"/>
      <c r="G10" s="433"/>
      <c r="H10" s="433"/>
      <c r="I10" s="151" t="s">
        <v>82</v>
      </c>
      <c r="J10" s="434" t="s">
        <v>190</v>
      </c>
      <c r="K10" s="434"/>
      <c r="L10" s="434"/>
      <c r="M10" s="434"/>
      <c r="N10" s="434"/>
      <c r="O10" s="434"/>
      <c r="P10" s="434"/>
      <c r="Q10" s="434"/>
    </row>
    <row r="11" spans="1:17" s="75" customFormat="1" ht="14.25" customHeight="1">
      <c r="A11" s="77"/>
      <c r="B11" s="77"/>
      <c r="C11" s="77"/>
      <c r="D11" s="77"/>
      <c r="E11" s="77"/>
      <c r="F11" s="77"/>
      <c r="G11" s="77"/>
      <c r="H11" s="77"/>
      <c r="I11" s="78"/>
      <c r="J11" s="102" t="s">
        <v>282</v>
      </c>
      <c r="K11" s="80"/>
      <c r="L11" s="80"/>
      <c r="M11" s="80"/>
      <c r="N11" s="80"/>
      <c r="O11" s="80"/>
      <c r="P11" s="80"/>
      <c r="Q11" s="102" t="s">
        <v>326</v>
      </c>
    </row>
    <row r="12" spans="1:17" s="75" customFormat="1" ht="12.75">
      <c r="A12" s="429">
        <v>1</v>
      </c>
      <c r="B12" s="429"/>
      <c r="C12" s="429"/>
      <c r="D12" s="429"/>
      <c r="E12" s="429"/>
      <c r="F12" s="429"/>
      <c r="G12" s="429"/>
      <c r="H12" s="429"/>
      <c r="I12" s="103">
        <v>2</v>
      </c>
      <c r="J12" s="104">
        <v>3</v>
      </c>
      <c r="Q12" s="104">
        <v>4</v>
      </c>
    </row>
    <row r="13" spans="1:17" s="89" customFormat="1" ht="24.75" customHeight="1">
      <c r="A13" s="83">
        <v>0</v>
      </c>
      <c r="B13" s="84">
        <v>1</v>
      </c>
      <c r="C13" s="84">
        <v>0</v>
      </c>
      <c r="D13" s="84">
        <v>0</v>
      </c>
      <c r="E13" s="84">
        <v>0</v>
      </c>
      <c r="F13" s="84">
        <v>0</v>
      </c>
      <c r="G13" s="85">
        <v>0</v>
      </c>
      <c r="H13" s="86">
        <v>0</v>
      </c>
      <c r="I13" s="87" t="s">
        <v>84</v>
      </c>
      <c r="J13" s="260">
        <f aca="true" t="shared" si="0" ref="J13:Q13">J14+J18</f>
        <v>-2800</v>
      </c>
      <c r="K13" s="260">
        <f t="shared" si="0"/>
        <v>-4999</v>
      </c>
      <c r="L13" s="260">
        <f t="shared" si="0"/>
        <v>-4998</v>
      </c>
      <c r="M13" s="260">
        <f t="shared" si="0"/>
        <v>-4997</v>
      </c>
      <c r="N13" s="260">
        <f t="shared" si="0"/>
        <v>-4996</v>
      </c>
      <c r="O13" s="260">
        <f t="shared" si="0"/>
        <v>-4995</v>
      </c>
      <c r="P13" s="260">
        <f t="shared" si="0"/>
        <v>-4994</v>
      </c>
      <c r="Q13" s="260">
        <f t="shared" si="0"/>
        <v>-2400</v>
      </c>
    </row>
    <row r="14" spans="1:17" s="89" customFormat="1" ht="24.75" customHeight="1">
      <c r="A14" s="83">
        <v>0</v>
      </c>
      <c r="B14" s="84">
        <v>1</v>
      </c>
      <c r="C14" s="84">
        <v>3</v>
      </c>
      <c r="D14" s="84">
        <v>0</v>
      </c>
      <c r="E14" s="84">
        <v>0</v>
      </c>
      <c r="F14" s="84">
        <v>0</v>
      </c>
      <c r="G14" s="85">
        <v>0</v>
      </c>
      <c r="H14" s="86">
        <v>0</v>
      </c>
      <c r="I14" s="87" t="s">
        <v>85</v>
      </c>
      <c r="J14" s="260">
        <f>J15</f>
        <v>-2800</v>
      </c>
      <c r="K14" s="260">
        <f aca="true" t="shared" si="1" ref="K14:Q15">K15</f>
        <v>-4999</v>
      </c>
      <c r="L14" s="260">
        <f t="shared" si="1"/>
        <v>-4998</v>
      </c>
      <c r="M14" s="260">
        <f t="shared" si="1"/>
        <v>-4997</v>
      </c>
      <c r="N14" s="260">
        <f t="shared" si="1"/>
        <v>-4996</v>
      </c>
      <c r="O14" s="260">
        <f t="shared" si="1"/>
        <v>-4995</v>
      </c>
      <c r="P14" s="260">
        <f t="shared" si="1"/>
        <v>-4994</v>
      </c>
      <c r="Q14" s="260">
        <f t="shared" si="1"/>
        <v>-2400</v>
      </c>
    </row>
    <row r="15" spans="1:17" s="89" customFormat="1" ht="36" customHeight="1">
      <c r="A15" s="90">
        <v>0</v>
      </c>
      <c r="B15" s="91">
        <v>1</v>
      </c>
      <c r="C15" s="91">
        <v>3</v>
      </c>
      <c r="D15" s="91">
        <v>1</v>
      </c>
      <c r="E15" s="91">
        <v>0</v>
      </c>
      <c r="F15" s="91">
        <v>0</v>
      </c>
      <c r="G15" s="92">
        <v>0</v>
      </c>
      <c r="H15" s="93">
        <v>0</v>
      </c>
      <c r="I15" s="94" t="s">
        <v>322</v>
      </c>
      <c r="J15" s="260">
        <f>J16</f>
        <v>-2800</v>
      </c>
      <c r="K15" s="260">
        <f t="shared" si="1"/>
        <v>-4999</v>
      </c>
      <c r="L15" s="260">
        <f t="shared" si="1"/>
        <v>-4998</v>
      </c>
      <c r="M15" s="260">
        <f t="shared" si="1"/>
        <v>-4997</v>
      </c>
      <c r="N15" s="260">
        <f t="shared" si="1"/>
        <v>-4996</v>
      </c>
      <c r="O15" s="260">
        <f t="shared" si="1"/>
        <v>-4995</v>
      </c>
      <c r="P15" s="260">
        <f t="shared" si="1"/>
        <v>-4994</v>
      </c>
      <c r="Q15" s="260">
        <f t="shared" si="1"/>
        <v>-2400</v>
      </c>
    </row>
    <row r="16" spans="1:17" s="89" customFormat="1" ht="37.5" customHeight="1">
      <c r="A16" s="90">
        <v>0</v>
      </c>
      <c r="B16" s="91">
        <v>1</v>
      </c>
      <c r="C16" s="91">
        <v>3</v>
      </c>
      <c r="D16" s="91">
        <v>1</v>
      </c>
      <c r="E16" s="91">
        <v>0</v>
      </c>
      <c r="F16" s="91">
        <v>0</v>
      </c>
      <c r="G16" s="92">
        <v>0</v>
      </c>
      <c r="H16" s="93">
        <v>800</v>
      </c>
      <c r="I16" s="94" t="s">
        <v>36</v>
      </c>
      <c r="J16" s="261">
        <f aca="true" t="shared" si="2" ref="J16:Q16">J17</f>
        <v>-2800</v>
      </c>
      <c r="K16" s="261">
        <f t="shared" si="2"/>
        <v>-4999</v>
      </c>
      <c r="L16" s="261">
        <f t="shared" si="2"/>
        <v>-4998</v>
      </c>
      <c r="M16" s="261">
        <f t="shared" si="2"/>
        <v>-4997</v>
      </c>
      <c r="N16" s="261">
        <f t="shared" si="2"/>
        <v>-4996</v>
      </c>
      <c r="O16" s="261">
        <f t="shared" si="2"/>
        <v>-4995</v>
      </c>
      <c r="P16" s="261">
        <f t="shared" si="2"/>
        <v>-4994</v>
      </c>
      <c r="Q16" s="261">
        <f t="shared" si="2"/>
        <v>-2400</v>
      </c>
    </row>
    <row r="17" spans="1:17" s="89" customFormat="1" ht="49.5" customHeight="1">
      <c r="A17" s="90">
        <v>0</v>
      </c>
      <c r="B17" s="91">
        <v>1</v>
      </c>
      <c r="C17" s="91">
        <v>3</v>
      </c>
      <c r="D17" s="91">
        <v>1</v>
      </c>
      <c r="E17" s="91">
        <v>0</v>
      </c>
      <c r="F17" s="91">
        <v>5</v>
      </c>
      <c r="G17" s="92">
        <v>0</v>
      </c>
      <c r="H17" s="93">
        <v>810</v>
      </c>
      <c r="I17" s="94" t="s">
        <v>37</v>
      </c>
      <c r="J17" s="261">
        <v>-2800</v>
      </c>
      <c r="K17" s="261">
        <v>-4999</v>
      </c>
      <c r="L17" s="261">
        <v>-4998</v>
      </c>
      <c r="M17" s="261">
        <v>-4997</v>
      </c>
      <c r="N17" s="261">
        <v>-4996</v>
      </c>
      <c r="O17" s="261">
        <v>-4995</v>
      </c>
      <c r="P17" s="261">
        <v>-4994</v>
      </c>
      <c r="Q17" s="261">
        <v>-2400</v>
      </c>
    </row>
    <row r="18" spans="1:18" s="75" customFormat="1" ht="25.5">
      <c r="A18" s="83">
        <v>0</v>
      </c>
      <c r="B18" s="84">
        <v>1</v>
      </c>
      <c r="C18" s="84">
        <v>5</v>
      </c>
      <c r="D18" s="84">
        <v>0</v>
      </c>
      <c r="E18" s="84">
        <v>0</v>
      </c>
      <c r="F18" s="84">
        <v>0</v>
      </c>
      <c r="G18" s="85">
        <v>0</v>
      </c>
      <c r="H18" s="83">
        <v>0</v>
      </c>
      <c r="I18" s="96" t="s">
        <v>325</v>
      </c>
      <c r="J18" s="262">
        <v>0</v>
      </c>
      <c r="K18" s="263"/>
      <c r="L18" s="263"/>
      <c r="M18" s="263"/>
      <c r="N18" s="263"/>
      <c r="O18" s="263"/>
      <c r="P18" s="263"/>
      <c r="Q18" s="262">
        <v>0</v>
      </c>
      <c r="R18" s="89"/>
    </row>
    <row r="19" spans="2:9" ht="15.75">
      <c r="B19" s="105"/>
      <c r="C19" s="105"/>
      <c r="D19" s="105"/>
      <c r="E19" s="105"/>
      <c r="F19" s="105"/>
      <c r="G19" s="106"/>
      <c r="H19" s="107"/>
      <c r="I19" s="108"/>
    </row>
  </sheetData>
  <sheetProtection/>
  <mergeCells count="10">
    <mergeCell ref="A10:H10"/>
    <mergeCell ref="J10:Q10"/>
    <mergeCell ref="A12:H12"/>
    <mergeCell ref="J1:Q1"/>
    <mergeCell ref="I2:Q2"/>
    <mergeCell ref="I3:Q3"/>
    <mergeCell ref="I4:Q4"/>
    <mergeCell ref="A7:J7"/>
    <mergeCell ref="A8:Q8"/>
    <mergeCell ref="I5:Q5"/>
  </mergeCells>
  <printOptions/>
  <pageMargins left="0.7086614173228347" right="0.7086614173228347" top="0.1968503937007874" bottom="0" header="0.11811023622047245" footer="0.11811023622047245"/>
  <pageSetup blackAndWhite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1"/>
  <sheetViews>
    <sheetView view="pageBreakPreview" zoomScaleSheetLayoutView="100" zoomScalePageLayoutView="0" workbookViewId="0" topLeftCell="A130">
      <selection activeCell="C17" sqref="C17"/>
    </sheetView>
  </sheetViews>
  <sheetFormatPr defaultColWidth="9.00390625" defaultRowHeight="12.75"/>
  <cols>
    <col min="1" max="1" width="10.625" style="2" customWidth="1"/>
    <col min="2" max="2" width="20.75390625" style="2" customWidth="1"/>
    <col min="3" max="3" width="58.625" style="47" customWidth="1"/>
    <col min="4" max="16384" width="9.125" style="2" customWidth="1"/>
  </cols>
  <sheetData>
    <row r="1" ht="12.75">
      <c r="C1" s="3" t="s">
        <v>377</v>
      </c>
    </row>
    <row r="2" ht="12.75">
      <c r="C2" s="3" t="s">
        <v>378</v>
      </c>
    </row>
    <row r="3" ht="12.75">
      <c r="C3" s="3" t="s">
        <v>379</v>
      </c>
    </row>
    <row r="4" ht="12.75">
      <c r="C4" s="3" t="s">
        <v>380</v>
      </c>
    </row>
    <row r="5" ht="12.75">
      <c r="C5" s="3" t="s">
        <v>508</v>
      </c>
    </row>
    <row r="6" ht="12.75">
      <c r="C6" s="3" t="s">
        <v>537</v>
      </c>
    </row>
    <row r="9" spans="1:3" ht="30.75" customHeight="1">
      <c r="A9" s="443" t="s">
        <v>381</v>
      </c>
      <c r="B9" s="443"/>
      <c r="C9" s="443"/>
    </row>
    <row r="11" spans="1:3" ht="27.75" customHeight="1">
      <c r="A11" s="444" t="s">
        <v>382</v>
      </c>
      <c r="B11" s="444"/>
      <c r="C11" s="445" t="s">
        <v>383</v>
      </c>
    </row>
    <row r="12" spans="1:3" ht="53.25" customHeight="1">
      <c r="A12" s="48" t="s">
        <v>384</v>
      </c>
      <c r="B12" s="48" t="s">
        <v>385</v>
      </c>
      <c r="C12" s="446"/>
    </row>
    <row r="13" spans="1:3" ht="10.5" customHeight="1">
      <c r="A13" s="366">
        <v>1</v>
      </c>
      <c r="B13" s="366">
        <v>2</v>
      </c>
      <c r="C13" s="367">
        <v>3</v>
      </c>
    </row>
    <row r="14" spans="1:3" ht="27" customHeight="1">
      <c r="A14" s="368" t="s">
        <v>87</v>
      </c>
      <c r="B14" s="447" t="s">
        <v>386</v>
      </c>
      <c r="C14" s="448"/>
    </row>
    <row r="15" spans="1:3" ht="25.5">
      <c r="A15" s="369">
        <v>903</v>
      </c>
      <c r="B15" s="370" t="s">
        <v>387</v>
      </c>
      <c r="C15" s="371" t="s">
        <v>388</v>
      </c>
    </row>
    <row r="16" spans="1:3" ht="76.5">
      <c r="A16" s="369">
        <v>903</v>
      </c>
      <c r="B16" s="370" t="s">
        <v>389</v>
      </c>
      <c r="C16" s="400" t="s">
        <v>390</v>
      </c>
    </row>
    <row r="17" spans="1:3" ht="52.5" customHeight="1">
      <c r="A17" s="369">
        <v>903</v>
      </c>
      <c r="B17" s="370" t="s">
        <v>391</v>
      </c>
      <c r="C17" s="371" t="s">
        <v>392</v>
      </c>
    </row>
    <row r="18" spans="1:3" ht="38.25">
      <c r="A18" s="369">
        <v>903</v>
      </c>
      <c r="B18" s="370" t="s">
        <v>393</v>
      </c>
      <c r="C18" s="371" t="s">
        <v>394</v>
      </c>
    </row>
    <row r="19" spans="1:3" ht="64.5" customHeight="1">
      <c r="A19" s="369">
        <v>903</v>
      </c>
      <c r="B19" s="370" t="s">
        <v>395</v>
      </c>
      <c r="C19" s="371" t="s">
        <v>396</v>
      </c>
    </row>
    <row r="20" spans="1:3" ht="63.75">
      <c r="A20" s="369">
        <v>903</v>
      </c>
      <c r="B20" s="370" t="s">
        <v>397</v>
      </c>
      <c r="C20" s="371" t="s">
        <v>398</v>
      </c>
    </row>
    <row r="21" spans="1:3" ht="25.5">
      <c r="A21" s="369">
        <v>903</v>
      </c>
      <c r="B21" s="370" t="s">
        <v>399</v>
      </c>
      <c r="C21" s="371" t="s">
        <v>400</v>
      </c>
    </row>
    <row r="22" spans="1:3" ht="25.5">
      <c r="A22" s="369">
        <v>903</v>
      </c>
      <c r="B22" s="370" t="s">
        <v>401</v>
      </c>
      <c r="C22" s="371" t="s">
        <v>402</v>
      </c>
    </row>
    <row r="23" spans="1:3" ht="25.5">
      <c r="A23" s="369">
        <v>903</v>
      </c>
      <c r="B23" s="370" t="s">
        <v>403</v>
      </c>
      <c r="C23" s="371" t="s">
        <v>404</v>
      </c>
    </row>
    <row r="24" spans="1:3" ht="63.75" customHeight="1">
      <c r="A24" s="369">
        <v>903</v>
      </c>
      <c r="B24" s="370" t="s">
        <v>405</v>
      </c>
      <c r="C24" s="371" t="s">
        <v>406</v>
      </c>
    </row>
    <row r="25" spans="1:3" ht="64.5" customHeight="1">
      <c r="A25" s="369">
        <v>903</v>
      </c>
      <c r="B25" s="370" t="s">
        <v>407</v>
      </c>
      <c r="C25" s="371" t="s">
        <v>408</v>
      </c>
    </row>
    <row r="26" spans="1:3" ht="76.5">
      <c r="A26" s="369">
        <v>903</v>
      </c>
      <c r="B26" s="370" t="s">
        <v>409</v>
      </c>
      <c r="C26" s="371" t="s">
        <v>410</v>
      </c>
    </row>
    <row r="27" spans="1:3" ht="76.5">
      <c r="A27" s="369">
        <v>903</v>
      </c>
      <c r="B27" s="370" t="s">
        <v>411</v>
      </c>
      <c r="C27" s="373" t="s">
        <v>412</v>
      </c>
    </row>
    <row r="28" spans="1:3" ht="51">
      <c r="A28" s="369">
        <v>903</v>
      </c>
      <c r="B28" s="370" t="s">
        <v>413</v>
      </c>
      <c r="C28" s="371" t="s">
        <v>414</v>
      </c>
    </row>
    <row r="29" spans="1:3" ht="40.5" customHeight="1">
      <c r="A29" s="369">
        <v>903</v>
      </c>
      <c r="B29" s="370" t="s">
        <v>415</v>
      </c>
      <c r="C29" s="371" t="s">
        <v>416</v>
      </c>
    </row>
    <row r="30" spans="1:3" ht="52.5" customHeight="1">
      <c r="A30" s="369">
        <v>903</v>
      </c>
      <c r="B30" s="370" t="s">
        <v>417</v>
      </c>
      <c r="C30" s="372" t="s">
        <v>418</v>
      </c>
    </row>
    <row r="31" spans="1:3" ht="53.25" customHeight="1">
      <c r="A31" s="369">
        <v>903</v>
      </c>
      <c r="B31" s="370" t="s">
        <v>421</v>
      </c>
      <c r="C31" s="371" t="s">
        <v>422</v>
      </c>
    </row>
    <row r="32" spans="1:3" ht="40.5" customHeight="1">
      <c r="A32" s="369">
        <v>903</v>
      </c>
      <c r="B32" s="370" t="s">
        <v>419</v>
      </c>
      <c r="C32" s="371" t="s">
        <v>420</v>
      </c>
    </row>
    <row r="33" spans="1:3" ht="26.25" customHeight="1">
      <c r="A33" s="369">
        <v>903</v>
      </c>
      <c r="B33" s="370" t="s">
        <v>423</v>
      </c>
      <c r="C33" s="371" t="s">
        <v>143</v>
      </c>
    </row>
    <row r="34" spans="1:3" ht="15" customHeight="1">
      <c r="A34" s="369">
        <v>903</v>
      </c>
      <c r="B34" s="370" t="s">
        <v>424</v>
      </c>
      <c r="C34" s="371" t="s">
        <v>118</v>
      </c>
    </row>
    <row r="35" spans="1:3" ht="25.5">
      <c r="A35" s="369">
        <v>903</v>
      </c>
      <c r="B35" s="370" t="s">
        <v>427</v>
      </c>
      <c r="C35" s="371" t="s">
        <v>428</v>
      </c>
    </row>
    <row r="36" spans="1:3" ht="26.25" customHeight="1">
      <c r="A36" s="369">
        <v>903</v>
      </c>
      <c r="B36" s="374" t="s">
        <v>429</v>
      </c>
      <c r="C36" s="371" t="s">
        <v>430</v>
      </c>
    </row>
    <row r="37" spans="1:3" ht="50.25" customHeight="1">
      <c r="A37" s="369">
        <v>903</v>
      </c>
      <c r="B37" s="370" t="s">
        <v>425</v>
      </c>
      <c r="C37" s="371" t="s">
        <v>426</v>
      </c>
    </row>
    <row r="38" spans="1:3" ht="13.5" customHeight="1">
      <c r="A38" s="369">
        <v>903</v>
      </c>
      <c r="B38" s="370" t="s">
        <v>431</v>
      </c>
      <c r="C38" s="371" t="s">
        <v>432</v>
      </c>
    </row>
    <row r="39" spans="1:3" ht="25.5">
      <c r="A39" s="369">
        <v>903</v>
      </c>
      <c r="B39" s="370" t="s">
        <v>435</v>
      </c>
      <c r="C39" s="371" t="s">
        <v>436</v>
      </c>
    </row>
    <row r="40" spans="1:3" ht="51">
      <c r="A40" s="369">
        <v>903</v>
      </c>
      <c r="B40" s="370" t="s">
        <v>439</v>
      </c>
      <c r="C40" s="375" t="s">
        <v>440</v>
      </c>
    </row>
    <row r="41" spans="1:3" ht="51">
      <c r="A41" s="369">
        <v>903</v>
      </c>
      <c r="B41" s="370" t="s">
        <v>433</v>
      </c>
      <c r="C41" s="371" t="s">
        <v>434</v>
      </c>
    </row>
    <row r="42" spans="1:3" ht="63.75" customHeight="1">
      <c r="A42" s="369">
        <v>903</v>
      </c>
      <c r="B42" s="374" t="s">
        <v>437</v>
      </c>
      <c r="C42" s="371" t="s">
        <v>438</v>
      </c>
    </row>
    <row r="43" spans="1:3" ht="13.5" customHeight="1">
      <c r="A43" s="369">
        <v>903</v>
      </c>
      <c r="B43" s="370" t="s">
        <v>441</v>
      </c>
      <c r="C43" s="371" t="s">
        <v>442</v>
      </c>
    </row>
    <row r="44" spans="1:3" ht="49.5" customHeight="1">
      <c r="A44" s="369">
        <v>903</v>
      </c>
      <c r="B44" s="370" t="s">
        <v>443</v>
      </c>
      <c r="C44" s="371" t="s">
        <v>444</v>
      </c>
    </row>
    <row r="45" spans="1:3" ht="25.5">
      <c r="A45" s="369">
        <v>903</v>
      </c>
      <c r="B45" s="370" t="s">
        <v>445</v>
      </c>
      <c r="C45" s="371" t="s">
        <v>446</v>
      </c>
    </row>
    <row r="46" spans="1:3" ht="49.5" customHeight="1">
      <c r="A46" s="369">
        <v>903</v>
      </c>
      <c r="B46" s="370" t="s">
        <v>447</v>
      </c>
      <c r="C46" s="371" t="s">
        <v>448</v>
      </c>
    </row>
    <row r="47" spans="1:3" ht="38.25">
      <c r="A47" s="369">
        <v>903</v>
      </c>
      <c r="B47" s="370" t="s">
        <v>449</v>
      </c>
      <c r="C47" s="371" t="s">
        <v>450</v>
      </c>
    </row>
    <row r="48" spans="1:3" s="115" customFormat="1" ht="25.5">
      <c r="A48" s="369">
        <v>903</v>
      </c>
      <c r="B48" s="370" t="s">
        <v>451</v>
      </c>
      <c r="C48" s="371" t="s">
        <v>452</v>
      </c>
    </row>
    <row r="49" spans="1:3" s="115" customFormat="1" ht="51">
      <c r="A49" s="369">
        <v>903</v>
      </c>
      <c r="B49" s="370" t="s">
        <v>453</v>
      </c>
      <c r="C49" s="371" t="s">
        <v>454</v>
      </c>
    </row>
    <row r="50" spans="1:3" s="115" customFormat="1" ht="51">
      <c r="A50" s="369">
        <v>903</v>
      </c>
      <c r="B50" s="370" t="s">
        <v>455</v>
      </c>
      <c r="C50" s="371" t="s">
        <v>456</v>
      </c>
    </row>
    <row r="51" spans="1:3" s="115" customFormat="1" ht="25.5">
      <c r="A51" s="369">
        <v>903</v>
      </c>
      <c r="B51" s="370" t="s">
        <v>457</v>
      </c>
      <c r="C51" s="371" t="s">
        <v>458</v>
      </c>
    </row>
    <row r="52" spans="1:3" s="115" customFormat="1" ht="51">
      <c r="A52" s="369">
        <v>903</v>
      </c>
      <c r="B52" s="377" t="s">
        <v>530</v>
      </c>
      <c r="C52" s="378" t="s">
        <v>531</v>
      </c>
    </row>
    <row r="53" spans="1:3" s="115" customFormat="1" ht="76.5">
      <c r="A53" s="369">
        <v>903</v>
      </c>
      <c r="B53" s="377" t="s">
        <v>526</v>
      </c>
      <c r="C53" s="378" t="s">
        <v>527</v>
      </c>
    </row>
    <row r="54" spans="1:3" s="115" customFormat="1" ht="38.25">
      <c r="A54" s="376">
        <v>903</v>
      </c>
      <c r="B54" s="377" t="s">
        <v>459</v>
      </c>
      <c r="C54" s="378" t="s">
        <v>460</v>
      </c>
    </row>
    <row r="55" spans="1:3" s="115" customFormat="1" ht="39" customHeight="1">
      <c r="A55" s="366">
        <v>905</v>
      </c>
      <c r="B55" s="442" t="s">
        <v>461</v>
      </c>
      <c r="C55" s="442"/>
    </row>
    <row r="56" spans="1:3" s="115" customFormat="1" ht="51">
      <c r="A56" s="369">
        <v>905</v>
      </c>
      <c r="B56" s="370" t="s">
        <v>462</v>
      </c>
      <c r="C56" s="371" t="s">
        <v>188</v>
      </c>
    </row>
    <row r="57" spans="1:3" s="115" customFormat="1" ht="38.25">
      <c r="A57" s="369">
        <v>905</v>
      </c>
      <c r="B57" s="370" t="s">
        <v>419</v>
      </c>
      <c r="C57" s="371" t="s">
        <v>420</v>
      </c>
    </row>
    <row r="58" spans="1:3" s="115" customFormat="1" ht="50.25" customHeight="1">
      <c r="A58" s="369">
        <v>905</v>
      </c>
      <c r="B58" s="370" t="s">
        <v>443</v>
      </c>
      <c r="C58" s="371" t="s">
        <v>444</v>
      </c>
    </row>
    <row r="59" spans="1:3" ht="28.5" customHeight="1">
      <c r="A59" s="379" t="s">
        <v>119</v>
      </c>
      <c r="B59" s="449" t="s">
        <v>463</v>
      </c>
      <c r="C59" s="450"/>
    </row>
    <row r="60" spans="1:3" ht="50.25" customHeight="1">
      <c r="A60" s="50" t="s">
        <v>119</v>
      </c>
      <c r="B60" s="369" t="s">
        <v>391</v>
      </c>
      <c r="C60" s="371" t="s">
        <v>392</v>
      </c>
    </row>
    <row r="61" spans="1:3" ht="25.5">
      <c r="A61" s="50" t="s">
        <v>119</v>
      </c>
      <c r="B61" s="369" t="s">
        <v>399</v>
      </c>
      <c r="C61" s="371" t="s">
        <v>400</v>
      </c>
    </row>
    <row r="62" spans="1:3" ht="25.5">
      <c r="A62" s="50" t="s">
        <v>119</v>
      </c>
      <c r="B62" s="369" t="s">
        <v>401</v>
      </c>
      <c r="C62" s="371" t="s">
        <v>402</v>
      </c>
    </row>
    <row r="63" spans="1:3" ht="38.25">
      <c r="A63" s="50" t="s">
        <v>119</v>
      </c>
      <c r="B63" s="369" t="s">
        <v>419</v>
      </c>
      <c r="C63" s="371" t="s">
        <v>420</v>
      </c>
    </row>
    <row r="64" spans="1:3" ht="25.5">
      <c r="A64" s="50" t="s">
        <v>119</v>
      </c>
      <c r="B64" s="369" t="s">
        <v>423</v>
      </c>
      <c r="C64" s="371" t="s">
        <v>143</v>
      </c>
    </row>
    <row r="65" spans="1:3" ht="14.25" customHeight="1">
      <c r="A65" s="50" t="s">
        <v>119</v>
      </c>
      <c r="B65" s="369" t="s">
        <v>424</v>
      </c>
      <c r="C65" s="371" t="s">
        <v>118</v>
      </c>
    </row>
    <row r="66" spans="1:3" ht="25.5">
      <c r="A66" s="50" t="s">
        <v>119</v>
      </c>
      <c r="B66" s="369" t="s">
        <v>427</v>
      </c>
      <c r="C66" s="380" t="s">
        <v>428</v>
      </c>
    </row>
    <row r="67" spans="1:3" ht="38.25">
      <c r="A67" s="50" t="s">
        <v>119</v>
      </c>
      <c r="B67" s="381" t="s">
        <v>429</v>
      </c>
      <c r="C67" s="375" t="s">
        <v>464</v>
      </c>
    </row>
    <row r="68" spans="1:3" ht="25.5">
      <c r="A68" s="50" t="s">
        <v>119</v>
      </c>
      <c r="B68" s="381" t="s">
        <v>465</v>
      </c>
      <c r="C68" s="375" t="s">
        <v>466</v>
      </c>
    </row>
    <row r="69" spans="1:3" ht="63.75">
      <c r="A69" s="50" t="s">
        <v>119</v>
      </c>
      <c r="B69" s="381" t="s">
        <v>467</v>
      </c>
      <c r="C69" s="375" t="s">
        <v>468</v>
      </c>
    </row>
    <row r="70" spans="1:3" ht="12.75" customHeight="1">
      <c r="A70" s="50" t="s">
        <v>119</v>
      </c>
      <c r="B70" s="382" t="s">
        <v>431</v>
      </c>
      <c r="C70" s="383" t="s">
        <v>432</v>
      </c>
    </row>
    <row r="71" spans="1:3" ht="25.5">
      <c r="A71" s="50" t="s">
        <v>119</v>
      </c>
      <c r="B71" s="382" t="s">
        <v>435</v>
      </c>
      <c r="C71" s="383" t="s">
        <v>436</v>
      </c>
    </row>
    <row r="72" spans="1:3" ht="13.5" customHeight="1">
      <c r="A72" s="50" t="s">
        <v>119</v>
      </c>
      <c r="B72" s="382" t="s">
        <v>441</v>
      </c>
      <c r="C72" s="383" t="s">
        <v>442</v>
      </c>
    </row>
    <row r="73" spans="1:3" ht="38.25">
      <c r="A73" s="50" t="s">
        <v>119</v>
      </c>
      <c r="B73" s="382" t="s">
        <v>469</v>
      </c>
      <c r="C73" s="383" t="s">
        <v>470</v>
      </c>
    </row>
    <row r="74" spans="1:3" ht="63.75">
      <c r="A74" s="50" t="s">
        <v>119</v>
      </c>
      <c r="B74" s="384" t="s">
        <v>471</v>
      </c>
      <c r="C74" s="385" t="s">
        <v>472</v>
      </c>
    </row>
    <row r="75" spans="1:3" ht="51">
      <c r="A75" s="50" t="s">
        <v>119</v>
      </c>
      <c r="B75" s="384" t="s">
        <v>473</v>
      </c>
      <c r="C75" s="385" t="s">
        <v>474</v>
      </c>
    </row>
    <row r="76" spans="1:3" ht="25.5">
      <c r="A76" s="386" t="s">
        <v>119</v>
      </c>
      <c r="B76" s="382" t="s">
        <v>445</v>
      </c>
      <c r="C76" s="383" t="s">
        <v>446</v>
      </c>
    </row>
    <row r="77" spans="1:3" ht="38.25">
      <c r="A77" s="50" t="s">
        <v>119</v>
      </c>
      <c r="B77" s="382" t="s">
        <v>449</v>
      </c>
      <c r="C77" s="383" t="s">
        <v>450</v>
      </c>
    </row>
    <row r="78" spans="1:3" ht="25.5">
      <c r="A78" s="50" t="s">
        <v>119</v>
      </c>
      <c r="B78" s="382" t="s">
        <v>451</v>
      </c>
      <c r="C78" s="383" t="s">
        <v>452</v>
      </c>
    </row>
    <row r="79" spans="1:3" ht="25.5">
      <c r="A79" s="50" t="s">
        <v>119</v>
      </c>
      <c r="B79" s="382" t="s">
        <v>457</v>
      </c>
      <c r="C79" s="396" t="s">
        <v>458</v>
      </c>
    </row>
    <row r="80" spans="1:3" ht="38.25">
      <c r="A80" s="50" t="s">
        <v>119</v>
      </c>
      <c r="B80" s="387" t="s">
        <v>459</v>
      </c>
      <c r="C80" s="388" t="s">
        <v>475</v>
      </c>
    </row>
    <row r="81" spans="1:3" ht="25.5" customHeight="1">
      <c r="A81" s="49" t="s">
        <v>476</v>
      </c>
      <c r="B81" s="438" t="s">
        <v>477</v>
      </c>
      <c r="C81" s="439"/>
    </row>
    <row r="82" spans="1:3" ht="25.5">
      <c r="A82" s="50" t="s">
        <v>476</v>
      </c>
      <c r="B82" s="389" t="s">
        <v>399</v>
      </c>
      <c r="C82" s="371" t="s">
        <v>400</v>
      </c>
    </row>
    <row r="83" spans="1:3" ht="25.5">
      <c r="A83" s="50" t="s">
        <v>476</v>
      </c>
      <c r="B83" s="389" t="s">
        <v>401</v>
      </c>
      <c r="C83" s="371" t="s">
        <v>402</v>
      </c>
    </row>
    <row r="84" spans="1:3" ht="38.25">
      <c r="A84" s="50" t="s">
        <v>476</v>
      </c>
      <c r="B84" s="389" t="s">
        <v>419</v>
      </c>
      <c r="C84" s="371" t="s">
        <v>420</v>
      </c>
    </row>
    <row r="85" spans="1:3" ht="14.25" customHeight="1">
      <c r="A85" s="50" t="s">
        <v>476</v>
      </c>
      <c r="B85" s="389" t="s">
        <v>424</v>
      </c>
      <c r="C85" s="371" t="s">
        <v>118</v>
      </c>
    </row>
    <row r="86" spans="1:3" ht="25.5">
      <c r="A86" s="50" t="s">
        <v>476</v>
      </c>
      <c r="B86" s="389" t="s">
        <v>423</v>
      </c>
      <c r="C86" s="371" t="s">
        <v>143</v>
      </c>
    </row>
    <row r="87" spans="1:3" ht="38.25">
      <c r="A87" s="50" t="s">
        <v>476</v>
      </c>
      <c r="B87" s="374" t="s">
        <v>429</v>
      </c>
      <c r="C87" s="390" t="s">
        <v>464</v>
      </c>
    </row>
    <row r="88" spans="1:3" ht="13.5" customHeight="1">
      <c r="A88" s="50" t="s">
        <v>476</v>
      </c>
      <c r="B88" s="391" t="s">
        <v>431</v>
      </c>
      <c r="C88" s="383" t="s">
        <v>432</v>
      </c>
    </row>
    <row r="89" spans="1:3" ht="38.25">
      <c r="A89" s="50" t="s">
        <v>476</v>
      </c>
      <c r="B89" s="391" t="s">
        <v>449</v>
      </c>
      <c r="C89" s="383" t="s">
        <v>450</v>
      </c>
    </row>
    <row r="90" spans="1:3" ht="25.5">
      <c r="A90" s="50" t="s">
        <v>476</v>
      </c>
      <c r="B90" s="391" t="s">
        <v>451</v>
      </c>
      <c r="C90" s="383" t="s">
        <v>452</v>
      </c>
    </row>
    <row r="91" spans="1:3" ht="30.75" customHeight="1">
      <c r="A91" s="392" t="s">
        <v>478</v>
      </c>
      <c r="B91" s="440" t="s">
        <v>479</v>
      </c>
      <c r="C91" s="441"/>
    </row>
    <row r="92" spans="1:3" ht="25.5">
      <c r="A92" s="50" t="s">
        <v>478</v>
      </c>
      <c r="B92" s="369" t="s">
        <v>399</v>
      </c>
      <c r="C92" s="371" t="s">
        <v>400</v>
      </c>
    </row>
    <row r="93" spans="1:3" ht="25.5">
      <c r="A93" s="386" t="s">
        <v>478</v>
      </c>
      <c r="B93" s="369" t="s">
        <v>401</v>
      </c>
      <c r="C93" s="371" t="s">
        <v>402</v>
      </c>
    </row>
    <row r="94" spans="1:3" ht="38.25">
      <c r="A94" s="50" t="s">
        <v>478</v>
      </c>
      <c r="B94" s="369" t="s">
        <v>419</v>
      </c>
      <c r="C94" s="371" t="s">
        <v>420</v>
      </c>
    </row>
    <row r="95" spans="1:3" ht="25.5">
      <c r="A95" s="50" t="s">
        <v>478</v>
      </c>
      <c r="B95" s="369" t="s">
        <v>423</v>
      </c>
      <c r="C95" s="371" t="s">
        <v>143</v>
      </c>
    </row>
    <row r="96" spans="1:3" ht="13.5" customHeight="1">
      <c r="A96" s="50" t="s">
        <v>478</v>
      </c>
      <c r="B96" s="369" t="s">
        <v>424</v>
      </c>
      <c r="C96" s="371" t="s">
        <v>118</v>
      </c>
    </row>
    <row r="97" spans="1:3" ht="25.5">
      <c r="A97" s="50" t="s">
        <v>478</v>
      </c>
      <c r="B97" s="369" t="s">
        <v>427</v>
      </c>
      <c r="C97" s="380" t="s">
        <v>428</v>
      </c>
    </row>
    <row r="98" spans="1:3" ht="38.25">
      <c r="A98" s="50" t="s">
        <v>478</v>
      </c>
      <c r="B98" s="381" t="s">
        <v>429</v>
      </c>
      <c r="C98" s="390" t="s">
        <v>464</v>
      </c>
    </row>
    <row r="99" spans="1:3" ht="39" customHeight="1">
      <c r="A99" s="50" t="s">
        <v>478</v>
      </c>
      <c r="B99" s="382" t="s">
        <v>480</v>
      </c>
      <c r="C99" s="370" t="s">
        <v>481</v>
      </c>
    </row>
    <row r="100" spans="1:3" ht="14.25" customHeight="1">
      <c r="A100" s="50" t="s">
        <v>478</v>
      </c>
      <c r="B100" s="382" t="s">
        <v>431</v>
      </c>
      <c r="C100" s="383" t="s">
        <v>432</v>
      </c>
    </row>
    <row r="101" spans="1:3" ht="25.5">
      <c r="A101" s="50" t="s">
        <v>478</v>
      </c>
      <c r="B101" s="382" t="s">
        <v>435</v>
      </c>
      <c r="C101" s="383" t="s">
        <v>436</v>
      </c>
    </row>
    <row r="102" spans="1:3" ht="63.75">
      <c r="A102" s="50" t="s">
        <v>478</v>
      </c>
      <c r="B102" s="382" t="s">
        <v>482</v>
      </c>
      <c r="C102" s="383" t="s">
        <v>483</v>
      </c>
    </row>
    <row r="103" spans="1:3" ht="15" customHeight="1">
      <c r="A103" s="50" t="s">
        <v>478</v>
      </c>
      <c r="B103" s="382" t="s">
        <v>441</v>
      </c>
      <c r="C103" s="383" t="s">
        <v>442</v>
      </c>
    </row>
    <row r="104" spans="1:3" ht="25.5">
      <c r="A104" s="50" t="s">
        <v>478</v>
      </c>
      <c r="B104" s="382" t="s">
        <v>445</v>
      </c>
      <c r="C104" s="383" t="s">
        <v>446</v>
      </c>
    </row>
    <row r="105" spans="1:3" ht="38.25">
      <c r="A105" s="50" t="s">
        <v>478</v>
      </c>
      <c r="B105" s="382" t="s">
        <v>449</v>
      </c>
      <c r="C105" s="383" t="s">
        <v>450</v>
      </c>
    </row>
    <row r="106" spans="1:3" ht="25.5">
      <c r="A106" s="50" t="s">
        <v>478</v>
      </c>
      <c r="B106" s="382" t="s">
        <v>451</v>
      </c>
      <c r="C106" s="383" t="s">
        <v>452</v>
      </c>
    </row>
    <row r="107" spans="1:3" ht="51">
      <c r="A107" s="393" t="s">
        <v>478</v>
      </c>
      <c r="B107" s="394" t="s">
        <v>453</v>
      </c>
      <c r="C107" s="395" t="s">
        <v>454</v>
      </c>
    </row>
    <row r="108" spans="1:3" ht="25.5">
      <c r="A108" s="50" t="s">
        <v>478</v>
      </c>
      <c r="B108" s="382" t="s">
        <v>457</v>
      </c>
      <c r="C108" s="396" t="s">
        <v>458</v>
      </c>
    </row>
    <row r="109" spans="1:3" s="115" customFormat="1" ht="51">
      <c r="A109" s="393" t="s">
        <v>478</v>
      </c>
      <c r="B109" s="370" t="s">
        <v>528</v>
      </c>
      <c r="C109" s="371" t="s">
        <v>529</v>
      </c>
    </row>
    <row r="110" spans="1:3" ht="38.25">
      <c r="A110" s="397" t="s">
        <v>478</v>
      </c>
      <c r="B110" s="398" t="s">
        <v>459</v>
      </c>
      <c r="C110" s="399" t="s">
        <v>484</v>
      </c>
    </row>
    <row r="111" spans="1:3" ht="26.25" customHeight="1">
      <c r="A111" s="366">
        <v>992</v>
      </c>
      <c r="B111" s="442" t="s">
        <v>485</v>
      </c>
      <c r="C111" s="442"/>
    </row>
    <row r="112" spans="1:3" ht="27" customHeight="1">
      <c r="A112" s="369">
        <v>992</v>
      </c>
      <c r="B112" s="370" t="s">
        <v>486</v>
      </c>
      <c r="C112" s="371" t="s">
        <v>487</v>
      </c>
    </row>
    <row r="113" spans="1:3" ht="25.5">
      <c r="A113" s="369">
        <v>992</v>
      </c>
      <c r="B113" s="370" t="s">
        <v>399</v>
      </c>
      <c r="C113" s="371" t="s">
        <v>400</v>
      </c>
    </row>
    <row r="114" spans="1:3" ht="25.5">
      <c r="A114" s="369">
        <v>992</v>
      </c>
      <c r="B114" s="370" t="s">
        <v>401</v>
      </c>
      <c r="C114" s="371" t="s">
        <v>402</v>
      </c>
    </row>
    <row r="115" spans="1:3" ht="51">
      <c r="A115" s="369">
        <v>992</v>
      </c>
      <c r="B115" s="370" t="s">
        <v>462</v>
      </c>
      <c r="C115" s="371" t="s">
        <v>188</v>
      </c>
    </row>
    <row r="116" spans="1:3" ht="38.25">
      <c r="A116" s="369">
        <v>992</v>
      </c>
      <c r="B116" s="370" t="s">
        <v>419</v>
      </c>
      <c r="C116" s="371" t="s">
        <v>420</v>
      </c>
    </row>
    <row r="117" spans="1:3" ht="25.5">
      <c r="A117" s="369">
        <v>992</v>
      </c>
      <c r="B117" s="370" t="s">
        <v>423</v>
      </c>
      <c r="C117" s="371" t="s">
        <v>143</v>
      </c>
    </row>
    <row r="118" spans="1:3" ht="25.5">
      <c r="A118" s="369">
        <v>992</v>
      </c>
      <c r="B118" s="370" t="s">
        <v>488</v>
      </c>
      <c r="C118" s="371" t="s">
        <v>489</v>
      </c>
    </row>
    <row r="119" spans="1:3" ht="14.25" customHeight="1">
      <c r="A119" s="369">
        <v>992</v>
      </c>
      <c r="B119" s="370" t="s">
        <v>424</v>
      </c>
      <c r="C119" s="371" t="s">
        <v>118</v>
      </c>
    </row>
    <row r="120" spans="1:3" ht="51">
      <c r="A120" s="369">
        <v>992</v>
      </c>
      <c r="B120" s="370" t="s">
        <v>490</v>
      </c>
      <c r="C120" s="371" t="s">
        <v>491</v>
      </c>
    </row>
    <row r="121" spans="1:3" ht="25.5">
      <c r="A121" s="369">
        <v>992</v>
      </c>
      <c r="B121" s="370" t="s">
        <v>492</v>
      </c>
      <c r="C121" s="371" t="s">
        <v>493</v>
      </c>
    </row>
    <row r="122" spans="1:3" ht="25.5">
      <c r="A122" s="369">
        <v>992</v>
      </c>
      <c r="B122" s="370" t="s">
        <v>494</v>
      </c>
      <c r="C122" s="371" t="s">
        <v>495</v>
      </c>
    </row>
    <row r="123" spans="1:3" ht="13.5" customHeight="1">
      <c r="A123" s="369">
        <v>992</v>
      </c>
      <c r="B123" s="370" t="s">
        <v>431</v>
      </c>
      <c r="C123" s="371" t="s">
        <v>432</v>
      </c>
    </row>
    <row r="124" spans="1:3" ht="25.5">
      <c r="A124" s="369">
        <v>992</v>
      </c>
      <c r="B124" s="370" t="s">
        <v>496</v>
      </c>
      <c r="C124" s="371" t="s">
        <v>497</v>
      </c>
    </row>
    <row r="125" spans="1:3" ht="38.25">
      <c r="A125" s="369">
        <v>992</v>
      </c>
      <c r="B125" s="370" t="s">
        <v>498</v>
      </c>
      <c r="C125" s="371" t="s">
        <v>499</v>
      </c>
    </row>
    <row r="126" spans="1:3" ht="25.5">
      <c r="A126" s="369">
        <v>992</v>
      </c>
      <c r="B126" s="370" t="s">
        <v>435</v>
      </c>
      <c r="C126" s="371" t="s">
        <v>436</v>
      </c>
    </row>
    <row r="127" spans="1:3" ht="13.5" customHeight="1">
      <c r="A127" s="369">
        <v>992</v>
      </c>
      <c r="B127" s="370" t="s">
        <v>441</v>
      </c>
      <c r="C127" s="371" t="s">
        <v>442</v>
      </c>
    </row>
    <row r="128" spans="1:3" ht="49.5" customHeight="1">
      <c r="A128" s="369">
        <v>992</v>
      </c>
      <c r="B128" s="370" t="s">
        <v>443</v>
      </c>
      <c r="C128" s="371" t="s">
        <v>500</v>
      </c>
    </row>
    <row r="129" spans="1:3" ht="25.5">
      <c r="A129" s="369">
        <v>992</v>
      </c>
      <c r="B129" s="370" t="s">
        <v>445</v>
      </c>
      <c r="C129" s="371" t="s">
        <v>446</v>
      </c>
    </row>
    <row r="130" spans="1:3" ht="25.5">
      <c r="A130" s="369">
        <v>992</v>
      </c>
      <c r="B130" s="370" t="s">
        <v>501</v>
      </c>
      <c r="C130" s="371" t="s">
        <v>502</v>
      </c>
    </row>
    <row r="131" spans="1:3" ht="50.25" customHeight="1">
      <c r="A131" s="369">
        <v>992</v>
      </c>
      <c r="B131" s="370" t="s">
        <v>447</v>
      </c>
      <c r="C131" s="371" t="s">
        <v>448</v>
      </c>
    </row>
    <row r="132" spans="1:3" ht="38.25">
      <c r="A132" s="369">
        <v>992</v>
      </c>
      <c r="B132" s="370" t="s">
        <v>449</v>
      </c>
      <c r="C132" s="371" t="s">
        <v>450</v>
      </c>
    </row>
    <row r="133" spans="1:3" ht="25.5">
      <c r="A133" s="369">
        <v>992</v>
      </c>
      <c r="B133" s="370" t="s">
        <v>451</v>
      </c>
      <c r="C133" s="371" t="s">
        <v>452</v>
      </c>
    </row>
    <row r="134" spans="1:3" ht="76.5">
      <c r="A134" s="369">
        <v>992</v>
      </c>
      <c r="B134" s="370" t="s">
        <v>503</v>
      </c>
      <c r="C134" s="371" t="s">
        <v>504</v>
      </c>
    </row>
    <row r="135" spans="1:3" ht="76.5">
      <c r="A135" s="369">
        <v>992</v>
      </c>
      <c r="B135" s="370" t="s">
        <v>505</v>
      </c>
      <c r="C135" s="371" t="s">
        <v>506</v>
      </c>
    </row>
    <row r="136" spans="1:3" ht="50.25" customHeight="1">
      <c r="A136" s="369">
        <v>992</v>
      </c>
      <c r="B136" s="370" t="s">
        <v>534</v>
      </c>
      <c r="C136" s="371" t="s">
        <v>535</v>
      </c>
    </row>
    <row r="137" spans="1:3" ht="51">
      <c r="A137" s="369">
        <v>992</v>
      </c>
      <c r="B137" s="370" t="s">
        <v>453</v>
      </c>
      <c r="C137" s="371" t="s">
        <v>507</v>
      </c>
    </row>
    <row r="138" spans="1:3" ht="51">
      <c r="A138" s="369">
        <v>992</v>
      </c>
      <c r="B138" s="370" t="s">
        <v>455</v>
      </c>
      <c r="C138" s="371" t="s">
        <v>456</v>
      </c>
    </row>
    <row r="139" spans="1:3" ht="25.5">
      <c r="A139" s="369">
        <v>992</v>
      </c>
      <c r="B139" s="370" t="s">
        <v>457</v>
      </c>
      <c r="C139" s="371" t="s">
        <v>458</v>
      </c>
    </row>
    <row r="140" spans="1:3" ht="38.25">
      <c r="A140" s="369">
        <v>992</v>
      </c>
      <c r="B140" s="370" t="s">
        <v>532</v>
      </c>
      <c r="C140" s="371" t="s">
        <v>533</v>
      </c>
    </row>
    <row r="141" spans="1:3" ht="38.25">
      <c r="A141" s="369">
        <v>992</v>
      </c>
      <c r="B141" s="370" t="s">
        <v>459</v>
      </c>
      <c r="C141" s="371" t="s">
        <v>484</v>
      </c>
    </row>
  </sheetData>
  <sheetProtection/>
  <mergeCells count="9">
    <mergeCell ref="B81:C81"/>
    <mergeCell ref="B91:C91"/>
    <mergeCell ref="B111:C111"/>
    <mergeCell ref="A9:C9"/>
    <mergeCell ref="A11:B11"/>
    <mergeCell ref="C11:C12"/>
    <mergeCell ref="B14:C14"/>
    <mergeCell ref="B55:C55"/>
    <mergeCell ref="B59:C59"/>
  </mergeCells>
  <printOptions horizontalCentered="1"/>
  <pageMargins left="0.7874015748031497" right="0.7874015748031497" top="0.1968503937007874" bottom="0.1968503937007874" header="0" footer="0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s="59" customFormat="1" ht="11.25">
      <c r="A1" s="451" t="s">
        <v>38</v>
      </c>
      <c r="B1" s="451"/>
      <c r="C1" s="451"/>
    </row>
    <row r="2" spans="1:3" s="59" customFormat="1" ht="11.25">
      <c r="A2" s="451" t="s">
        <v>39</v>
      </c>
      <c r="B2" s="451"/>
      <c r="C2" s="451"/>
    </row>
    <row r="3" spans="1:3" s="59" customFormat="1" ht="11.25">
      <c r="A3" s="451" t="s">
        <v>18</v>
      </c>
      <c r="B3" s="451"/>
      <c r="C3" s="451"/>
    </row>
    <row r="4" spans="1:3" s="59" customFormat="1" ht="11.25">
      <c r="A4" s="1"/>
      <c r="B4" s="1"/>
      <c r="C4" s="1" t="s">
        <v>327</v>
      </c>
    </row>
    <row r="5" spans="1:3" s="59" customFormat="1" ht="11.25">
      <c r="A5" s="1"/>
      <c r="B5" s="1"/>
      <c r="C5" s="1" t="s">
        <v>537</v>
      </c>
    </row>
    <row r="6" spans="1:3" s="59" customFormat="1" ht="11.25">
      <c r="A6" s="451"/>
      <c r="B6" s="451"/>
      <c r="C6" s="451"/>
    </row>
    <row r="7" spans="1:3" ht="27" customHeight="1">
      <c r="A7" s="407" t="s">
        <v>288</v>
      </c>
      <c r="B7" s="407"/>
      <c r="C7" s="407"/>
    </row>
    <row r="9" spans="1:3" s="2" customFormat="1" ht="25.5" customHeight="1">
      <c r="A9" s="109" t="s">
        <v>41</v>
      </c>
      <c r="B9" s="109" t="s">
        <v>42</v>
      </c>
      <c r="C9" s="109" t="s">
        <v>43</v>
      </c>
    </row>
    <row r="10" spans="1:3" s="2" customFormat="1" ht="15" customHeight="1">
      <c r="A10" s="110">
        <v>1</v>
      </c>
      <c r="B10" s="111">
        <v>2</v>
      </c>
      <c r="C10" s="112">
        <v>3</v>
      </c>
    </row>
    <row r="11" spans="1:3" s="115" customFormat="1" ht="25.5" customHeight="1">
      <c r="A11" s="49" t="s">
        <v>120</v>
      </c>
      <c r="B11" s="113"/>
      <c r="C11" s="114" t="s">
        <v>114</v>
      </c>
    </row>
    <row r="12" spans="1:3" s="2" customFormat="1" ht="35.25" customHeight="1">
      <c r="A12" s="50"/>
      <c r="B12" s="116" t="s">
        <v>44</v>
      </c>
      <c r="C12" s="94" t="s">
        <v>86</v>
      </c>
    </row>
    <row r="13" spans="1:3" s="2" customFormat="1" ht="36" customHeight="1">
      <c r="A13" s="50"/>
      <c r="B13" s="116" t="s">
        <v>45</v>
      </c>
      <c r="C13" s="94" t="s">
        <v>37</v>
      </c>
    </row>
    <row r="14" spans="1:3" s="2" customFormat="1" ht="25.5" customHeight="1">
      <c r="A14" s="50"/>
      <c r="B14" s="116" t="s">
        <v>46</v>
      </c>
      <c r="C14" s="117" t="s">
        <v>47</v>
      </c>
    </row>
    <row r="15" spans="1:3" s="2" customFormat="1" ht="27" customHeight="1">
      <c r="A15" s="50"/>
      <c r="B15" s="116" t="s">
        <v>48</v>
      </c>
      <c r="C15" s="117" t="s">
        <v>49</v>
      </c>
    </row>
  </sheetData>
  <sheetProtection/>
  <mergeCells count="5">
    <mergeCell ref="A7:C7"/>
    <mergeCell ref="A1:C1"/>
    <mergeCell ref="A2:C2"/>
    <mergeCell ref="A3:C3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34">
      <selection activeCell="F42" sqref="F42"/>
    </sheetView>
  </sheetViews>
  <sheetFormatPr defaultColWidth="9.00390625" defaultRowHeight="12.75"/>
  <cols>
    <col min="1" max="1" width="60.25390625" style="46" customWidth="1"/>
    <col min="2" max="2" width="14.75390625" style="51" customWidth="1"/>
    <col min="3" max="3" width="11.75390625" style="46" customWidth="1"/>
    <col min="4" max="16384" width="9.125" style="46" customWidth="1"/>
  </cols>
  <sheetData>
    <row r="1" spans="1:3" s="59" customFormat="1" ht="12.75" customHeight="1">
      <c r="A1" s="453" t="s">
        <v>56</v>
      </c>
      <c r="B1" s="453"/>
      <c r="C1" s="453"/>
    </row>
    <row r="2" spans="1:3" s="59" customFormat="1" ht="11.25" customHeight="1">
      <c r="A2" s="453" t="s">
        <v>39</v>
      </c>
      <c r="B2" s="453"/>
      <c r="C2" s="453"/>
    </row>
    <row r="3" spans="1:3" s="59" customFormat="1" ht="11.25" customHeight="1">
      <c r="A3" s="453" t="s">
        <v>18</v>
      </c>
      <c r="B3" s="453"/>
      <c r="C3" s="453"/>
    </row>
    <row r="4" spans="1:3" s="59" customFormat="1" ht="11.25" customHeight="1">
      <c r="A4" s="453" t="s">
        <v>327</v>
      </c>
      <c r="B4" s="453"/>
      <c r="C4" s="453"/>
    </row>
    <row r="5" spans="1:3" s="59" customFormat="1" ht="12.75" customHeight="1">
      <c r="A5" s="453" t="s">
        <v>537</v>
      </c>
      <c r="B5" s="453"/>
      <c r="C5" s="453"/>
    </row>
    <row r="6" s="59" customFormat="1" ht="11.25">
      <c r="B6" s="124"/>
    </row>
    <row r="7" spans="1:3" ht="47.25" customHeight="1">
      <c r="A7" s="452" t="s">
        <v>348</v>
      </c>
      <c r="B7" s="452"/>
      <c r="C7" s="452"/>
    </row>
    <row r="8" spans="1:2" ht="15.75">
      <c r="A8" s="2"/>
      <c r="B8" s="47"/>
    </row>
    <row r="9" spans="1:3" ht="38.25">
      <c r="A9" s="404" t="s">
        <v>122</v>
      </c>
      <c r="B9" s="48" t="s">
        <v>123</v>
      </c>
      <c r="C9" s="48" t="s">
        <v>124</v>
      </c>
    </row>
    <row r="10" spans="1:3" ht="39">
      <c r="A10" s="126" t="s">
        <v>132</v>
      </c>
      <c r="B10" s="125"/>
      <c r="C10" s="127"/>
    </row>
    <row r="11" spans="1:3" ht="26.25">
      <c r="A11" s="44" t="s">
        <v>0</v>
      </c>
      <c r="B11" s="127">
        <v>100</v>
      </c>
      <c r="C11" s="127"/>
    </row>
    <row r="12" spans="1:3" ht="26.25">
      <c r="A12" s="44" t="s">
        <v>180</v>
      </c>
      <c r="B12" s="127"/>
      <c r="C12" s="127">
        <v>100</v>
      </c>
    </row>
    <row r="13" spans="1:3" ht="26.25">
      <c r="A13" s="126" t="s">
        <v>35</v>
      </c>
      <c r="B13" s="127"/>
      <c r="C13" s="127"/>
    </row>
    <row r="14" spans="1:3" ht="40.5" customHeight="1">
      <c r="A14" s="44" t="s">
        <v>9</v>
      </c>
      <c r="B14" s="127">
        <v>100</v>
      </c>
      <c r="C14" s="127"/>
    </row>
    <row r="15" spans="1:3" ht="41.25" customHeight="1">
      <c r="A15" s="44" t="s">
        <v>10</v>
      </c>
      <c r="B15" s="127"/>
      <c r="C15" s="127">
        <v>100</v>
      </c>
    </row>
    <row r="16" spans="1:3" ht="25.5" customHeight="1">
      <c r="A16" s="44" t="s">
        <v>11</v>
      </c>
      <c r="B16" s="127">
        <v>100</v>
      </c>
      <c r="C16" s="127"/>
    </row>
    <row r="17" spans="1:3" ht="26.25">
      <c r="A17" s="44" t="s">
        <v>12</v>
      </c>
      <c r="B17" s="127"/>
      <c r="C17" s="127">
        <v>100</v>
      </c>
    </row>
    <row r="18" spans="1:3" ht="39">
      <c r="A18" s="44" t="s">
        <v>13</v>
      </c>
      <c r="B18" s="127">
        <v>100</v>
      </c>
      <c r="C18" s="127"/>
    </row>
    <row r="19" spans="1:3" ht="26.25" customHeight="1">
      <c r="A19" s="44" t="s">
        <v>14</v>
      </c>
      <c r="B19" s="127"/>
      <c r="C19" s="127">
        <v>100</v>
      </c>
    </row>
    <row r="20" spans="1:3" ht="26.25">
      <c r="A20" s="44" t="s">
        <v>117</v>
      </c>
      <c r="B20" s="127">
        <v>100</v>
      </c>
      <c r="C20" s="127"/>
    </row>
    <row r="21" spans="1:3" ht="15" customHeight="1">
      <c r="A21" s="44" t="s">
        <v>15</v>
      </c>
      <c r="B21" s="127"/>
      <c r="C21" s="127">
        <v>100</v>
      </c>
    </row>
    <row r="22" spans="1:3" ht="15.75">
      <c r="A22" s="128" t="s">
        <v>16</v>
      </c>
      <c r="B22" s="127"/>
      <c r="C22" s="127"/>
    </row>
    <row r="23" spans="1:3" ht="39">
      <c r="A23" s="44" t="s">
        <v>20</v>
      </c>
      <c r="B23" s="127">
        <v>100</v>
      </c>
      <c r="C23" s="127"/>
    </row>
    <row r="24" spans="1:3" ht="27" customHeight="1">
      <c r="A24" s="44" t="s">
        <v>21</v>
      </c>
      <c r="B24" s="127"/>
      <c r="C24" s="127">
        <v>100</v>
      </c>
    </row>
    <row r="25" spans="1:3" ht="15.75">
      <c r="A25" s="128" t="s">
        <v>22</v>
      </c>
      <c r="B25" s="129"/>
      <c r="C25" s="129"/>
    </row>
    <row r="26" spans="1:3" ht="50.25" customHeight="1">
      <c r="A26" s="44" t="s">
        <v>23</v>
      </c>
      <c r="B26" s="130">
        <v>100</v>
      </c>
      <c r="C26" s="130"/>
    </row>
    <row r="27" spans="1:3" ht="39.75" customHeight="1">
      <c r="A27" s="44" t="s">
        <v>24</v>
      </c>
      <c r="B27" s="130">
        <v>100</v>
      </c>
      <c r="C27" s="130"/>
    </row>
    <row r="28" spans="1:3" ht="54.75" customHeight="1">
      <c r="A28" s="44" t="s">
        <v>25</v>
      </c>
      <c r="B28" s="130"/>
      <c r="C28" s="130">
        <v>100</v>
      </c>
    </row>
    <row r="29" spans="1:3" ht="39">
      <c r="A29" s="44" t="s">
        <v>26</v>
      </c>
      <c r="B29" s="130"/>
      <c r="C29" s="130">
        <v>100</v>
      </c>
    </row>
    <row r="30" spans="1:3" ht="51.75">
      <c r="A30" s="44" t="s">
        <v>188</v>
      </c>
      <c r="B30" s="130">
        <v>100</v>
      </c>
      <c r="C30" s="130"/>
    </row>
    <row r="31" spans="1:3" ht="39.75" customHeight="1">
      <c r="A31" s="44" t="s">
        <v>184</v>
      </c>
      <c r="B31" s="130"/>
      <c r="C31" s="130">
        <v>100</v>
      </c>
    </row>
    <row r="32" spans="1:3" ht="15.75">
      <c r="A32" s="128" t="s">
        <v>185</v>
      </c>
      <c r="B32" s="127"/>
      <c r="C32" s="127"/>
    </row>
    <row r="33" spans="1:3" ht="26.25">
      <c r="A33" s="44" t="s">
        <v>143</v>
      </c>
      <c r="B33" s="127">
        <v>100</v>
      </c>
      <c r="C33" s="127"/>
    </row>
    <row r="34" spans="1:3" ht="15" customHeight="1">
      <c r="A34" s="44" t="s">
        <v>33</v>
      </c>
      <c r="B34" s="127"/>
      <c r="C34" s="127">
        <v>100</v>
      </c>
    </row>
    <row r="35" spans="1:3" ht="15" customHeight="1">
      <c r="A35" s="44" t="s">
        <v>118</v>
      </c>
      <c r="B35" s="127">
        <v>100</v>
      </c>
      <c r="C35" s="127"/>
    </row>
    <row r="36" spans="1:3" ht="15.75">
      <c r="A36" s="44" t="s">
        <v>186</v>
      </c>
      <c r="B36" s="127"/>
      <c r="C36" s="127">
        <v>100</v>
      </c>
    </row>
    <row r="37" spans="1:3" ht="52.5" customHeight="1">
      <c r="A37" s="44" t="s">
        <v>187</v>
      </c>
      <c r="B37" s="130">
        <v>100</v>
      </c>
      <c r="C37" s="130"/>
    </row>
    <row r="38" spans="1:3" ht="50.25" customHeight="1">
      <c r="A38" s="44" t="s">
        <v>51</v>
      </c>
      <c r="B38" s="130"/>
      <c r="C38" s="130">
        <v>100</v>
      </c>
    </row>
    <row r="39" spans="1:3" ht="15.75">
      <c r="A39" s="44" t="s">
        <v>52</v>
      </c>
      <c r="B39" s="130">
        <v>100</v>
      </c>
      <c r="C39" s="130"/>
    </row>
    <row r="40" spans="1:3" ht="15.75">
      <c r="A40" s="44" t="s">
        <v>53</v>
      </c>
      <c r="B40" s="129"/>
      <c r="C40" s="130">
        <v>100</v>
      </c>
    </row>
    <row r="41" spans="1:3" ht="78" customHeight="1">
      <c r="A41" s="126" t="s">
        <v>29</v>
      </c>
      <c r="B41" s="129"/>
      <c r="C41" s="129"/>
    </row>
    <row r="42" spans="1:3" ht="52.5" customHeight="1">
      <c r="A42" s="44" t="s">
        <v>54</v>
      </c>
      <c r="B42" s="130">
        <v>100</v>
      </c>
      <c r="C42" s="130"/>
    </row>
    <row r="43" spans="1:3" ht="51" customHeight="1">
      <c r="A43" s="44" t="s">
        <v>30</v>
      </c>
      <c r="B43" s="130"/>
      <c r="C43" s="130">
        <v>100</v>
      </c>
    </row>
    <row r="44" spans="1:3" ht="26.25">
      <c r="A44" s="44" t="s">
        <v>55</v>
      </c>
      <c r="B44" s="130">
        <v>100</v>
      </c>
      <c r="C44" s="130"/>
    </row>
    <row r="45" spans="1:3" ht="26.25">
      <c r="A45" s="44" t="s">
        <v>97</v>
      </c>
      <c r="B45" s="130"/>
      <c r="C45" s="130">
        <v>100</v>
      </c>
    </row>
    <row r="46" spans="1:3" ht="39">
      <c r="A46" s="126" t="s">
        <v>98</v>
      </c>
      <c r="B46" s="127"/>
      <c r="C46" s="127"/>
    </row>
    <row r="47" spans="1:3" ht="37.5" customHeight="1">
      <c r="A47" s="44" t="s">
        <v>27</v>
      </c>
      <c r="B47" s="127">
        <v>100</v>
      </c>
      <c r="C47" s="127"/>
    </row>
    <row r="48" spans="1:3" ht="39">
      <c r="A48" s="44" t="s">
        <v>28</v>
      </c>
      <c r="B48" s="127"/>
      <c r="C48" s="127">
        <v>100</v>
      </c>
    </row>
  </sheetData>
  <sheetProtection/>
  <mergeCells count="6">
    <mergeCell ref="A7:C7"/>
    <mergeCell ref="A5:C5"/>
    <mergeCell ref="A1:C1"/>
    <mergeCell ref="A2:C2"/>
    <mergeCell ref="A3:C3"/>
    <mergeCell ref="A4:C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2018-01-09T08:51:15Z</cp:lastPrinted>
  <dcterms:created xsi:type="dcterms:W3CDTF">2006-12-28T08:02:07Z</dcterms:created>
  <dcterms:modified xsi:type="dcterms:W3CDTF">2018-01-09T09:11:19Z</dcterms:modified>
  <cp:category/>
  <cp:version/>
  <cp:contentType/>
  <cp:contentStatus/>
</cp:coreProperties>
</file>