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45" windowWidth="15315" windowHeight="10995" tabRatio="519" activeTab="0"/>
  </bookViews>
  <sheets>
    <sheet name="Приложение 1" sheetId="1" r:id="rId1"/>
    <sheet name="Приложение 2" sheetId="2" r:id="rId2"/>
    <sheet name="Приложение 3 " sheetId="3" r:id="rId3"/>
    <sheet name="Приложение 4" sheetId="4" r:id="rId4"/>
    <sheet name="Приложение 5" sheetId="5" r:id="rId5"/>
  </sheets>
  <externalReferences>
    <externalReference r:id="rId8"/>
    <externalReference r:id="rId9"/>
    <externalReference r:id="rId10"/>
  </externalReferences>
  <definedNames>
    <definedName name="_xlnm._FilterDatabase" localSheetId="0" hidden="1">'Приложение 1'!$A$15:$D$368</definedName>
    <definedName name="_xlnm._FilterDatabase" localSheetId="1" hidden="1">'Приложение 2'!$A$16:$E$412</definedName>
    <definedName name="asd15">#REF!</definedName>
    <definedName name="ggh">#REF!</definedName>
    <definedName name="hgghb" localSheetId="0">#REF!</definedName>
    <definedName name="hgghb">#REF!</definedName>
    <definedName name="А319" localSheetId="0">'Приложение 1'!#REF!</definedName>
    <definedName name="А319" localSheetId="1">'Приложение 2'!#REF!</definedName>
    <definedName name="А319" localSheetId="2">'[3]Приложение 4 '!#REF!</definedName>
    <definedName name="А319" localSheetId="3">'[2]Приложение 3'!#REF!</definedName>
    <definedName name="А319" localSheetId="4">'[2]Приложение 3'!#REF!</definedName>
    <definedName name="А319">#REF!</definedName>
    <definedName name="_xlnm.Print_Area" localSheetId="0">'Приложение 1'!$A$1:$E$368</definedName>
    <definedName name="_xlnm.Print_Area" localSheetId="1">'Приложение 2'!$A$1:$F$412</definedName>
    <definedName name="_xlnm.Print_Area" localSheetId="2">'Приложение 3 '!$A$1:$D$151</definedName>
    <definedName name="_xlnm.Print_Area" localSheetId="4">'Приложение 5'!$A$1:$C$25</definedName>
    <definedName name="рор">#REF!</definedName>
    <definedName name="ф123">#REF!</definedName>
    <definedName name="Ф320">#REF!</definedName>
    <definedName name="ф324" localSheetId="0">#REF!</definedName>
    <definedName name="ф324">#REF!</definedName>
  </definedNames>
  <calcPr fullCalcOnLoad="1"/>
</workbook>
</file>

<file path=xl/sharedStrings.xml><?xml version="1.0" encoding="utf-8"?>
<sst xmlns="http://schemas.openxmlformats.org/spreadsheetml/2006/main" count="1472" uniqueCount="441">
  <si>
    <t>Приложение 3</t>
  </si>
  <si>
    <t>800</t>
  </si>
  <si>
    <t>Иные бюджетные ассигнования</t>
  </si>
  <si>
    <t>500</t>
  </si>
  <si>
    <t>Предоставление мер социальной поддержки по оплате жилья и коммунальных услуг специалистам муниципальных учреждений</t>
  </si>
  <si>
    <t>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</si>
  <si>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Предоставление субсидий бюджетным, автономным учреждениям и иным некоммерческим организациям</t>
  </si>
  <si>
    <t>300</t>
  </si>
  <si>
    <t>Совет муниципального района "Ижемский"</t>
  </si>
  <si>
    <t>905</t>
  </si>
  <si>
    <t>Подпрограмма "Управление муниципальными финансами и муниципальным долгом"</t>
  </si>
  <si>
    <t>Дотации на выравнивание бюджетной обеспеченности сельских поселений</t>
  </si>
  <si>
    <t>Подпрограмма "Малое и среднее предпринимательство в Ижемском районе"</t>
  </si>
  <si>
    <t>Муниципальная программа муниципального образования муниципального района "Ижемский" "Безопасность жизнедеятельности населения"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</si>
  <si>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</si>
  <si>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</si>
  <si>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Осуществление государственного полномочия Республики Коми по предоставлению мер социальной поддержки в форме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</si>
  <si>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</si>
  <si>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600</t>
  </si>
  <si>
    <t>Резервный фонд администрации муниципального района "Ижемский"</t>
  </si>
  <si>
    <t>Информационно-консультационная поддержка малого и среднего предпринимательства</t>
  </si>
  <si>
    <t>Осуществление переданных государственных полномочий по расчету и предоставлению субвенций бюджетам поселений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"О наделении органов местного самоуправления муниципальных районов в Республике Коми государственными полномочиями по расчету и предоставлению субвенций бюджетам поселений на осуществление полномочий по первичному воинскому учету на территориях, где отсутствуют военные комиссариаты"</t>
  </si>
  <si>
    <t>Выполнение других обязательств государства</t>
  </si>
  <si>
    <t>Глава местной администрации (исполнительно-распорядительного органа муниципального образования)</t>
  </si>
  <si>
    <t>Сельское поселение «Щельяюр»</t>
  </si>
  <si>
    <t>Администрация муниципального района «Ижемский»</t>
  </si>
  <si>
    <t>ВР</t>
  </si>
  <si>
    <t>КЦСР</t>
  </si>
  <si>
    <t>Гл</t>
  </si>
  <si>
    <t xml:space="preserve">Наименование </t>
  </si>
  <si>
    <t>903</t>
  </si>
  <si>
    <t>Финансовая поддержка субъектов малого и среднего предпринимательства</t>
  </si>
  <si>
    <t>Субвенции на осуществление первичного воинского учета на территориях, где отсутствуют военные комиссариаты</t>
  </si>
  <si>
    <t>Муниципальная программа муниципального образования муниципального района "Ижемский" "Муниципальное управление"</t>
  </si>
  <si>
    <t>Пенсии за выслугу лет лицам, замещавшим должности муниципальной службы и выборные должности в органах местного самоуправления</t>
  </si>
  <si>
    <t>бюджетам поселений на поддержку мер по обеспечению сбалансированности бюджетов</t>
  </si>
  <si>
    <t>ВСЕГО РАСХОДОВ</t>
  </si>
  <si>
    <t>Руководство и управление в сфере установленных функций органов местного самоуправления (центральный аппарат)</t>
  </si>
  <si>
    <t>Непрограммные направления деятельности</t>
  </si>
  <si>
    <t>Организация осуществления перевозок пассажиров и багажа автомобильным транспортом</t>
  </si>
  <si>
    <t>Организация осуществления перевозок пассажиров и багажа водным транспортом</t>
  </si>
  <si>
    <t>Подпрограмма "Развитие транспортной инфраструктуры и дорожного хозяйства"</t>
  </si>
  <si>
    <t>Финансовое управление администрации муниципального района "Ижемский"</t>
  </si>
  <si>
    <t>200</t>
  </si>
  <si>
    <t>Прочие неналоговые доходы бюджетов муниципальных районов</t>
  </si>
  <si>
    <t>956</t>
  </si>
  <si>
    <t>992</t>
  </si>
  <si>
    <t>к решению Совета  муниципального района "Ижемский" "О бюджете</t>
  </si>
  <si>
    <t>Резервный фонд администрации муниципального района "Ижемский" по предупреждению и ликвидации чрезвычайных ситуаций и последствий стихийных бедствий</t>
  </si>
  <si>
    <t>Межбюджетные трансферты</t>
  </si>
  <si>
    <t>Руководитель контрольно-счетной палаты муниципального образования и его заместители</t>
  </si>
  <si>
    <t>Контрольно-счетный орган муниципального района "Ижемский" - контрольно-счетная комиссия муниципального района "Ижемский"</t>
  </si>
  <si>
    <t>Оказание муниципальных услуг (выполнение работ) музеями</t>
  </si>
  <si>
    <t>Оказание муниципальных услуг (выполнение работ) библиотеками</t>
  </si>
  <si>
    <t xml:space="preserve">муниципального образования муниципального района "Ижемский" </t>
  </si>
  <si>
    <t>Муниципальная программа муниципального образования муниципального района "Ижемский" "Развитие образования"</t>
  </si>
  <si>
    <t>Обеспечение деятельности (оказание муниципальных услуг) муниципальных организаций</t>
  </si>
  <si>
    <t>Капитальные вложения в объекты государственной (муниципальной) собственности</t>
  </si>
  <si>
    <t>Проведение противопожарных мероприятий</t>
  </si>
  <si>
    <t>Муниципальная программа муниципального образования муниципального района "Ижемский" "Развитие физической культуры и спорта"</t>
  </si>
  <si>
    <t>Оказание муниципальных услуг (выполнение работ) учреждениями дополнительного образования детей физкультурно-спортивной направленности</t>
  </si>
  <si>
    <t>Ведомственная целевая программа "Развитие лыжных гонок и национальных видов спорта "Северное многоборье"</t>
  </si>
  <si>
    <t>Муниципальная программа муниципального образования муниципального района "Ижемский" "Развитие транспортной системы"</t>
  </si>
  <si>
    <t>Организация трудовых объединений в образовательных организациях и совместно с предприятиями для несовершеннолетних подростков в возрасте от 14 до 18 лет</t>
  </si>
  <si>
    <t>Невыясненные поступления, зачисляемые в бюджеты муниципальных районов</t>
  </si>
  <si>
    <t>Руководство и управление в сфере установленных функций органов местного самоуправления (централизованная бухгалтерия)</t>
  </si>
  <si>
    <t>Проведение работ по технической инвентаризации и государственной регистрации прав на автомобильные дороги общего пользования местного значения и внесение сведений о них в государственный кадастр недвижимости</t>
  </si>
  <si>
    <t>Мероприятия в области социальной политики</t>
  </si>
  <si>
    <t>Наименование сельского поселения</t>
  </si>
  <si>
    <t>Сельское поселение «Брыкаланск»</t>
  </si>
  <si>
    <t>Сельское поселение «Кельчиюр»</t>
  </si>
  <si>
    <t>Сельское поселение «Кипиево»</t>
  </si>
  <si>
    <t>Сельское поселение «Краснобор»</t>
  </si>
  <si>
    <t>Сельское поселение «Мохча»</t>
  </si>
  <si>
    <t>Сельское поселение «Няшабож»</t>
  </si>
  <si>
    <t>Сельское поселение «Сизябск»</t>
  </si>
  <si>
    <t>Сельское поселение «Том»</t>
  </si>
  <si>
    <t>Итого</t>
  </si>
  <si>
    <t>Муниципальная программа муниципального образования муниципального района "Ижемский" «Территориальное развитие"</t>
  </si>
  <si>
    <t>Всего</t>
  </si>
  <si>
    <t>Дотации поселениям на поддержку мер по обеспечению сбалансированности бюджетов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</si>
  <si>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</si>
  <si>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Сельское поселение «Ижма»</t>
  </si>
  <si>
    <t>Сумма (тыс. рублей)</t>
  </si>
  <si>
    <t>Управление образования администрации муниципального района "Ижемский"</t>
  </si>
  <si>
    <t>Подпрограмма "Строительство, обеспечение качественным, доступным жильем населения Ижемского района"</t>
  </si>
  <si>
    <t>Подпрограмма «Обеспечение благоприятного и безопасного проживания граждан на территории Ижемского района и качественными жилищно-коммунальными услугами населения»</t>
  </si>
  <si>
    <t>Отдел физической культуры, спорта и туризма администрации муниципального района "Ижемский"</t>
  </si>
  <si>
    <t>Социальное обеспечение и иные выплаты населению</t>
  </si>
  <si>
    <t>Управление культуры администрации муниципального района "Ижемский"</t>
  </si>
  <si>
    <t>Муниципальная программа муниципального образования муниципального района "Ижемский" "Развитие экономики"</t>
  </si>
  <si>
    <t>Муниципальная программа муниципального образования муниципального района "Ижемский" "Развитие и сохранение культуры"</t>
  </si>
  <si>
    <t>Оказание муниципальных услуг (выполнение работ) учреждениями дополнительного образования</t>
  </si>
  <si>
    <t>Оказание муниципальных услуг (выполнение работ) учреждениями культурно-досугового типа</t>
  </si>
  <si>
    <t>Приложение 1</t>
  </si>
  <si>
    <t>Приложение 2</t>
  </si>
  <si>
    <t>Приложения 10</t>
  </si>
  <si>
    <t>Содействие в предоставлении государственной поддержки на приобретение (строительство) жилья молодым семьям</t>
  </si>
  <si>
    <t>Осуществление государственных полномочий по обеспечению жилыми помещениями муниципального специализированного жилищного фонда, детей-сирот и детей, оставшихся без попечения родителей, лиц из числа детей-сирот и детей, оставшихся без попечения родителей</t>
  </si>
  <si>
    <t>Строительство, приобретение, реконструкция,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</si>
  <si>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Реализация мероприятий по капитальному ремонту многоквартирных домов</t>
  </si>
  <si>
    <t>Отлов безнадзорных животных на территории Ижемского района</t>
  </si>
  <si>
    <t>Строительство и реконструкция объектов водоснабжения</t>
  </si>
  <si>
    <t>Строительство и реконструкция объектов водоотведения и очистки сточных вод</t>
  </si>
  <si>
    <t>Подпрограмма «Развитие систем обращения с отходами»</t>
  </si>
  <si>
    <t>Подпрограмма "Повышение пожарной безопасности на территории муниципального района "Ижемский""</t>
  </si>
  <si>
    <t>Оперативное реагирование сил и средств Ижемской районной подсистемы Коми республиканской подсистемы единой государственной системы предупреждения и ликвидации чрезвычайных ситуаций к выполнению задач по предупреждению и ликвидации последствий чрезвычайных ситуаций в период межсезоний вызванных природными и техногенными пожарами</t>
  </si>
  <si>
    <t>Расходы на реализацию основного мероприятия</t>
  </si>
  <si>
    <t>Оборудование и содержание ледовых переправ и зимних автомобильных дорог общего пользования местного значения</t>
  </si>
  <si>
    <t>Подпрограмма "Организация транспортного обслуживания населения на территории муниципального района "Ижемский""</t>
  </si>
  <si>
    <t>Укрепление и модернизация материально-технической базы объектов сферы культуры и искусства</t>
  </si>
  <si>
    <t>Создание безопасных условий в муниципальных учреждениях культуры и искусства</t>
  </si>
  <si>
    <t xml:space="preserve">Обеспечение первичных мер пожарной безопасности муниципальных учреждений культуры </t>
  </si>
  <si>
    <t>Обеспечение первичных мер пожарной безопасности муниципальных учреждений  искусства</t>
  </si>
  <si>
    <t xml:space="preserve">Руководство и управление в сфере установленных функций органов местного самоуправления </t>
  </si>
  <si>
    <t>Оказание муниципальных услуг (выполнение работ) учреждениями физкультурно-спортивной направленности</t>
  </si>
  <si>
    <t>Организация, проведение официальных физкультурно-оздоровительных и спортивных мероприятий для населения, в том числе для лиц с ограниченными возможностями здоровья</t>
  </si>
  <si>
    <t>Организация, проведение официальных муниципальных соревнований для выявления перспективных и талантливых спортсменов, также обеспечение участия спортсменов муниципального района «Ижемский» в официальных межмуниципальных, республиканских, межрегиональных, всероссийских соревнованиях</t>
  </si>
  <si>
    <t>Поддержка спортсменов высокого класса</t>
  </si>
  <si>
    <t>Реализация постановления администрации МР "Ижемский" от 09.08.2011 г. № 536 "Об учреждении стипендии руководителя администрации муниципального района "Ижемский" спортсменам высокого класса, участвующим во Всероссийских спортивных мероприятиях"</t>
  </si>
  <si>
    <t xml:space="preserve">Реализация организациями, осуществляющими образовательную деятельность, дошкольных, основных и дополнительных общеобразовательных программ </t>
  </si>
  <si>
    <t>Реализация муниципальными дошкольными и муниципальными общеобразовательными организациями в Республике Коми образовательных программ</t>
  </si>
  <si>
    <t>Компенсация за содержание ребенка (присмотр и уход за ребенком) в государственных, муниципальных образовательных организациях, а также иных образовательных организациях на территории Республики Коми, реализующих основную общеобразовательную программу дошкольного образования</t>
  </si>
  <si>
    <t>Создание условий для функционирования муниципальных образовательных организаций</t>
  </si>
  <si>
    <t>Обеспечение оздоровления и отдыха детей Ижемского района</t>
  </si>
  <si>
    <t>Мероприятия по проведению оздоровительной кампании детей Ижемского района</t>
  </si>
  <si>
    <t>Руководство и управление в сфере установленных функций органов местного самоуправления</t>
  </si>
  <si>
    <t>Выравнивание бюджетной обеспеченности сельских поселений</t>
  </si>
  <si>
    <t>Субвенции на реализацию государственных полномочий по расчету и предоставлению дотаций на выравнивание бюджетной обеспеченности  поселений</t>
  </si>
  <si>
    <t>Субвенции на осуществление полномочий Российской Федерации по государственной регистрации актов гражданского состояния</t>
  </si>
  <si>
    <t>5</t>
  </si>
  <si>
    <t>Приложение 4</t>
  </si>
  <si>
    <t>Развитие кадрового и инновационного потенциала педагогических работников муниципальных образовательных организаций</t>
  </si>
  <si>
    <t>Развитие системы поддержки талантливых детей и одаренных учащихся</t>
  </si>
  <si>
    <t>Развитие муниципальной системы оценки качества образования</t>
  </si>
  <si>
    <t>Подпрограмма "Повышение безопасности дорожного движения на территории муниципального района "Ижемский""</t>
  </si>
  <si>
    <t>Проведение районных соревнований юных инспекторов движения «Безопасное колесо» среди учащихся школ муниципального района «Ижемский</t>
  </si>
  <si>
    <t>Обеспечение участия команды учащихся школ муниципального района «Ижемский» на республиканских соревнованиях «Безопасное колесо»</t>
  </si>
  <si>
    <t>Укрепление материально-технической базы учреждений физкультурно-спортивной направленности</t>
  </si>
  <si>
    <t>Подпрограмма "Электронный муниципалитет "</t>
  </si>
  <si>
    <t>Подготовка и размещение информации в СМИ (печатные СМИ, электронные СМИ и Интернет, радио и телевидение)</t>
  </si>
  <si>
    <t>Подпрограмма "Развитие агропромышленного комплекса в Ижемском районе"</t>
  </si>
  <si>
    <t>Финансовая поддержка сельскохозяйственных организаций, крестьянских (фермерских) хозяйств</t>
  </si>
  <si>
    <t>Реализация концепции информатизации сферы культуры и искусства</t>
  </si>
  <si>
    <t>Реализация концепции информатизации сферы культуры</t>
  </si>
  <si>
    <t>Реализация концепции информатизации сферы  искусства</t>
  </si>
  <si>
    <t>Создание условий для вовлечения молодежи в социальную практику, гражданского образования и патриотического воспитания молодежи, содействие формированию правовых, культурных и нравственных ценностей среди молодежи</t>
  </si>
  <si>
    <t>Закупка товаров, работ и услуг для обеспечения  государственных (муниципальных) нужд</t>
  </si>
  <si>
    <t>Предоставление земельных участков для индивидуального жилищного строительства или ведения личного подсобного хозяйства с возможностью возведения жилого дома с целью предоставления на бесплатной основе семьям, имеющим трех и более детей</t>
  </si>
  <si>
    <t>02 0 41 S2040</t>
  </si>
  <si>
    <t>02 0 42 S2040</t>
  </si>
  <si>
    <t>04 0 14 S2500</t>
  </si>
  <si>
    <t>Содержание автомобильных дорог общего пользования местного значения</t>
  </si>
  <si>
    <t>08 1 11 S2220</t>
  </si>
  <si>
    <t>08 1 12 S2210</t>
  </si>
  <si>
    <t>08 2 12 S2280</t>
  </si>
  <si>
    <t>Нераспределенный резерв</t>
  </si>
  <si>
    <t xml:space="preserve">Ведомственная структура расходов бюджета муниципального </t>
  </si>
  <si>
    <t>Актуализация генеральных планов  и правил землепользования и застройки муниципальных образований поселений</t>
  </si>
  <si>
    <t>Обеспечение функционирования деятельности муниципального учреждения "Жилищное управление"</t>
  </si>
  <si>
    <t>Выявление бесхозяйных объектов недвижимого имущества, используемых для передачи энергетических ресурсов, организации постановки в установленном порядке таких объектов на учет в качестве бесхозяйных объектов недвижимого имущества и затем признанию права муниципальной собственности на такие бесхозяйные объекты недвижимого имущества</t>
  </si>
  <si>
    <t>Подпрограмма "Управление муниципальным имуществом"</t>
  </si>
  <si>
    <t>Признание прав, регулирование отношений по имуществу для муниципальных нужд и оптимизация состава (структуры) муниципального имущества МО МР «Ижемский»</t>
  </si>
  <si>
    <t>Вовлечение в оборот муниципального имущества МО МР "Ижемский</t>
  </si>
  <si>
    <t>Вовлечение в оборот муниципального имущества МО МР "Ижемский"</t>
  </si>
  <si>
    <t>Подпрограмма "Развитие муниципальной службы муниципального района "Ижемский""</t>
  </si>
  <si>
    <t>Организация непрерывного профессионального образования и развития работников</t>
  </si>
  <si>
    <t>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жилья, в соответствии с пунктом 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</si>
  <si>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Содержание элементов наплавного моста</t>
  </si>
  <si>
    <t>Осуществление  государственного полномочия Республики Коми, предусмотренного подпунктом "а" пункта 5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</si>
  <si>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03 0 25 S2460</t>
  </si>
  <si>
    <t>Реализация народных проектов в сфере физической культуры и спорта</t>
  </si>
  <si>
    <t>02 0 17 L0970</t>
  </si>
  <si>
    <t>Организация питания обучающихся в муниципальных образовательных организациях, реализующих образовательную программу начального, основного и среднего образования</t>
  </si>
  <si>
    <t>02 0 18 S2000</t>
  </si>
  <si>
    <t>Осуществление государственного полномочия Республики Коми, предусмотренного статьей 2 Закона Республики Коми "О наделении органов местного самоуправления в Республике Коми отдельными государственными полномочиями в сфере  государственной регистрации актов гражданского состояния"</t>
  </si>
  <si>
    <t>Развитие библиотечного дела</t>
  </si>
  <si>
    <t>Развитие и поддержка актуального состояния сайта администрации муниципального района «Ижемский»</t>
  </si>
  <si>
    <t>01 3 11 S2340</t>
  </si>
  <si>
    <t>Строительство объектов водоснабжения</t>
  </si>
  <si>
    <t>Реализация народных проектов в сфере культуры и искусства</t>
  </si>
  <si>
    <t>Реализация народных проектов в сфере культуры и искусства, прошедших отбор в рамках проекта "Народный бюджет"</t>
  </si>
  <si>
    <t>Совершенствование деятельности муниципальных образовательных организаций по сохранению, укреплению здоровья обучающихся и воспитанников</t>
  </si>
  <si>
    <t xml:space="preserve">Организация питания обучающихся в муниципальных образовательных организациях, реализующих программу начального, основного и среднего образования </t>
  </si>
  <si>
    <t>Осуществление государственного полномочия Республики Коми по организации проведения на территории соответствующего муниципального образования мероприятий по отлову и содержанию безнадзорных животных</t>
  </si>
  <si>
    <t>Осуществление деятельности прочих учреждений</t>
  </si>
  <si>
    <t>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</si>
  <si>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Поддержка субъектов малого предпринимательства</t>
  </si>
  <si>
    <t>Cсоздание в общеобразовательных организациях, расположенных в сельской местности, условий для занятий физической культурой и спортом</t>
  </si>
  <si>
    <t>на 2018 год и плановый период 2019 и 2020 годов"</t>
  </si>
  <si>
    <t xml:space="preserve">Распределение дотаций на 2018 год </t>
  </si>
  <si>
    <t>Распределение бюджетных ассигнований по  целевым статьям (муниципальным программам и непрограммным направлениям деятельности), группам видов расходов классификации расходов бюджетов на 2018 год</t>
  </si>
  <si>
    <t>образования муниципального района "Ижемский" на 2018 год</t>
  </si>
  <si>
    <t>01 1 47 73030</t>
  </si>
  <si>
    <t>Подпрограмма "Профилактика терроризма и экстремизма на территории муниципального района "Ижемский""</t>
  </si>
  <si>
    <t>Приобретение и установка сетевых видеокамер для уличного  видеонаблюдения на территориях населенных пунктов муниципального района  "Ижемский"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</si>
  <si>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</si>
  <si>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Реализация постановления администрации МР «Ижемский» «О наградах муниципального района «Ижемский»»</t>
  </si>
  <si>
    <t>Осуществление переданных полномочий поселений по разработке и утверждению нормативных и правовых актов по предупреждению и ликвидации последствий чрезвычайных ситуаций в границах поселения</t>
  </si>
  <si>
    <t>Приобретение и доставка угля для нужд муниципальных учреждений</t>
  </si>
  <si>
    <t>Обслуживание муниципальных котельных</t>
  </si>
  <si>
    <t>Обеспечение обустройства и содержания технических средств организации дорожного движения на автомобильных дорогах общего пользования местного значения, улицах, проездах</t>
  </si>
  <si>
    <t>Осуществление переданных полномочий поселений по начислению и приему платежей за найм жилья, взысканию задолженности по платежам за найм, проведению работ по приватизации жилья гражданами в соответствии с заключенными соглашениями</t>
  </si>
  <si>
    <t>Осуществление переданных полномочий поселений по осуществлению внешнего муниципального финансового контроля в соответствии с заключенными соглашениями</t>
  </si>
  <si>
    <t>Поддержка отрасли культуры</t>
  </si>
  <si>
    <t>03 0 13 L5190</t>
  </si>
  <si>
    <t>Реализация народных проектов в сфере образования, прошедших отбор в рамках проекта «Народный бюджет»</t>
  </si>
  <si>
    <t>02 0 17 S2020</t>
  </si>
  <si>
    <t>Строительство и реконструкция объектов в сфере образования</t>
  </si>
  <si>
    <t>Обслуживание муниципального долга МР "Ижемский"</t>
  </si>
  <si>
    <t>Обслуживание государственного (муниципального) долга</t>
  </si>
  <si>
    <t>Осуществление переданных полномочий поселений по формированию, исполнению и текущему контролю за исполнением бюджетов поселений в соответствии с заключенными соглашениями</t>
  </si>
  <si>
    <t>Обеспечение содержания, ремонта и капитального ремонта автомобильных дорог общего пользования местного значения и улично-дорожной сети</t>
  </si>
  <si>
    <t>Строительство индивидуального жилья</t>
  </si>
  <si>
    <t>Ликвидация и рекультивация несанкционированных свалок</t>
  </si>
  <si>
    <t>Строительство объектов размещения (полигонов, площадок хранения) твердых бытовых и промышленных отходов для обеспечения экологичной и эффективной утилизации отходов</t>
  </si>
  <si>
    <t xml:space="preserve">Строительство объектов размещения (полигонов, площадок хранения) твердых бытовых и промышленных отходов
</t>
  </si>
  <si>
    <t>08 1 15 S2680</t>
  </si>
  <si>
    <t>Устройство наплавных мостов</t>
  </si>
  <si>
    <t>к решению Совета муниципального района "Ижемский" "О внесении</t>
  </si>
  <si>
    <t>изменений в решение Совета муниципального района "Ижемский"</t>
  </si>
  <si>
    <t>"О бюджете муниципального образования муниципального района</t>
  </si>
  <si>
    <t>Перечень главных администраторов доходов бюджета муниципального образования муниципального района "Ижемский"</t>
  </si>
  <si>
    <t>Код бюджетной классификации Российской Федерации</t>
  </si>
  <si>
    <t>Наименование главного администратора доходов бюджета муниципального образования муниципальный район «Ижемский»</t>
  </si>
  <si>
    <t>главного администратора доходов</t>
  </si>
  <si>
    <t xml:space="preserve">доходов бюджета муниципального образования </t>
  </si>
  <si>
    <t>Администрация муниципального района «Ижемский»                                                 ИНН 1119002293 КПП 111901001</t>
  </si>
  <si>
    <t xml:space="preserve">1 08 07150 01 0000 110 </t>
  </si>
  <si>
    <t>Государственная пошлина за выдачу разрешения на установку рекламной конструкции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</si>
  <si>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</si>
  <si>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</si>
  <si>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</si>
  <si>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</si>
  <si>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</si>
  <si>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</si>
  <si>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1 11 08050 05 0000 120</t>
  </si>
  <si>
    <t>Средства, получаемые от передачи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</si>
  <si>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</si>
  <si>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</si>
  <si>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1 13 01995 05 0000 130</t>
  </si>
  <si>
    <t xml:space="preserve">Прочие доходы от оказания платных услуг (работ) получателями средств бюджетов муниципальных районов </t>
  </si>
  <si>
    <t>1 13 02995 05 0000 130</t>
  </si>
  <si>
    <t>Прочие доходы от компенсации затрат бюджетов муниципальных районов</t>
  </si>
  <si>
    <t>1 14 01050 05 0000 410</t>
  </si>
  <si>
    <t>Доходы от продажи квартир, находящихся в собственности муниципальных районов</t>
  </si>
  <si>
    <t>1 14 02052 05 0000 410</t>
  </si>
  <si>
    <t>Доходы от реализации имущества, находящегося в 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</si>
  <si>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1 14 02052 05 0000 440</t>
  </si>
  <si>
    <t>Доходы от реализации имущества, находящегося в 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</si>
  <si>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</si>
  <si>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</si>
  <si>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</si>
  <si>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</si>
  <si>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1 14 03050 05 0000 440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</si>
  <si>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материальных запасов по указанному имуществу)</t>
  </si>
  <si>
    <t>1 14 03050 05 0000 410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</si>
  <si>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основных средств по указанному имуществу)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</si>
  <si>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</si>
  <si>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</si>
  <si>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</si>
  <si>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</si>
  <si>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1 16 33050 05 0000 140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</si>
  <si>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</si>
  <si>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1 17 01050 05 0000 180</t>
  </si>
  <si>
    <t>1 17 05050 05 0000 180</t>
  </si>
  <si>
    <t>2 02 25527 05 0000 151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</si>
  <si>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</si>
  <si>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2 02 20051 05 0000 151</t>
  </si>
  <si>
    <t>Субсидии бюджетам муниципальных районов на реализацию федеральных целевых программ</t>
  </si>
  <si>
    <t>2 02 20077 05 0000 151</t>
  </si>
  <si>
    <t>Субсидии бюджетам на софинансирование капитальных вложений в объекты государственной (муниципальной) собственности</t>
  </si>
  <si>
    <t>2 02 29999 05 0000 151</t>
  </si>
  <si>
    <t>Прочие субсидии бюджетам муниципальных районов</t>
  </si>
  <si>
    <t>2 02 35120 05 0000 151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</si>
  <si>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</si>
  <si>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2 02 30024 05 0000 151</t>
  </si>
  <si>
    <t>Субвенции бюджетам муниципальных районов на выполнение передаваемых полномочий субъектов Российской Федерации</t>
  </si>
  <si>
    <t>2 02 35135 05 0000 151</t>
  </si>
  <si>
    <t>2 02 35082 05 0000 151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</si>
  <si>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</si>
  <si>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2 02 39999 05 0000 151</t>
  </si>
  <si>
    <t>Прочие субвенции бюджетам муниципальных районов</t>
  </si>
  <si>
    <t>2 02 40014 05 0000 151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</si>
  <si>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</si>
  <si>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2 02 49999 05 0000 151</t>
  </si>
  <si>
    <t>Прочие межбюджетные трансферты, передаваемые бюджетам муниципальных районов</t>
  </si>
  <si>
    <t>2 07 05010 05 0000 180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</si>
  <si>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муниципальных районов</t>
  </si>
  <si>
    <t>2 07 05020 05 0000 180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</si>
  <si>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</si>
  <si>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2 07 05030 05 0000 180</t>
  </si>
  <si>
    <t>Прочие безвозмездные поступления в бюджеты муниципальных районов</t>
  </si>
  <si>
    <t>2 18 60010 05 0000 151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</si>
  <si>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лет, из бюджетов поселений</t>
  </si>
  <si>
    <t>2 18 60020 05 0000 151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</si>
  <si>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лет, из бюджетов государственных внебюджетных фондов</t>
  </si>
  <si>
    <t>2 18 05010 05 0000 180</t>
  </si>
  <si>
    <t>Доходы бюджетов муниципальных районов от возврата бюджетными учреждениями остатков субсидий прошлых лет</t>
  </si>
  <si>
    <t>2 19 60010 05 0000 151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</si>
  <si>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</si>
  <si>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Контрольно-счетный орган муниципального района «Ижемский» - контрольно-счетная комиссия муниципального района «Ижемский»                                                  ИНН 1105022275 КПП 110501001</t>
  </si>
  <si>
    <t>1 16 32000 05 0000 140</t>
  </si>
  <si>
    <t>Управление культуры администрации муниципального района "Ижемский" ИНН 1105021874 КПП 110501001</t>
  </si>
  <si>
    <t>Субсидии бюджетам муниципальных районов на  бюджетные инвестиции в объекты капитального строительства собственности муниципальных образований</t>
  </si>
  <si>
    <t>2 02 25519 05 0000 151</t>
  </si>
  <si>
    <t>Субсидия бюджетам муниципальных районов на поддержку отрасли культуры</t>
  </si>
  <si>
    <t>2 02 25558 05 0000 151</t>
  </si>
  <si>
    <t>Субсидии бюджетам муниципальных районов 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</si>
  <si>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2 02 45144 05 0000 151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</si>
  <si>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</si>
  <si>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2 02 45146 05 0000 151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</si>
  <si>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</si>
  <si>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2 02 45147 05 0000 151</t>
  </si>
  <si>
    <t>Межбюджетные  трансферты,   передаваемые бюджетам  муниципальных   районов  на государственную  поддержку муниципальных    учреждений    культуры, находящихся  на   территориях   сельских поселений</t>
  </si>
  <si>
    <t>Возврат остатков субсидий, субвенций и иных межбюджетных трансфертов, имеющих целевое назначение, прошлых лет,  из бюджетов муниципальных районов</t>
  </si>
  <si>
    <t>964</t>
  </si>
  <si>
    <t>Отдел физической культуры, спорта и туризма администрации муниципального района "Ижемский" ИНН 1105021867 КПП 110501001</t>
  </si>
  <si>
    <t>975</t>
  </si>
  <si>
    <t>Управление образования администрации муниципального района "Ижемский" ИНН 1105021881 КПП 110501001</t>
  </si>
  <si>
    <t>2 02 25097 05 0000 151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</si>
  <si>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</si>
  <si>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2 02 30029 05 0000 151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</si>
  <si>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</si>
  <si>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Возврат прочих остатков субсидий, субвенций и иных межбюджетных трансфертов, имеющих целевое назначение, прошлых лет,  из бюджетов муниципальных районов</t>
  </si>
  <si>
    <t>Финансовое управление администрации муниципального района "Ижемский"          ИНН 1119005840 КПП 111901001</t>
  </si>
  <si>
    <t>1 11 03050 05 0000 120</t>
  </si>
  <si>
    <t>Проценты, полученные от предоставления бюджетных кредитов внутри страны за счет средств  бюджетов муниципальных районов</t>
  </si>
  <si>
    <t>1 17 01050 10 0000 180</t>
  </si>
  <si>
    <t>Невыясненные поступления, зачисляемые в бюджеты сельских поселений</t>
  </si>
  <si>
    <t>118 05000 05 0000 180</t>
  </si>
  <si>
    <t>Поступления в бюджеты муниципальных районов (перечисления из бюджетов муниципальных районов) по урегулированию расчетов между бюджетами бюджетной системы Российской Федерации по распределенным доходам</t>
  </si>
  <si>
    <t>2 02 15001 05 0000 151</t>
  </si>
  <si>
    <t>Дотации бюджетам муниципальных районов на выравнивание  бюджетной обеспеченности</t>
  </si>
  <si>
    <t>2 02 15002 05 0000 151</t>
  </si>
  <si>
    <t>Дотации бюджетам муниципальных районов на поддержку мер по обеспечению сбалансированности бюджетов</t>
  </si>
  <si>
    <t>2 02 35930 05 0000 151</t>
  </si>
  <si>
    <t>Субвенции бюджетам муниципальных районов на  государственную регистрацию актов гражданского состояния</t>
  </si>
  <si>
    <t>2 02 35118 05 0000 151</t>
  </si>
  <si>
    <t>Субвенции бюджетам муниципальных районов на осуществление  первичного воинского учету на территориях, где отсутствуют военные комиссариаты</t>
  </si>
  <si>
    <t>Межбюджетные трансферты, передаваемые бюджетам муниципальных районов из бюджетов сельских поселений на осуществление части полномочий по решению вопросов местного значения в соответствии с заключенными соглашениями</t>
  </si>
  <si>
    <t>2 02 90024 05 0000 151</t>
  </si>
  <si>
    <t>Прочие безвозмездные поступления в бюджеты муниципальных районов от бюджетов субъектов Российской Федерации</t>
  </si>
  <si>
    <t>2 08 05000 05 0000 180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</si>
  <si>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</si>
  <si>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2 08 05000 10 0000 180</t>
  </si>
  <si>
    <t>Перечисления из бюджетов сельских поселений (в бюджеты сельских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</si>
  <si>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лет, из бюджетов сельских поселений</t>
  </si>
  <si>
    <t>"Ижемский" на 2018 год и плановый период 2019 и 2020 годов"</t>
  </si>
  <si>
    <t>Обеспечение роста уровня оплаты труда работников муниципальных учреждений культуры и искусства в Ижемском районе</t>
  </si>
  <si>
    <t>Повышение оплаты труда работникам муниципальных учреждений культуры</t>
  </si>
  <si>
    <t>03 0 34 S2690</t>
  </si>
  <si>
    <t>Повышение оплаты труда педагогическим работникам муниципальных учреждений дополнительного образования</t>
  </si>
  <si>
    <t>03 0 34 S 2700</t>
  </si>
  <si>
    <t>Укрепление и модернизация материально-технической базы объектов сферы культуры</t>
  </si>
  <si>
    <t>Приобретение и установка инженерно- технических средств охраны объектов</t>
  </si>
  <si>
    <t>Обеспечение роста уровня оплаты труда работников муниципальных учреждений дополнительного образования</t>
  </si>
  <si>
    <t>04 0 25 00000</t>
  </si>
  <si>
    <t>04 0 25 S2700</t>
  </si>
  <si>
    <t>Реализация народных проектов, прошедших отбор в рамках проекта "Народный бюджет", в области этнокультурного развития народов, проживающих на территории Ижемского района</t>
  </si>
  <si>
    <t>03 0 25 S2570</t>
  </si>
  <si>
    <t>02 0 11 S2700</t>
  </si>
  <si>
    <t>2 19 35135 05 0000 151</t>
  </si>
  <si>
    <t>Возврат остатков субвенций на осуществление полномочий по обеспечению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Федерации", из бюджетов муниципальных районов</t>
  </si>
  <si>
    <t>2 19 25097 05 0000 151</t>
  </si>
  <si>
    <t>Возврат остатков субсидий на создание в общеобразовательных организациях, расположенных в сельской местности, условий для занятий физической культурой и спортом из бюджетов муниципальных районов</t>
  </si>
  <si>
    <t>2 19 35120 05 0000 151</t>
  </si>
  <si>
    <t>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муниципальных районов</t>
  </si>
  <si>
    <t>2 19 35118 05 0000 151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</si>
  <si>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</t>
  </si>
  <si>
    <t xml:space="preserve">2 18 35118 05 0000 151
</t>
  </si>
  <si>
    <t xml:space="preserve">Доходы бюджетов муниципальных районов от возврата остатков субвенций на осуществление первичного воинского учета на территориях, где отсутствуют военные комиссариаты из бюджетов поселений
</t>
  </si>
  <si>
    <t>Поддержка художественного народного творчества, сохранение традиционной культуры</t>
  </si>
  <si>
    <t>Осуществление государственных полномочий Республики Коми, предусмотренных пунктами 7-9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</si>
  <si>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Строительство и реконструкция организаций дошкольного, общего и дополнительного образования</t>
  </si>
  <si>
    <t>к решению. Совета муниципального района "Ижемский" "О внесении</t>
  </si>
  <si>
    <t>"Приложение 1</t>
  </si>
  <si>
    <t>"</t>
  </si>
  <si>
    <t>изменений в решение Совета муниципального рапйона "Ижемский"</t>
  </si>
  <si>
    <t xml:space="preserve">"О бюджете муниципального образования муниципального района </t>
  </si>
  <si>
    <t>"Приложение 3</t>
  </si>
  <si>
    <t>"Приложение 7</t>
  </si>
  <si>
    <t>"Таблица 2</t>
  </si>
  <si>
    <t xml:space="preserve">Реализация инвестиционных проектов по обеспечению новых земельных участков инженерной и дорожной инфраструктурой для целей жилищного строительства, с разработкой проектов планировок территорий </t>
  </si>
  <si>
    <t>Обеспечение защиты конфиденциальной информации  в информационных системах</t>
  </si>
  <si>
    <t>Подпрограмма "Поддержка социально ориентированных некоммерческих организаций"</t>
  </si>
  <si>
    <t>Оказание финансовой поддержки социально ориентированным некоммерческим организациям</t>
  </si>
  <si>
    <t>Предоставление финансовой поддержки социально ориентированным некоммерческим организациям</t>
  </si>
  <si>
    <t>06 6 11 S2430</t>
  </si>
  <si>
    <t>2 02 25555 05 0000 151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</si>
  <si>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</si>
  <si>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Обеспечение  антивирусной защиты локальных компьютерных сетей  администрации муниципального района "Ижемский"</t>
  </si>
  <si>
    <t xml:space="preserve">Приобретение оборудования, техники и другого имущества, необходимого для осуществления дорожной деятельности </t>
  </si>
  <si>
    <t>03 0 11 L5190</t>
  </si>
  <si>
    <t>Укрепление материально-технической базы муниципальных учреждений сферы культуры</t>
  </si>
  <si>
    <t>03 0 15 S2150</t>
  </si>
  <si>
    <t xml:space="preserve">2 02 25467 05 0000 151
</t>
  </si>
  <si>
    <t xml:space="preserve"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
</t>
  </si>
  <si>
    <t>2 19 25112 05 0000 151</t>
  </si>
  <si>
    <t xml:space="preserve">Возврат остатков субсидий на софинансирование капитальных вложений в объекты муниципальной собственности из бюджетов муниципальных районов
</t>
  </si>
  <si>
    <t>Субвенции на осуществление государственных полномочий Республики Коми, предусмотренных пунктом 6 статьи 1, статьями 2 и 3 Закона Республики Коми «О наделении  органов местного самоуправления в Республике Коми отдельными государственными полномочиями Республики Коми</t>
  </si>
  <si>
    <t>Осуществление государственных полномочий Республики Коми по расчету и предоставлению органам местного самоуправления муниципальных районов субвенций бюджетам поселений на осуществление государственных полномочий Республики Коми,  предусмотренных статьями 2 и 3 Закона Республики Коми «О наделении органов местного самоуправления в Республике Коми отдельными государственными полномочиями Республики Коми</t>
  </si>
  <si>
    <t>Субвенции на осуществление государственных полномочий Республики Коми, предусмотренных пунктом 6 статьи 1, статьями 2 и 3 Закона Республики Коми «О наделении  органов местного самоуправления в Республике Коми отдельными государственными полномочиями Республики Коми»</t>
  </si>
  <si>
    <t>Осуществление государственных полномочий Республики Коми по расчету и предоставлению органам местного самоуправления муниципальных районов субвенций бюджетам поселений на осуществление государственных полномочий Республики Коми,  предусмотренных статьями 2 и 3 Закона Республики Коми «О наделении органов местного самоуправления в Республике Коми отдельными го-сударственными полномочиями Республики Коми»</t>
  </si>
  <si>
    <t>03 0 11 L4670</t>
  </si>
  <si>
    <t xml:space="preserve"> Укрепление материально-технической базы муниципальных учреждений сферы культуры.
</t>
  </si>
  <si>
    <t>03 0 12 L5190</t>
  </si>
  <si>
    <t>Подписка периодических изданий</t>
  </si>
  <si>
    <t>Субвенции на осуществление государственных полномочий Республики Коми, предусмотренных пунктом 6 статьи 1, статьями 2 и 3 Закона Республики Коми «О наделении  органов местного самоуправления в Республике Коми отдельными государственными полномочиями Республики Коми"</t>
  </si>
  <si>
    <t>2 02 35176 05 0000 151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</si>
  <si>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</si>
  <si>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2 02 25497 05 0000 151</t>
  </si>
  <si>
    <t>Субсидии бюджетам муниципальных районов на реализацию мероприятий по обеспечению жильем молодых семей</t>
  </si>
  <si>
    <t xml:space="preserve"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
</t>
  </si>
  <si>
    <t>Содействие в предоставлении государственной  поддержки  на приобретение (строительство)  жилья отдельных категорий граждан, установленных законодательством Республики Коми</t>
  </si>
  <si>
    <t>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</si>
  <si>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01 1 46 L4970</t>
  </si>
  <si>
    <t xml:space="preserve">Предоставление социальных выплат молодым семьям на приобретение жилого помещения или создание объекта индивидуального жилищного строительства
</t>
  </si>
  <si>
    <t>01 3 13 S2380</t>
  </si>
  <si>
    <t>Организация системы  вывоза твердых бытовых отходов</t>
  </si>
  <si>
    <t>Создание систем по раздельному сбору отходов</t>
  </si>
  <si>
    <t>Распределение субвенций на 2018 год</t>
  </si>
  <si>
    <t>бюджетам сельских поселений на осуществление первичного воинского учет на территориях, где отсутствуют военные комиссариаты</t>
  </si>
  <si>
    <t>Сельское поселение "Брыкаланск"</t>
  </si>
  <si>
    <t>Сельское поселение "Кельчиюр"</t>
  </si>
  <si>
    <t>Сельское поселение "Кипиево"</t>
  </si>
  <si>
    <t>Сельское поселение "Краснобор"</t>
  </si>
  <si>
    <t>Сельское поселение "Мохча"</t>
  </si>
  <si>
    <t>Сельское поселение "Няшабож"</t>
  </si>
  <si>
    <t>Сельское поселение "Сизябск"</t>
  </si>
  <si>
    <t>Сельское поселение "Том"</t>
  </si>
  <si>
    <t>Сельское поселение "Щельяюр"</t>
  </si>
  <si>
    <t>Приложение 5</t>
  </si>
  <si>
    <t>"Таблица 4</t>
  </si>
  <si>
    <t>Строительство водопроводных сетей</t>
  </si>
  <si>
    <t>01 2 31 L0180</t>
  </si>
  <si>
    <t>Подпрограмма "Развитие внутреннего и въездного туризма на территории Ижемского района"</t>
  </si>
  <si>
    <t>Рекламно-информационное обеспечение продвижения туристских продуктов</t>
  </si>
  <si>
    <t>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</si>
  <si>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>Уплата обязательных платежей учредителем должника, включенных в реестр требований кредиторов, в соответствии со статьей 129.1 Федерального закона от 26 октября 2002 года № 127-ФЗ «О несостоятельности  (банкротстве)</t>
  </si>
  <si>
    <t>от 02 апреля  2018 года № 5-26/1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</si>
</sst>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00\ 00\ 00"/>
    <numFmt numFmtId="178" formatCode="_-* #,##0.0_р_._-;\-* #,##0.0_р_._-;_-* &quot;-&quot;??_р_._-;_-@_-"/>
    <numFmt numFmtId="179" formatCode="_-* #,##0.0_р_._-;\-* #,##0.0_р_._-;_-* &quot;-&quot;?_р_._-;_-@_-"/>
    <numFmt numFmtId="180" formatCode="000"/>
    <numFmt numFmtId="181" formatCode="00"/>
    <numFmt numFmtId="182" formatCode="0000"/>
    <numFmt numFmtId="183" formatCode="_-* #,##0_р_._-;\-\ #,##0_р_._-;_-* &quot;-&quot;_р_._-;_-@_-"/>
    <numFmt numFmtId="184" formatCode="\+#,##0_р_.;\-#,##0_р_.;_-* &quot;-&quot;_р_._-;_-@_-"/>
    <numFmt numFmtId="185" formatCode="_-* #,##0.0_р_._-;\-\ #,##0.0_р_._-;_-* &quot;-&quot;_р_._-;_-@_-"/>
    <numFmt numFmtId="186" formatCode="#,##0.0_р_."/>
    <numFmt numFmtId="187" formatCode="#,##0.0_ ;\-#,##0.0\ "/>
    <numFmt numFmtId="188" formatCode="[$-FC19]d\ mmmm\ yyyy\ &quot;г.&quot;"/>
    <numFmt numFmtId="189" formatCode="?"/>
    <numFmt numFmtId="190" formatCode="_-* #,##0.00_р_._-;\-* #,##0.00_р_._-;_-* &quot;-&quot;?_р_._-;_-@_-"/>
    <numFmt numFmtId="191" formatCode="#,##0.00_р_."/>
    <numFmt numFmtId="192" formatCode="_-* #,##0.000_р_._-;\-* #,##0.000_р_._-;_-* &quot;-&quot;?_р_._-;_-@_-"/>
    <numFmt numFmtId="193" formatCode="#,##0.00_ ;\-#,##0.00\ "/>
    <numFmt numFmtId="194" formatCode="0.000"/>
    <numFmt numFmtId="195" formatCode="0.0000"/>
    <numFmt numFmtId="196" formatCode="#,##0.0"/>
    <numFmt numFmtId="197" formatCode="000000"/>
    <numFmt numFmtId="198" formatCode="00\ 0\ 0000"/>
    <numFmt numFmtId="199" formatCode="00\0\0000"/>
    <numFmt numFmtId="200" formatCode="00\ 0\ 00\00000"/>
    <numFmt numFmtId="201" formatCode="00\ 0\ 00\ 00000"/>
    <numFmt numFmtId="202" formatCode="#,##0.000"/>
    <numFmt numFmtId="203" formatCode="0.00000"/>
  </numFmts>
  <fonts count="45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i/>
      <sz val="9"/>
      <name val="Arial"/>
      <family val="2"/>
    </font>
    <font>
      <sz val="9"/>
      <name val="Arial Cyr"/>
      <family val="0"/>
    </font>
    <font>
      <b/>
      <sz val="11.5"/>
      <name val="Cambria"/>
      <family val="1"/>
    </font>
    <font>
      <sz val="11.5"/>
      <name val="Cambria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rgb="FFFF0000"/>
      <name val="Arial Cyr"/>
      <family val="0"/>
    </font>
    <font>
      <sz val="10"/>
      <color rgb="FF00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09"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0" fontId="29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29" fillId="0" borderId="0" xfId="0" applyFont="1" applyAlignment="1">
      <alignment horizontal="center"/>
    </xf>
    <xf numFmtId="0" fontId="7" fillId="0" borderId="0" xfId="166" applyFont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8" fillId="0" borderId="1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6" fillId="0" borderId="10" xfId="0" applyFont="1" applyFill="1" applyBorder="1" applyAlignment="1">
      <alignment horizontal="left" wrapText="1"/>
    </xf>
    <xf numFmtId="4" fontId="0" fillId="0" borderId="0" xfId="0" applyNumberFormat="1" applyAlignment="1">
      <alignment/>
    </xf>
    <xf numFmtId="0" fontId="8" fillId="0" borderId="10" xfId="0" applyFont="1" applyBorder="1" applyAlignment="1">
      <alignment wrapText="1"/>
    </xf>
    <xf numFmtId="43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0" fontId="30" fillId="0" borderId="10" xfId="0" applyFont="1" applyBorder="1" applyAlignment="1">
      <alignment horizontal="left" wrapText="1" indent="1"/>
    </xf>
    <xf numFmtId="0" fontId="6" fillId="0" borderId="10" xfId="0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Border="1" applyAlignment="1">
      <alignment horizontal="center"/>
    </xf>
    <xf numFmtId="0" fontId="8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wrapText="1"/>
    </xf>
    <xf numFmtId="0" fontId="30" fillId="0" borderId="10" xfId="0" applyFont="1" applyFill="1" applyBorder="1" applyAlignment="1">
      <alignment horizontal="left" wrapText="1" indent="1"/>
    </xf>
    <xf numFmtId="49" fontId="6" fillId="0" borderId="0" xfId="0" applyNumberFormat="1" applyFont="1" applyBorder="1" applyAlignment="1">
      <alignment horizontal="center" wrapText="1"/>
    </xf>
    <xf numFmtId="4" fontId="6" fillId="0" borderId="0" xfId="0" applyNumberFormat="1" applyFont="1" applyBorder="1" applyAlignment="1">
      <alignment horizontal="right" wrapText="1"/>
    </xf>
    <xf numFmtId="49" fontId="6" fillId="0" borderId="10" xfId="0" applyNumberFormat="1" applyFont="1" applyBorder="1" applyAlignment="1">
      <alignment horizontal="left" vertical="center" wrapText="1"/>
    </xf>
    <xf numFmtId="198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Border="1" applyAlignment="1">
      <alignment horizontal="left" vertical="top" wrapText="1"/>
    </xf>
    <xf numFmtId="0" fontId="30" fillId="0" borderId="0" xfId="0" applyFont="1" applyFill="1" applyBorder="1" applyAlignment="1">
      <alignment horizontal="left" wrapText="1" indent="1"/>
    </xf>
    <xf numFmtId="198" fontId="6" fillId="0" borderId="0" xfId="0" applyNumberFormat="1" applyFont="1" applyBorder="1" applyAlignment="1">
      <alignment horizontal="center" wrapText="1"/>
    </xf>
    <xf numFmtId="0" fontId="4" fillId="0" borderId="10" xfId="0" applyFont="1" applyFill="1" applyBorder="1" applyAlignment="1">
      <alignment vertical="top" wrapText="1"/>
    </xf>
    <xf numFmtId="0" fontId="1" fillId="0" borderId="0" xfId="0" applyFont="1" applyAlignment="1">
      <alignment vertical="justify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7" fillId="0" borderId="0" xfId="0" applyFont="1" applyAlignment="1">
      <alignment horizontal="right" vertical="justify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201" fontId="6" fillId="0" borderId="10" xfId="0" applyNumberFormat="1" applyFont="1" applyBorder="1" applyAlignment="1">
      <alignment horizontal="center" wrapText="1"/>
    </xf>
    <xf numFmtId="201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/>
    </xf>
    <xf numFmtId="49" fontId="3" fillId="0" borderId="11" xfId="92" applyNumberFormat="1" applyFont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/>
    </xf>
    <xf numFmtId="49" fontId="6" fillId="0" borderId="10" xfId="150" applyNumberFormat="1" applyFont="1" applyFill="1" applyBorder="1" applyAlignment="1">
      <alignment horizontal="left" vertical="center" wrapText="1"/>
      <protection/>
    </xf>
    <xf numFmtId="0" fontId="41" fillId="0" borderId="10" xfId="0" applyFont="1" applyFill="1" applyBorder="1" applyAlignment="1">
      <alignment vertical="center" wrapText="1"/>
    </xf>
    <xf numFmtId="49" fontId="8" fillId="0" borderId="10" xfId="118" applyNumberFormat="1" applyFont="1" applyBorder="1" applyAlignment="1">
      <alignment horizontal="left" vertical="center" wrapText="1"/>
      <protection/>
    </xf>
    <xf numFmtId="49" fontId="6" fillId="0" borderId="10" xfId="119" applyNumberFormat="1" applyFont="1" applyFill="1" applyBorder="1" applyAlignment="1">
      <alignment horizontal="left" vertical="center" wrapText="1"/>
      <protection/>
    </xf>
    <xf numFmtId="49" fontId="6" fillId="0" borderId="10" xfId="160" applyNumberFormat="1" applyFont="1" applyFill="1" applyBorder="1" applyAlignment="1">
      <alignment horizontal="left" vertical="center" wrapText="1"/>
      <protection/>
    </xf>
    <xf numFmtId="49" fontId="6" fillId="0" borderId="10" xfId="121" applyNumberFormat="1" applyFont="1" applyFill="1" applyBorder="1" applyAlignment="1">
      <alignment horizontal="left" vertical="center" wrapText="1"/>
      <protection/>
    </xf>
    <xf numFmtId="49" fontId="8" fillId="0" borderId="10" xfId="125" applyNumberFormat="1" applyFont="1" applyBorder="1" applyAlignment="1">
      <alignment horizontal="left" vertical="center" wrapText="1"/>
      <protection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vertical="center" wrapText="1"/>
    </xf>
    <xf numFmtId="49" fontId="6" fillId="0" borderId="10" xfId="92" applyNumberFormat="1" applyFont="1" applyBorder="1" applyAlignment="1">
      <alignment horizontal="left" vertical="center" wrapText="1"/>
      <protection/>
    </xf>
    <xf numFmtId="49" fontId="6" fillId="0" borderId="10" xfId="84" applyNumberFormat="1" applyFont="1" applyFill="1" applyBorder="1" applyAlignment="1">
      <alignment horizontal="left" vertical="center" wrapText="1"/>
      <protection/>
    </xf>
    <xf numFmtId="49" fontId="6" fillId="0" borderId="10" xfId="163" applyNumberFormat="1" applyFont="1" applyBorder="1" applyAlignment="1">
      <alignment horizontal="left" vertical="center" wrapText="1"/>
      <protection/>
    </xf>
    <xf numFmtId="0" fontId="41" fillId="0" borderId="10" xfId="163" applyFont="1" applyBorder="1" applyAlignment="1">
      <alignment vertical="center" wrapText="1"/>
      <protection/>
    </xf>
    <xf numFmtId="49" fontId="8" fillId="0" borderId="10" xfId="128" applyNumberFormat="1" applyFont="1" applyBorder="1" applyAlignment="1">
      <alignment horizontal="left" vertical="center" wrapText="1"/>
      <protection/>
    </xf>
    <xf numFmtId="49" fontId="6" fillId="0" borderId="10" xfId="144" applyNumberFormat="1" applyFont="1" applyBorder="1" applyAlignment="1">
      <alignment horizontal="left" vertical="center" wrapText="1"/>
      <protection/>
    </xf>
    <xf numFmtId="189" fontId="6" fillId="0" borderId="10" xfId="144" applyNumberFormat="1" applyFont="1" applyBorder="1" applyAlignment="1">
      <alignment horizontal="left" vertical="center" wrapText="1"/>
      <protection/>
    </xf>
    <xf numFmtId="49" fontId="6" fillId="0" borderId="10" xfId="145" applyNumberFormat="1" applyFont="1" applyBorder="1" applyAlignment="1">
      <alignment horizontal="left" vertical="center" wrapText="1"/>
      <protection/>
    </xf>
    <xf numFmtId="0" fontId="42" fillId="0" borderId="10" xfId="163" applyFont="1" applyBorder="1" applyAlignment="1">
      <alignment vertical="center" wrapText="1"/>
      <protection/>
    </xf>
    <xf numFmtId="0" fontId="41" fillId="0" borderId="10" xfId="163" applyFont="1" applyBorder="1" applyAlignment="1">
      <alignment horizontal="left" vertical="center" wrapText="1"/>
      <protection/>
    </xf>
    <xf numFmtId="49" fontId="8" fillId="0" borderId="10" xfId="79" applyNumberFormat="1" applyFont="1" applyBorder="1" applyAlignment="1">
      <alignment horizontal="left" vertical="center" wrapText="1"/>
      <protection/>
    </xf>
    <xf numFmtId="49" fontId="6" fillId="0" borderId="10" xfId="98" applyNumberFormat="1" applyFont="1" applyBorder="1" applyAlignment="1">
      <alignment horizontal="left" vertical="center" wrapText="1"/>
      <protection/>
    </xf>
    <xf numFmtId="49" fontId="8" fillId="0" borderId="10" xfId="0" applyNumberFormat="1" applyFont="1" applyBorder="1" applyAlignment="1">
      <alignment horizontal="left" vertical="center" wrapText="1"/>
    </xf>
    <xf numFmtId="49" fontId="6" fillId="0" borderId="10" xfId="163" applyNumberFormat="1" applyFont="1" applyFill="1" applyBorder="1" applyAlignment="1">
      <alignment horizontal="left" vertical="center" wrapText="1"/>
      <protection/>
    </xf>
    <xf numFmtId="49" fontId="6" fillId="0" borderId="10" xfId="107" applyNumberFormat="1" applyFont="1" applyBorder="1" applyAlignment="1">
      <alignment horizontal="left" vertical="center" wrapText="1"/>
      <protection/>
    </xf>
    <xf numFmtId="189" fontId="6" fillId="0" borderId="10" xfId="162" applyNumberFormat="1" applyFont="1" applyFill="1" applyBorder="1" applyAlignment="1">
      <alignment horizontal="left" vertical="center" wrapText="1"/>
      <protection/>
    </xf>
    <xf numFmtId="49" fontId="6" fillId="0" borderId="10" xfId="135" applyNumberFormat="1" applyFont="1" applyBorder="1" applyAlignment="1">
      <alignment horizontal="left" vertical="center" wrapText="1"/>
      <protection/>
    </xf>
    <xf numFmtId="49" fontId="6" fillId="0" borderId="10" xfId="140" applyNumberFormat="1" applyFont="1" applyBorder="1" applyAlignment="1">
      <alignment horizontal="left" vertical="center" wrapText="1"/>
      <protection/>
    </xf>
    <xf numFmtId="49" fontId="6" fillId="0" borderId="10" xfId="143" applyNumberFormat="1" applyFont="1" applyBorder="1" applyAlignment="1">
      <alignment horizontal="left" vertical="center" wrapText="1"/>
      <protection/>
    </xf>
    <xf numFmtId="49" fontId="6" fillId="0" borderId="10" xfId="97" applyNumberFormat="1" applyFont="1" applyBorder="1" applyAlignment="1">
      <alignment horizontal="left" vertical="center" wrapText="1"/>
      <protection/>
    </xf>
    <xf numFmtId="49" fontId="8" fillId="0" borderId="10" xfId="159" applyNumberFormat="1" applyFont="1" applyBorder="1" applyAlignment="1">
      <alignment horizontal="left" vertical="center" wrapText="1"/>
      <protection/>
    </xf>
    <xf numFmtId="49" fontId="6" fillId="0" borderId="10" xfId="74" applyNumberFormat="1" applyFont="1" applyBorder="1" applyAlignment="1">
      <alignment horizontal="left" vertical="center" wrapText="1"/>
      <protection/>
    </xf>
    <xf numFmtId="49" fontId="6" fillId="0" borderId="10" xfId="76" applyNumberFormat="1" applyFont="1" applyBorder="1" applyAlignment="1">
      <alignment horizontal="left" vertical="center" wrapText="1"/>
      <protection/>
    </xf>
    <xf numFmtId="49" fontId="6" fillId="0" borderId="10" xfId="80" applyNumberFormat="1" applyFont="1" applyBorder="1" applyAlignment="1">
      <alignment horizontal="left" vertical="center" wrapText="1"/>
      <protection/>
    </xf>
    <xf numFmtId="49" fontId="6" fillId="0" borderId="10" xfId="84" applyNumberFormat="1" applyFont="1" applyBorder="1" applyAlignment="1">
      <alignment horizontal="left" vertical="center" wrapText="1"/>
      <protection/>
    </xf>
    <xf numFmtId="189" fontId="6" fillId="0" borderId="10" xfId="87" applyNumberFormat="1" applyFont="1" applyBorder="1" applyAlignment="1">
      <alignment horizontal="left" vertical="center" wrapText="1"/>
      <protection/>
    </xf>
    <xf numFmtId="0" fontId="30" fillId="0" borderId="10" xfId="0" applyFont="1" applyFill="1" applyBorder="1" applyAlignment="1">
      <alignment wrapText="1"/>
    </xf>
    <xf numFmtId="189" fontId="6" fillId="0" borderId="10" xfId="110" applyNumberFormat="1" applyFont="1" applyBorder="1" applyAlignment="1">
      <alignment horizontal="left" vertical="center" wrapText="1"/>
      <protection/>
    </xf>
    <xf numFmtId="49" fontId="6" fillId="0" borderId="10" xfId="94" applyNumberFormat="1" applyFont="1" applyBorder="1" applyAlignment="1">
      <alignment horizontal="left" vertical="center" wrapText="1"/>
      <protection/>
    </xf>
    <xf numFmtId="49" fontId="6" fillId="0" borderId="10" xfId="158" applyNumberFormat="1" applyFont="1" applyFill="1" applyBorder="1" applyAlignment="1">
      <alignment horizontal="left" vertical="center" wrapText="1"/>
      <protection/>
    </xf>
    <xf numFmtId="49" fontId="8" fillId="0" borderId="10" xfId="110" applyNumberFormat="1" applyFont="1" applyBorder="1" applyAlignment="1">
      <alignment horizontal="left" vertical="center" wrapText="1"/>
      <protection/>
    </xf>
    <xf numFmtId="49" fontId="6" fillId="0" borderId="10" xfId="157" applyNumberFormat="1" applyFont="1" applyFill="1" applyBorder="1" applyAlignment="1">
      <alignment horizontal="left" vertical="center" wrapText="1"/>
      <protection/>
    </xf>
    <xf numFmtId="49" fontId="6" fillId="0" borderId="10" xfId="119" applyNumberFormat="1" applyFont="1" applyBorder="1" applyAlignment="1">
      <alignment horizontal="left" vertical="center" wrapText="1"/>
      <protection/>
    </xf>
    <xf numFmtId="189" fontId="6" fillId="0" borderId="10" xfId="152" applyNumberFormat="1" applyFont="1" applyFill="1" applyBorder="1" applyAlignment="1">
      <alignment horizontal="left" vertical="center" wrapText="1"/>
      <protection/>
    </xf>
    <xf numFmtId="49" fontId="6" fillId="0" borderId="10" xfId="95" applyNumberFormat="1" applyFont="1" applyFill="1" applyBorder="1" applyAlignment="1">
      <alignment horizontal="left" vertical="center" wrapText="1"/>
      <protection/>
    </xf>
    <xf numFmtId="49" fontId="3" fillId="0" borderId="12" xfId="135" applyNumberFormat="1" applyFont="1" applyBorder="1" applyAlignment="1">
      <alignment horizontal="left" vertical="center" wrapText="1"/>
      <protection/>
    </xf>
    <xf numFmtId="0" fontId="29" fillId="0" borderId="0" xfId="0" applyFont="1" applyFill="1" applyAlignment="1">
      <alignment/>
    </xf>
    <xf numFmtId="201" fontId="6" fillId="0" borderId="10" xfId="0" applyNumberFormat="1" applyFont="1" applyFill="1" applyBorder="1" applyAlignment="1">
      <alignment horizontal="center" wrapText="1"/>
    </xf>
    <xf numFmtId="201" fontId="8" fillId="0" borderId="10" xfId="0" applyNumberFormat="1" applyFont="1" applyFill="1" applyBorder="1" applyAlignment="1">
      <alignment horizontal="center" wrapText="1"/>
    </xf>
    <xf numFmtId="4" fontId="0" fillId="0" borderId="0" xfId="0" applyNumberFormat="1" applyFill="1" applyAlignment="1">
      <alignment/>
    </xf>
    <xf numFmtId="49" fontId="8" fillId="0" borderId="10" xfId="118" applyNumberFormat="1" applyFont="1" applyFill="1" applyBorder="1" applyAlignment="1">
      <alignment horizontal="left" vertical="center" wrapText="1"/>
      <protection/>
    </xf>
    <xf numFmtId="49" fontId="6" fillId="0" borderId="10" xfId="123" applyNumberFormat="1" applyFont="1" applyFill="1" applyBorder="1" applyAlignment="1">
      <alignment horizontal="left" vertical="center" wrapText="1"/>
      <protection/>
    </xf>
    <xf numFmtId="49" fontId="8" fillId="0" borderId="10" xfId="125" applyNumberFormat="1" applyFont="1" applyFill="1" applyBorder="1" applyAlignment="1">
      <alignment horizontal="left" vertical="center" wrapText="1"/>
      <protection/>
    </xf>
    <xf numFmtId="11" fontId="6" fillId="0" borderId="10" xfId="60" applyNumberFormat="1" applyFont="1" applyFill="1" applyBorder="1" applyAlignment="1" applyProtection="1">
      <alignment wrapText="1"/>
      <protection/>
    </xf>
    <xf numFmtId="49" fontId="8" fillId="0" borderId="10" xfId="0" applyNumberFormat="1" applyFont="1" applyFill="1" applyBorder="1" applyAlignment="1">
      <alignment horizontal="center"/>
    </xf>
    <xf numFmtId="0" fontId="42" fillId="0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vertical="center" wrapText="1"/>
    </xf>
    <xf numFmtId="49" fontId="6" fillId="0" borderId="10" xfId="92" applyNumberFormat="1" applyFont="1" applyFill="1" applyBorder="1" applyAlignment="1">
      <alignment horizontal="left" vertical="center" wrapText="1"/>
      <protection/>
    </xf>
    <xf numFmtId="49" fontId="6" fillId="0" borderId="10" xfId="0" applyNumberFormat="1" applyFont="1" applyFill="1" applyBorder="1" applyAlignment="1">
      <alignment horizontal="left" vertical="center" wrapText="1"/>
    </xf>
    <xf numFmtId="49" fontId="8" fillId="0" borderId="10" xfId="128" applyNumberFormat="1" applyFont="1" applyFill="1" applyBorder="1" applyAlignment="1">
      <alignment horizontal="left" vertical="center" wrapText="1"/>
      <protection/>
    </xf>
    <xf numFmtId="49" fontId="6" fillId="0" borderId="10" xfId="144" applyNumberFormat="1" applyFont="1" applyFill="1" applyBorder="1" applyAlignment="1">
      <alignment horizontal="left" vertical="center" wrapText="1"/>
      <protection/>
    </xf>
    <xf numFmtId="189" fontId="6" fillId="0" borderId="10" xfId="144" applyNumberFormat="1" applyFont="1" applyFill="1" applyBorder="1" applyAlignment="1">
      <alignment horizontal="left" vertical="center" wrapText="1"/>
      <protection/>
    </xf>
    <xf numFmtId="49" fontId="6" fillId="0" borderId="10" xfId="145" applyNumberFormat="1" applyFont="1" applyFill="1" applyBorder="1" applyAlignment="1">
      <alignment horizontal="left" vertical="center" wrapText="1"/>
      <protection/>
    </xf>
    <xf numFmtId="49" fontId="6" fillId="0" borderId="10" xfId="146" applyNumberFormat="1" applyFont="1" applyFill="1" applyBorder="1" applyAlignment="1">
      <alignment horizontal="left" vertical="center" wrapText="1"/>
      <protection/>
    </xf>
    <xf numFmtId="0" fontId="42" fillId="0" borderId="10" xfId="163" applyFont="1" applyFill="1" applyBorder="1" applyAlignment="1">
      <alignment vertical="center" wrapText="1"/>
      <protection/>
    </xf>
    <xf numFmtId="0" fontId="41" fillId="0" borderId="10" xfId="163" applyFont="1" applyFill="1" applyBorder="1" applyAlignment="1">
      <alignment horizontal="left" vertical="center" wrapText="1"/>
      <protection/>
    </xf>
    <xf numFmtId="49" fontId="6" fillId="0" borderId="10" xfId="97" applyNumberFormat="1" applyFont="1" applyFill="1" applyBorder="1" applyAlignment="1">
      <alignment horizontal="left" vertical="center" wrapText="1"/>
      <protection/>
    </xf>
    <xf numFmtId="49" fontId="6" fillId="0" borderId="10" xfId="143" applyNumberFormat="1" applyFont="1" applyFill="1" applyBorder="1" applyAlignment="1">
      <alignment horizontal="left" vertical="center" wrapText="1"/>
      <protection/>
    </xf>
    <xf numFmtId="49" fontId="8" fillId="0" borderId="10" xfId="103" applyNumberFormat="1" applyFont="1" applyFill="1" applyBorder="1" applyAlignment="1">
      <alignment horizontal="left" vertical="center" wrapText="1"/>
      <protection/>
    </xf>
    <xf numFmtId="49" fontId="8" fillId="0" borderId="10" xfId="106" applyNumberFormat="1" applyFont="1" applyFill="1" applyBorder="1" applyAlignment="1">
      <alignment horizontal="left" vertical="center" wrapText="1"/>
      <protection/>
    </xf>
    <xf numFmtId="49" fontId="8" fillId="0" borderId="10" xfId="159" applyNumberFormat="1" applyFont="1" applyFill="1" applyBorder="1" applyAlignment="1">
      <alignment horizontal="left" vertical="center" wrapText="1"/>
      <protection/>
    </xf>
    <xf numFmtId="49" fontId="8" fillId="0" borderId="10" xfId="72" applyNumberFormat="1" applyFont="1" applyFill="1" applyBorder="1" applyAlignment="1">
      <alignment horizontal="left" vertical="center" wrapText="1"/>
      <protection/>
    </xf>
    <xf numFmtId="49" fontId="6" fillId="0" borderId="10" xfId="74" applyNumberFormat="1" applyFont="1" applyFill="1" applyBorder="1" applyAlignment="1">
      <alignment horizontal="left" vertical="center" wrapText="1"/>
      <protection/>
    </xf>
    <xf numFmtId="49" fontId="6" fillId="0" borderId="10" xfId="76" applyNumberFormat="1" applyFont="1" applyFill="1" applyBorder="1" applyAlignment="1">
      <alignment horizontal="left" vertical="center" wrapText="1"/>
      <protection/>
    </xf>
    <xf numFmtId="49" fontId="8" fillId="0" borderId="10" xfId="110" applyNumberFormat="1" applyFont="1" applyFill="1" applyBorder="1" applyAlignment="1">
      <alignment horizontal="left" vertical="center" wrapText="1"/>
      <protection/>
    </xf>
    <xf numFmtId="189" fontId="6" fillId="0" borderId="10" xfId="110" applyNumberFormat="1" applyFont="1" applyFill="1" applyBorder="1" applyAlignment="1">
      <alignment horizontal="left" vertical="center" wrapText="1"/>
      <protection/>
    </xf>
    <xf numFmtId="49" fontId="6" fillId="0" borderId="10" xfId="93" applyNumberFormat="1" applyFont="1" applyFill="1" applyBorder="1" applyAlignment="1">
      <alignment horizontal="left" vertical="center" wrapText="1"/>
      <protection/>
    </xf>
    <xf numFmtId="49" fontId="6" fillId="0" borderId="10" xfId="104" applyNumberFormat="1" applyFont="1" applyFill="1" applyBorder="1" applyAlignment="1">
      <alignment horizontal="left" vertical="center" wrapText="1"/>
      <protection/>
    </xf>
    <xf numFmtId="49" fontId="6" fillId="0" borderId="10" xfId="115" applyNumberFormat="1" applyFont="1" applyFill="1" applyBorder="1" applyAlignment="1">
      <alignment horizontal="left" vertical="center" wrapText="1"/>
      <protection/>
    </xf>
    <xf numFmtId="49" fontId="8" fillId="0" borderId="10" xfId="79" applyNumberFormat="1" applyFont="1" applyFill="1" applyBorder="1" applyAlignment="1">
      <alignment horizontal="left" vertical="center" wrapText="1"/>
      <protection/>
    </xf>
    <xf numFmtId="49" fontId="6" fillId="0" borderId="10" xfId="94" applyNumberFormat="1" applyFont="1" applyFill="1" applyBorder="1" applyAlignment="1">
      <alignment horizontal="left" vertical="center" wrapText="1"/>
      <protection/>
    </xf>
    <xf numFmtId="49" fontId="6" fillId="0" borderId="10" xfId="85" applyNumberFormat="1" applyFont="1" applyFill="1" applyBorder="1" applyAlignment="1">
      <alignment horizontal="left" vertical="center" wrapText="1"/>
      <protection/>
    </xf>
    <xf numFmtId="189" fontId="6" fillId="0" borderId="10" xfId="87" applyNumberFormat="1" applyFont="1" applyFill="1" applyBorder="1" applyAlignment="1">
      <alignment horizontal="left" vertical="center" wrapText="1"/>
      <protection/>
    </xf>
    <xf numFmtId="49" fontId="6" fillId="0" borderId="10" xfId="98" applyNumberFormat="1" applyFont="1" applyFill="1" applyBorder="1" applyAlignment="1">
      <alignment horizontal="left" vertical="center" wrapText="1"/>
      <protection/>
    </xf>
    <xf numFmtId="49" fontId="6" fillId="0" borderId="10" xfId="99" applyNumberFormat="1" applyFont="1" applyFill="1" applyBorder="1" applyAlignment="1">
      <alignment horizontal="left" vertical="center" wrapText="1"/>
      <protection/>
    </xf>
    <xf numFmtId="49" fontId="6" fillId="0" borderId="10" xfId="100" applyNumberFormat="1" applyFont="1" applyFill="1" applyBorder="1" applyAlignment="1">
      <alignment horizontal="left" vertical="center" wrapText="1"/>
      <protection/>
    </xf>
    <xf numFmtId="49" fontId="8" fillId="0" borderId="10" xfId="0" applyNumberFormat="1" applyFont="1" applyFill="1" applyBorder="1" applyAlignment="1">
      <alignment horizontal="left" vertical="center" wrapText="1"/>
    </xf>
    <xf numFmtId="49" fontId="6" fillId="0" borderId="10" xfId="135" applyNumberFormat="1" applyFont="1" applyFill="1" applyBorder="1" applyAlignment="1">
      <alignment horizontal="left" vertical="center" wrapText="1"/>
      <protection/>
    </xf>
    <xf numFmtId="0" fontId="41" fillId="0" borderId="10" xfId="163" applyFont="1" applyFill="1" applyBorder="1" applyAlignment="1">
      <alignment wrapText="1"/>
      <protection/>
    </xf>
    <xf numFmtId="176" fontId="0" fillId="0" borderId="0" xfId="0" applyNumberFormat="1" applyAlignment="1">
      <alignment/>
    </xf>
    <xf numFmtId="4" fontId="29" fillId="0" borderId="0" xfId="0" applyNumberFormat="1" applyFont="1" applyAlignment="1">
      <alignment/>
    </xf>
    <xf numFmtId="196" fontId="6" fillId="0" borderId="10" xfId="0" applyNumberFormat="1" applyFont="1" applyBorder="1" applyAlignment="1">
      <alignment horizontal="right" wrapText="1"/>
    </xf>
    <xf numFmtId="196" fontId="8" fillId="0" borderId="10" xfId="0" applyNumberFormat="1" applyFont="1" applyBorder="1" applyAlignment="1">
      <alignment horizontal="right" wrapText="1"/>
    </xf>
    <xf numFmtId="196" fontId="8" fillId="0" borderId="10" xfId="0" applyNumberFormat="1" applyFont="1" applyFill="1" applyBorder="1" applyAlignment="1">
      <alignment horizontal="right" wrapText="1"/>
    </xf>
    <xf numFmtId="196" fontId="8" fillId="0" borderId="10" xfId="0" applyNumberFormat="1" applyFont="1" applyFill="1" applyBorder="1" applyAlignment="1">
      <alignment/>
    </xf>
    <xf numFmtId="196" fontId="6" fillId="0" borderId="10" xfId="0" applyNumberFormat="1" applyFont="1" applyFill="1" applyBorder="1" applyAlignment="1">
      <alignment horizontal="right"/>
    </xf>
    <xf numFmtId="196" fontId="6" fillId="0" borderId="10" xfId="0" applyNumberFormat="1" applyFont="1" applyFill="1" applyBorder="1" applyAlignment="1">
      <alignment/>
    </xf>
    <xf numFmtId="196" fontId="8" fillId="0" borderId="10" xfId="0" applyNumberFormat="1" applyFont="1" applyFill="1" applyBorder="1" applyAlignment="1">
      <alignment horizontal="right"/>
    </xf>
    <xf numFmtId="196" fontId="6" fillId="0" borderId="10" xfId="0" applyNumberFormat="1" applyFont="1" applyFill="1" applyBorder="1" applyAlignment="1">
      <alignment horizontal="right" wrapText="1"/>
    </xf>
    <xf numFmtId="196" fontId="0" fillId="0" borderId="0" xfId="0" applyNumberFormat="1" applyAlignment="1">
      <alignment/>
    </xf>
    <xf numFmtId="49" fontId="6" fillId="0" borderId="10" xfId="0" applyNumberFormat="1" applyFont="1" applyFill="1" applyBorder="1" applyAlignment="1" applyProtection="1">
      <alignment horizontal="left" vertical="center" wrapText="1"/>
      <protection/>
    </xf>
    <xf numFmtId="49" fontId="6" fillId="0" borderId="10" xfId="0" applyNumberFormat="1" applyFont="1" applyBorder="1" applyAlignment="1" applyProtection="1">
      <alignment horizontal="left" vertical="center" wrapText="1"/>
      <protection/>
    </xf>
    <xf numFmtId="196" fontId="3" fillId="0" borderId="0" xfId="0" applyNumberFormat="1" applyFont="1" applyAlignment="1">
      <alignment horizontal="right"/>
    </xf>
    <xf numFmtId="196" fontId="0" fillId="0" borderId="0" xfId="0" applyNumberFormat="1" applyFill="1" applyAlignment="1">
      <alignment/>
    </xf>
    <xf numFmtId="196" fontId="29" fillId="0" borderId="0" xfId="0" applyNumberFormat="1" applyFont="1" applyFill="1" applyAlignment="1">
      <alignment/>
    </xf>
    <xf numFmtId="196" fontId="43" fillId="0" borderId="0" xfId="0" applyNumberFormat="1" applyFont="1" applyFill="1" applyAlignment="1">
      <alignment/>
    </xf>
    <xf numFmtId="196" fontId="0" fillId="0" borderId="0" xfId="0" applyNumberFormat="1" applyFont="1" applyAlignment="1">
      <alignment/>
    </xf>
    <xf numFmtId="196" fontId="29" fillId="0" borderId="0" xfId="0" applyNumberFormat="1" applyFont="1" applyAlignment="1">
      <alignment/>
    </xf>
    <xf numFmtId="196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1" fillId="0" borderId="1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>
      <alignment/>
    </xf>
    <xf numFmtId="49" fontId="6" fillId="0" borderId="10" xfId="0" applyNumberFormat="1" applyFont="1" applyBorder="1" applyAlignment="1" applyProtection="1">
      <alignment horizontal="left" vertical="center" wrapText="1"/>
      <protection/>
    </xf>
    <xf numFmtId="196" fontId="29" fillId="0" borderId="10" xfId="0" applyNumberFormat="1" applyFont="1" applyBorder="1" applyAlignment="1">
      <alignment/>
    </xf>
    <xf numFmtId="49" fontId="3" fillId="0" borderId="0" xfId="135" applyNumberFormat="1" applyFont="1" applyBorder="1" applyAlignment="1">
      <alignment horizontal="left" vertical="center" wrapText="1"/>
      <protection/>
    </xf>
    <xf numFmtId="0" fontId="41" fillId="0" borderId="10" xfId="0" applyFont="1" applyFill="1" applyBorder="1" applyAlignment="1">
      <alignment horizontal="left" vertical="center" wrapText="1"/>
    </xf>
    <xf numFmtId="0" fontId="41" fillId="0" borderId="10" xfId="163" applyFont="1" applyFill="1" applyBorder="1" applyAlignment="1">
      <alignment vertical="center" wrapText="1"/>
      <protection/>
    </xf>
    <xf numFmtId="0" fontId="41" fillId="0" borderId="10" xfId="0" applyFont="1" applyFill="1" applyBorder="1" applyAlignment="1">
      <alignment wrapText="1"/>
    </xf>
    <xf numFmtId="0" fontId="41" fillId="0" borderId="10" xfId="163" applyFont="1" applyBorder="1" applyAlignment="1">
      <alignment wrapText="1"/>
      <protection/>
    </xf>
    <xf numFmtId="49" fontId="31" fillId="0" borderId="10" xfId="136" applyNumberFormat="1" applyFont="1" applyBorder="1" applyAlignment="1">
      <alignment horizontal="left" vertical="center" wrapText="1"/>
      <protection/>
    </xf>
    <xf numFmtId="49" fontId="6" fillId="0" borderId="10" xfId="146" applyNumberFormat="1" applyFont="1" applyBorder="1" applyAlignment="1">
      <alignment horizontal="left" vertical="center" wrapText="1"/>
      <protection/>
    </xf>
    <xf numFmtId="49" fontId="8" fillId="0" borderId="10" xfId="103" applyNumberFormat="1" applyFont="1" applyBorder="1" applyAlignment="1">
      <alignment horizontal="left" vertical="center" wrapText="1"/>
      <protection/>
    </xf>
    <xf numFmtId="49" fontId="8" fillId="0" borderId="10" xfId="106" applyNumberFormat="1" applyFont="1" applyBorder="1" applyAlignment="1">
      <alignment horizontal="left" vertical="center" wrapText="1"/>
      <protection/>
    </xf>
    <xf numFmtId="49" fontId="8" fillId="0" borderId="10" xfId="109" applyNumberFormat="1" applyFont="1" applyBorder="1" applyAlignment="1">
      <alignment horizontal="left" vertical="center" wrapText="1"/>
      <protection/>
    </xf>
    <xf numFmtId="49" fontId="6" fillId="0" borderId="10" xfId="109" applyNumberFormat="1" applyFont="1" applyBorder="1" applyAlignment="1">
      <alignment horizontal="left" vertical="center" wrapText="1"/>
      <protection/>
    </xf>
    <xf numFmtId="49" fontId="8" fillId="0" borderId="10" xfId="72" applyNumberFormat="1" applyFont="1" applyBorder="1" applyAlignment="1">
      <alignment horizontal="left" vertical="center" wrapText="1"/>
      <protection/>
    </xf>
    <xf numFmtId="49" fontId="31" fillId="0" borderId="10" xfId="0" applyNumberFormat="1" applyFont="1" applyFill="1" applyBorder="1" applyAlignment="1">
      <alignment horizontal="left" vertical="center" wrapText="1"/>
    </xf>
    <xf numFmtId="49" fontId="6" fillId="0" borderId="10" xfId="93" applyNumberFormat="1" applyFont="1" applyBorder="1" applyAlignment="1">
      <alignment horizontal="left" vertical="center" wrapText="1"/>
      <protection/>
    </xf>
    <xf numFmtId="49" fontId="6" fillId="0" borderId="10" xfId="104" applyNumberFormat="1" applyFont="1" applyBorder="1" applyAlignment="1">
      <alignment horizontal="left" vertical="center" wrapText="1"/>
      <protection/>
    </xf>
    <xf numFmtId="49" fontId="6" fillId="0" borderId="10" xfId="115" applyNumberFormat="1" applyFont="1" applyBorder="1" applyAlignment="1">
      <alignment horizontal="left" vertical="center" wrapText="1"/>
      <protection/>
    </xf>
    <xf numFmtId="49" fontId="6" fillId="0" borderId="10" xfId="85" applyNumberFormat="1" applyFont="1" applyBorder="1" applyAlignment="1">
      <alignment horizontal="left" vertical="center" wrapText="1"/>
      <protection/>
    </xf>
    <xf numFmtId="189" fontId="6" fillId="0" borderId="10" xfId="153" applyNumberFormat="1" applyFont="1" applyFill="1" applyBorder="1" applyAlignment="1">
      <alignment horizontal="left" vertical="center" wrapText="1"/>
      <protection/>
    </xf>
    <xf numFmtId="189" fontId="6" fillId="0" borderId="10" xfId="155" applyNumberFormat="1" applyFont="1" applyFill="1" applyBorder="1" applyAlignment="1">
      <alignment horizontal="left" vertical="center" wrapText="1"/>
      <protection/>
    </xf>
    <xf numFmtId="189" fontId="6" fillId="0" borderId="10" xfId="86" applyNumberFormat="1" applyFont="1" applyFill="1" applyBorder="1" applyAlignment="1">
      <alignment horizontal="left" vertical="center" wrapText="1"/>
      <protection/>
    </xf>
    <xf numFmtId="189" fontId="6" fillId="0" borderId="10" xfId="90" applyNumberFormat="1" applyFont="1" applyFill="1" applyBorder="1" applyAlignment="1">
      <alignment horizontal="left" vertical="center" wrapText="1"/>
      <protection/>
    </xf>
    <xf numFmtId="189" fontId="6" fillId="0" borderId="10" xfId="91" applyNumberFormat="1" applyFont="1" applyFill="1" applyBorder="1" applyAlignment="1">
      <alignment horizontal="left" vertical="center" wrapText="1"/>
      <protection/>
    </xf>
    <xf numFmtId="0" fontId="6" fillId="0" borderId="10" xfId="0" applyFont="1" applyBorder="1" applyAlignment="1">
      <alignment wrapText="1"/>
    </xf>
    <xf numFmtId="49" fontId="6" fillId="0" borderId="10" xfId="99" applyNumberFormat="1" applyFont="1" applyBorder="1" applyAlignment="1">
      <alignment horizontal="left" vertical="center" wrapText="1"/>
      <protection/>
    </xf>
    <xf numFmtId="49" fontId="6" fillId="0" borderId="10" xfId="100" applyNumberFormat="1" applyFont="1" applyBorder="1" applyAlignment="1">
      <alignment horizontal="left" vertical="center" wrapText="1"/>
      <protection/>
    </xf>
    <xf numFmtId="49" fontId="6" fillId="0" borderId="10" xfId="140" applyNumberFormat="1" applyFont="1" applyFill="1" applyBorder="1" applyAlignment="1">
      <alignment horizontal="left" vertical="center" wrapText="1"/>
      <protection/>
    </xf>
    <xf numFmtId="49" fontId="6" fillId="0" borderId="10" xfId="108" applyNumberFormat="1" applyFont="1" applyFill="1" applyBorder="1" applyAlignment="1">
      <alignment horizontal="left" vertical="center" wrapText="1"/>
      <protection/>
    </xf>
    <xf numFmtId="49" fontId="8" fillId="0" borderId="10" xfId="109" applyNumberFormat="1" applyFont="1" applyFill="1" applyBorder="1" applyAlignment="1">
      <alignment horizontal="left" vertical="center" wrapText="1"/>
      <protection/>
    </xf>
    <xf numFmtId="49" fontId="6" fillId="0" borderId="10" xfId="109" applyNumberFormat="1" applyFont="1" applyFill="1" applyBorder="1" applyAlignment="1">
      <alignment horizontal="left" vertical="center" wrapText="1"/>
      <protection/>
    </xf>
    <xf numFmtId="49" fontId="6" fillId="0" borderId="10" xfId="148" applyNumberFormat="1" applyFont="1" applyFill="1" applyBorder="1" applyAlignment="1">
      <alignment horizontal="left" vertical="center" wrapText="1"/>
      <protection/>
    </xf>
    <xf numFmtId="49" fontId="6" fillId="0" borderId="10" xfId="80" applyNumberFormat="1" applyFont="1" applyFill="1" applyBorder="1" applyAlignment="1">
      <alignment horizontal="left" vertical="center" wrapText="1"/>
      <protection/>
    </xf>
    <xf numFmtId="49" fontId="6" fillId="0" borderId="10" xfId="107" applyNumberFormat="1" applyFont="1" applyFill="1" applyBorder="1" applyAlignment="1">
      <alignment horizontal="left" vertical="center" wrapText="1"/>
      <protection/>
    </xf>
    <xf numFmtId="49" fontId="6" fillId="0" borderId="10" xfId="136" applyNumberFormat="1" applyFont="1" applyFill="1" applyBorder="1" applyAlignment="1">
      <alignment horizontal="left" vertical="center" wrapText="1"/>
      <protection/>
    </xf>
    <xf numFmtId="49" fontId="6" fillId="0" borderId="10" xfId="0" applyNumberFormat="1" applyFont="1" applyFill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2" fontId="5" fillId="0" borderId="10" xfId="0" applyNumberFormat="1" applyFont="1" applyBorder="1" applyAlignment="1">
      <alignment horizontal="right" wrapText="1" indent="1"/>
    </xf>
    <xf numFmtId="2" fontId="4" fillId="0" borderId="10" xfId="0" applyNumberFormat="1" applyFont="1" applyFill="1" applyBorder="1" applyAlignment="1">
      <alignment horizontal="right" wrapText="1" indent="1"/>
    </xf>
    <xf numFmtId="0" fontId="6" fillId="0" borderId="10" xfId="0" applyNumberFormat="1" applyFont="1" applyFill="1" applyBorder="1" applyAlignment="1">
      <alignment horizontal="left" wrapText="1"/>
    </xf>
    <xf numFmtId="0" fontId="6" fillId="0" borderId="0" xfId="0" applyFont="1" applyAlignment="1">
      <alignment wrapText="1"/>
    </xf>
    <xf numFmtId="19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9" fontId="6" fillId="0" borderId="11" xfId="75" applyNumberFormat="1" applyFont="1" applyFill="1" applyBorder="1" applyAlignment="1">
      <alignment horizontal="left" vertical="center" wrapText="1"/>
      <protection/>
    </xf>
    <xf numFmtId="196" fontId="41" fillId="0" borderId="10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justify" wrapText="1"/>
    </xf>
    <xf numFmtId="49" fontId="2" fillId="0" borderId="13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/>
    </xf>
    <xf numFmtId="0" fontId="1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49" fontId="32" fillId="0" borderId="14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49" fontId="1" fillId="0" borderId="10" xfId="167" applyNumberFormat="1" applyFont="1" applyFill="1" applyBorder="1" applyAlignment="1" applyProtection="1">
      <alignment horizontal="center" vertical="top" wrapText="1"/>
      <protection locked="0"/>
    </xf>
    <xf numFmtId="0" fontId="11" fillId="0" borderId="10" xfId="0" applyFont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49" fontId="1" fillId="0" borderId="10" xfId="167" applyNumberFormat="1" applyFont="1" applyFill="1" applyBorder="1" applyAlignment="1" applyProtection="1">
      <alignment horizontal="left" vertical="top" wrapText="1"/>
      <protection locked="0"/>
    </xf>
    <xf numFmtId="49" fontId="34" fillId="0" borderId="10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49" fontId="1" fillId="0" borderId="14" xfId="167" applyNumberFormat="1" applyFont="1" applyFill="1" applyBorder="1" applyAlignment="1" applyProtection="1">
      <alignment horizontal="center" vertical="top" wrapText="1"/>
      <protection locked="0"/>
    </xf>
    <xf numFmtId="49" fontId="1" fillId="0" borderId="13" xfId="0" applyNumberFormat="1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7" fillId="0" borderId="0" xfId="0" applyFont="1" applyAlignment="1">
      <alignment vertical="justify"/>
    </xf>
    <xf numFmtId="49" fontId="42" fillId="0" borderId="10" xfId="0" applyNumberFormat="1" applyFont="1" applyFill="1" applyBorder="1" applyAlignment="1">
      <alignment horizontal="left" wrapText="1"/>
    </xf>
    <xf numFmtId="49" fontId="42" fillId="0" borderId="10" xfId="0" applyNumberFormat="1" applyFont="1" applyFill="1" applyBorder="1" applyAlignment="1">
      <alignment horizontal="center" wrapText="1"/>
    </xf>
    <xf numFmtId="201" fontId="42" fillId="0" borderId="10" xfId="0" applyNumberFormat="1" applyFont="1" applyFill="1" applyBorder="1" applyAlignment="1">
      <alignment horizontal="center" wrapText="1"/>
    </xf>
    <xf numFmtId="49" fontId="41" fillId="0" borderId="10" xfId="164" applyNumberFormat="1" applyFont="1" applyFill="1" applyBorder="1" applyAlignment="1">
      <alignment horizontal="left" vertical="center" wrapText="1"/>
      <protection/>
    </xf>
    <xf numFmtId="201" fontId="41" fillId="0" borderId="10" xfId="0" applyNumberFormat="1" applyFont="1" applyFill="1" applyBorder="1" applyAlignment="1">
      <alignment horizontal="center" wrapText="1"/>
    </xf>
    <xf numFmtId="49" fontId="41" fillId="0" borderId="10" xfId="0" applyNumberFormat="1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right" wrapText="1" indent="1"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center" wrapText="1"/>
    </xf>
    <xf numFmtId="49" fontId="1" fillId="0" borderId="10" xfId="167" applyNumberFormat="1" applyFont="1" applyFill="1" applyBorder="1" applyAlignment="1" applyProtection="1">
      <alignment horizontal="justify" vertical="center" wrapText="1"/>
      <protection locked="0"/>
    </xf>
    <xf numFmtId="0" fontId="11" fillId="0" borderId="10" xfId="0" applyFont="1" applyBorder="1" applyAlignment="1">
      <alignment horizontal="justify" vertical="center" wrapText="1"/>
    </xf>
    <xf numFmtId="2" fontId="1" fillId="0" borderId="10" xfId="167" applyNumberFormat="1" applyFont="1" applyFill="1" applyBorder="1" applyAlignment="1" applyProtection="1">
      <alignment horizontal="justify" vertical="center" wrapText="1"/>
      <protection locked="0"/>
    </xf>
    <xf numFmtId="0" fontId="1" fillId="0" borderId="14" xfId="0" applyFont="1" applyFill="1" applyBorder="1" applyAlignment="1">
      <alignment horizontal="justify" vertical="center" wrapText="1"/>
    </xf>
    <xf numFmtId="0" fontId="1" fillId="0" borderId="10" xfId="0" applyFont="1" applyBorder="1" applyAlignment="1">
      <alignment vertical="center" wrapText="1"/>
    </xf>
    <xf numFmtId="2" fontId="1" fillId="0" borderId="14" xfId="167" applyNumberFormat="1" applyFont="1" applyFill="1" applyBorder="1" applyAlignment="1" applyProtection="1">
      <alignment horizontal="justify" vertical="center" wrapText="1"/>
      <protection locked="0"/>
    </xf>
    <xf numFmtId="0" fontId="1" fillId="0" borderId="15" xfId="0" applyFont="1" applyFill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top" wrapText="1"/>
    </xf>
    <xf numFmtId="11" fontId="1" fillId="0" borderId="10" xfId="0" applyNumberFormat="1" applyFont="1" applyBorder="1" applyAlignment="1">
      <alignment vertical="top" wrapText="1"/>
    </xf>
    <xf numFmtId="0" fontId="44" fillId="0" borderId="10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justify" vertical="top" wrapText="1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right" wrapText="1" indent="2"/>
    </xf>
    <xf numFmtId="0" fontId="5" fillId="0" borderId="10" xfId="0" applyFont="1" applyBorder="1" applyAlignment="1">
      <alignment horizontal="justify" vertical="top" wrapText="1"/>
    </xf>
    <xf numFmtId="2" fontId="4" fillId="0" borderId="10" xfId="0" applyNumberFormat="1" applyFont="1" applyBorder="1" applyAlignment="1">
      <alignment horizontal="right" wrapText="1" indent="2"/>
    </xf>
    <xf numFmtId="0" fontId="0" fillId="0" borderId="0" xfId="0" applyAlignment="1">
      <alignment horizontal="right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/>
    </xf>
    <xf numFmtId="0" fontId="1" fillId="0" borderId="10" xfId="0" applyFont="1" applyFill="1" applyBorder="1" applyAlignment="1">
      <alignment horizontal="justify" vertical="top" wrapText="1"/>
    </xf>
    <xf numFmtId="0" fontId="8" fillId="0" borderId="10" xfId="0" applyFont="1" applyBorder="1" applyAlignment="1">
      <alignment horizontal="left" wrapText="1"/>
    </xf>
    <xf numFmtId="0" fontId="7" fillId="0" borderId="0" xfId="0" applyFont="1" applyAlignment="1">
      <alignment horizontal="right"/>
    </xf>
    <xf numFmtId="0" fontId="29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8" fillId="0" borderId="16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center" wrapText="1"/>
    </xf>
    <xf numFmtId="0" fontId="30" fillId="0" borderId="16" xfId="0" applyFont="1" applyFill="1" applyBorder="1" applyAlignment="1">
      <alignment horizontal="center" wrapText="1"/>
    </xf>
    <xf numFmtId="0" fontId="30" fillId="0" borderId="17" xfId="0" applyFont="1" applyFill="1" applyBorder="1" applyAlignment="1">
      <alignment horizontal="center" wrapText="1"/>
    </xf>
    <xf numFmtId="0" fontId="30" fillId="0" borderId="18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 wrapText="1"/>
    </xf>
    <xf numFmtId="0" fontId="29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top" wrapText="1"/>
    </xf>
    <xf numFmtId="0" fontId="0" fillId="0" borderId="18" xfId="0" applyBorder="1" applyAlignment="1">
      <alignment vertical="top" wrapText="1"/>
    </xf>
    <xf numFmtId="49" fontId="32" fillId="0" borderId="14" xfId="0" applyNumberFormat="1" applyFont="1" applyBorder="1" applyAlignment="1">
      <alignment horizontal="center" vertical="top" wrapText="1"/>
    </xf>
    <xf numFmtId="0" fontId="33" fillId="0" borderId="14" xfId="0" applyFont="1" applyBorder="1" applyAlignment="1">
      <alignment horizontal="center" wrapText="1"/>
    </xf>
    <xf numFmtId="0" fontId="7" fillId="0" borderId="0" xfId="0" applyFont="1" applyAlignment="1">
      <alignment horizontal="right" vertical="justify"/>
    </xf>
    <xf numFmtId="49" fontId="2" fillId="0" borderId="16" xfId="0" applyNumberFormat="1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wrapText="1"/>
    </xf>
    <xf numFmtId="0" fontId="34" fillId="0" borderId="16" xfId="0" applyFont="1" applyBorder="1" applyAlignment="1">
      <alignment horizontal="center" vertical="top" wrapText="1"/>
    </xf>
    <xf numFmtId="0" fontId="35" fillId="0" borderId="18" xfId="0" applyFont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7" fillId="0" borderId="0" xfId="166" applyFont="1" applyAlignment="1" applyProtection="1">
      <alignment horizontal="right"/>
      <protection locked="0"/>
    </xf>
    <xf numFmtId="0" fontId="4" fillId="0" borderId="0" xfId="0" applyFont="1" applyAlignment="1">
      <alignment horizontal="center"/>
    </xf>
  </cellXfs>
  <cellStyles count="166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" xfId="71"/>
    <cellStyle name="Обычный 11" xfId="72"/>
    <cellStyle name="Обычный 12" xfId="73"/>
    <cellStyle name="Обычный 13" xfId="74"/>
    <cellStyle name="Обычный 14" xfId="75"/>
    <cellStyle name="Обычный 15" xfId="76"/>
    <cellStyle name="Обычный 16" xfId="77"/>
    <cellStyle name="Обычный 17" xfId="78"/>
    <cellStyle name="Обычный 18" xfId="79"/>
    <cellStyle name="Обычный 19" xfId="80"/>
    <cellStyle name="Обычный 2" xfId="81"/>
    <cellStyle name="Обычный 2 2" xfId="82"/>
    <cellStyle name="Обычный 20" xfId="83"/>
    <cellStyle name="Обычный 21" xfId="84"/>
    <cellStyle name="Обычный 22" xfId="85"/>
    <cellStyle name="Обычный 23" xfId="86"/>
    <cellStyle name="Обычный 24" xfId="87"/>
    <cellStyle name="Обычный 25" xfId="88"/>
    <cellStyle name="Обычный 26" xfId="89"/>
    <cellStyle name="Обычный 27" xfId="90"/>
    <cellStyle name="Обычный 28" xfId="91"/>
    <cellStyle name="Обычный 29" xfId="92"/>
    <cellStyle name="Обычный 3" xfId="93"/>
    <cellStyle name="Обычный 30" xfId="94"/>
    <cellStyle name="Обычный 31" xfId="95"/>
    <cellStyle name="Обычный 32" xfId="96"/>
    <cellStyle name="Обычный 33" xfId="97"/>
    <cellStyle name="Обычный 34" xfId="98"/>
    <cellStyle name="Обычный 35" xfId="99"/>
    <cellStyle name="Обычный 36" xfId="100"/>
    <cellStyle name="Обычный 37" xfId="101"/>
    <cellStyle name="Обычный 38" xfId="102"/>
    <cellStyle name="Обычный 39" xfId="103"/>
    <cellStyle name="Обычный 4" xfId="104"/>
    <cellStyle name="Обычный 40" xfId="105"/>
    <cellStyle name="Обычный 41" xfId="106"/>
    <cellStyle name="Обычный 42" xfId="107"/>
    <cellStyle name="Обычный 43" xfId="108"/>
    <cellStyle name="Обычный 44" xfId="109"/>
    <cellStyle name="Обычный 45" xfId="110"/>
    <cellStyle name="Обычный 46" xfId="111"/>
    <cellStyle name="Обычный 47" xfId="112"/>
    <cellStyle name="Обычный 48" xfId="113"/>
    <cellStyle name="Обычный 49" xfId="114"/>
    <cellStyle name="Обычный 5" xfId="115"/>
    <cellStyle name="Обычный 50" xfId="116"/>
    <cellStyle name="Обычный 51" xfId="117"/>
    <cellStyle name="Обычный 52" xfId="118"/>
    <cellStyle name="Обычный 53" xfId="119"/>
    <cellStyle name="Обычный 54" xfId="120"/>
    <cellStyle name="Обычный 55" xfId="121"/>
    <cellStyle name="Обычный 56" xfId="122"/>
    <cellStyle name="Обычный 57" xfId="123"/>
    <cellStyle name="Обычный 58" xfId="124"/>
    <cellStyle name="Обычный 59" xfId="125"/>
    <cellStyle name="Обычный 6" xfId="126"/>
    <cellStyle name="Обычный 60" xfId="127"/>
    <cellStyle name="Обычный 61" xfId="128"/>
    <cellStyle name="Обычный 62" xfId="129"/>
    <cellStyle name="Обычный 63" xfId="130"/>
    <cellStyle name="Обычный 64" xfId="131"/>
    <cellStyle name="Обычный 65" xfId="132"/>
    <cellStyle name="Обычный 66" xfId="133"/>
    <cellStyle name="Обычный 67" xfId="134"/>
    <cellStyle name="Обычный 68" xfId="135"/>
    <cellStyle name="Обычный 69" xfId="136"/>
    <cellStyle name="Обычный 7" xfId="137"/>
    <cellStyle name="Обычный 70" xfId="138"/>
    <cellStyle name="Обычный 71" xfId="139"/>
    <cellStyle name="Обычный 72" xfId="140"/>
    <cellStyle name="Обычный 73" xfId="141"/>
    <cellStyle name="Обычный 74" xfId="142"/>
    <cellStyle name="Обычный 75" xfId="143"/>
    <cellStyle name="Обычный 76" xfId="144"/>
    <cellStyle name="Обычный 77" xfId="145"/>
    <cellStyle name="Обычный 78" xfId="146"/>
    <cellStyle name="Обычный 79" xfId="147"/>
    <cellStyle name="Обычный 8" xfId="148"/>
    <cellStyle name="Обычный 80" xfId="149"/>
    <cellStyle name="Обычный 81" xfId="150"/>
    <cellStyle name="Обычный 82" xfId="151"/>
    <cellStyle name="Обычный 83" xfId="152"/>
    <cellStyle name="Обычный 84" xfId="153"/>
    <cellStyle name="Обычный 85" xfId="154"/>
    <cellStyle name="Обычный 86" xfId="155"/>
    <cellStyle name="Обычный 87" xfId="156"/>
    <cellStyle name="Обычный 88" xfId="157"/>
    <cellStyle name="Обычный 89" xfId="158"/>
    <cellStyle name="Обычный 9" xfId="159"/>
    <cellStyle name="Обычный 90" xfId="160"/>
    <cellStyle name="Обычный 91" xfId="161"/>
    <cellStyle name="Обычный 92" xfId="162"/>
    <cellStyle name="Обычный 93" xfId="163"/>
    <cellStyle name="Обычный 94" xfId="164"/>
    <cellStyle name="Обычный 94 2" xfId="165"/>
    <cellStyle name="Обычный_доходы февраль_ДЕКАБРЬ ПРИЛОЖЕНИЯ   на 2012 год" xfId="166"/>
    <cellStyle name="Обычный_Решение на .05.2008 г. 2" xfId="167"/>
    <cellStyle name="Followed Hyperlink" xfId="168"/>
    <cellStyle name="Плохой" xfId="169"/>
    <cellStyle name="Пояснение" xfId="170"/>
    <cellStyle name="Примечание" xfId="171"/>
    <cellStyle name="Примечание 2" xfId="172"/>
    <cellStyle name="Percent" xfId="173"/>
    <cellStyle name="Связанная ячейка" xfId="174"/>
    <cellStyle name="Текст предупреждения" xfId="175"/>
    <cellStyle name="Comma" xfId="176"/>
    <cellStyle name="Comma [0]" xfId="177"/>
    <cellStyle name="Финансовый 2" xfId="178"/>
    <cellStyle name="Хороший" xfId="1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tasha\&#1089;&#1077;&#1090;&#1100;\&#1044;&#1086;&#1082;&#1091;&#1084;&#1077;&#1085;&#1090;&#1099;\&#1056;&#1045;&#1064;&#1045;&#1053;&#1048;&#1071;%20&#1056;&#1040;&#1049;&#1054;&#1053;\2014%20&#1075;&#1086;&#1076;%20&#1056;&#1045;&#1064;&#1045;&#1053;&#1048;&#1071;\&#1055;&#1045;&#1056;&#1042;&#1054;&#1053;&#1040;&#1063;&#1040;&#1051;&#1068;&#1053;&#1054;&#1045;%20&#1056;&#1045;&#1064;&#1045;&#1053;&#1048;&#1045;\&#1055;&#1056;&#1048;&#1051;&#1054;&#1046;&#1045;&#1053;&#1048;&#1071;%20&#1050;%20&#1056;&#1045;&#1064;&#1045;&#1053;&#1048;&#1070;%20&#1053;&#1040;%202014-2016%20&#1043;&#1054;&#1044;&#1067;%20&#1044;&#1045;&#1050;&#1040;&#1041;&#1056;&#106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tasha\&#1089;&#1077;&#1090;&#1100;\&#1044;&#1086;&#1082;&#1091;&#1084;&#1077;&#1085;&#1090;&#1099;\&#1056;&#1045;&#1064;&#1045;&#1053;&#1048;&#1071;%20&#1056;&#1040;&#1049;&#1054;&#1053;\2013%20&#1075;&#1086;&#1076;%20&#1056;&#1045;&#1064;&#1045;&#1053;&#1048;&#1071;\&#1055;&#1045;&#1056;&#1042;&#1054;&#1053;&#1040;&#1063;&#1040;&#1051;&#1068;&#1053;&#1067;&#1049;%20&#1041;&#1070;&#1044;&#1046;&#1045;&#1058;%20&#1088;&#1072;&#1081;&#1086;&#1085;\&#1055;&#1056;&#1048;&#1051;&#1054;&#1046;&#1045;&#1053;&#1048;&#1071;%20%20%20&#1085;&#1072;%202013%20-%202014%20%20&#1075;&#1086;&#1076;&#109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tasha\&#1089;&#1077;&#1090;&#1100;\&#1056;&#1045;&#1064;&#1045;&#1053;&#1048;&#1071;%20&#1056;&#1040;&#1049;&#1054;&#1053;&#1040;\&#1056;&#1045;&#1064;&#1045;&#1053;&#1048;&#1071;%20&#1056;&#1040;&#1049;&#1054;&#1053;&#1040;%202014%20&#1043;&#1054;&#1044;\&#1056;&#1077;&#1096;&#1077;&#1085;&#1080;&#1077;%20&#1092;&#1077;&#1074;&#1088;&#1072;&#1083;&#1100;%20&#1088;&#1072;&#1081;&#1086;&#1085;\&#1055;&#1056;&#1048;&#1051;&#1054;&#1046;&#1045;&#1053;&#1048;&#1071;%20&#1050;%20&#1056;&#1045;&#1064;&#1045;&#1053;&#1048;&#1070;%20&#1053;&#1040;%202014-2016%20&#1043;&#1054;&#1044;&#1067;%20&#1092;&#1077;&#1074;&#1088;&#1072;&#1083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Приложение 4"/>
      <sheetName val="Приложение 5 "/>
      <sheetName val="Приложение 6 "/>
      <sheetName val="Приложение 7"/>
      <sheetName val="Приложение 8"/>
      <sheetName val="Приложение 9 "/>
      <sheetName val="Приложение 10"/>
      <sheetName val="Приложение 11 (2)"/>
      <sheetName val="Приложение 12 таб. 2"/>
      <sheetName val="Приложение 12 таб 3"/>
      <sheetName val="Приложение 12 таб 4"/>
      <sheetName val="Приложение 12 таб 5"/>
      <sheetName val="Приложение 12 таб 6"/>
      <sheetName val="Приложение 13 таб 1 "/>
      <sheetName val="Приложение 13 таб. 2 "/>
      <sheetName val="Приложение 13 таб 3 "/>
      <sheetName val="Приложение 13 таб 4 "/>
      <sheetName val="Приложение 13 таб 5 "/>
      <sheetName val="Приложение 14"/>
      <sheetName val="Приложение 15"/>
      <sheetName val="Приложение 1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Приложение 4"/>
      <sheetName val="Приложение 5"/>
      <sheetName val="Приложение 6"/>
      <sheetName val="Приложение 7 "/>
      <sheetName val="Приложение 8"/>
      <sheetName val="Приложение 9"/>
      <sheetName val="Приложение 10 таб 1"/>
      <sheetName val="Приложение 10 таб. 2"/>
      <sheetName val="Приложение 10 таб 3"/>
      <sheetName val="Приложение 10 таб 4"/>
      <sheetName val="Приложение 10 таб 5"/>
      <sheetName val="Приложение 11 таб 1 "/>
      <sheetName val="Приложение 11 таб. 2 "/>
      <sheetName val="Приложение 11 таб 3 "/>
      <sheetName val="Приложение 11 таб 4 "/>
      <sheetName val="Приложение 11 таб 5 "/>
      <sheetName val="Приложение 12"/>
      <sheetName val="Приложение 13"/>
      <sheetName val="Приложение 14"/>
      <sheetName val="Приложение 1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Приложение 4 "/>
      <sheetName val="Приложение 5 "/>
      <sheetName val="Приложение 6"/>
      <sheetName val="Приложение 7 "/>
      <sheetName val="Приложение 8"/>
      <sheetName val="Приложение 9"/>
      <sheetName val="Приложение 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1"/>
  <sheetViews>
    <sheetView tabSelected="1" view="pageBreakPreview" zoomScaleSheetLayoutView="100" zoomScalePageLayoutView="0" workbookViewId="0" topLeftCell="A136">
      <selection activeCell="L145" sqref="L145"/>
    </sheetView>
  </sheetViews>
  <sheetFormatPr defaultColWidth="9.00390625" defaultRowHeight="12.75"/>
  <cols>
    <col min="1" max="1" width="64.75390625" style="0" customWidth="1"/>
    <col min="2" max="2" width="12.625" style="6" customWidth="1"/>
    <col min="3" max="3" width="4.125" style="0" customWidth="1"/>
    <col min="4" max="4" width="11.125" style="0" customWidth="1"/>
    <col min="5" max="5" width="1.25" style="0" customWidth="1"/>
    <col min="6" max="6" width="11.75390625" style="0" bestFit="1" customWidth="1"/>
  </cols>
  <sheetData>
    <row r="1" spans="1:4" ht="12.75">
      <c r="A1" s="280" t="s">
        <v>94</v>
      </c>
      <c r="B1" s="280"/>
      <c r="C1" s="280"/>
      <c r="D1" s="280"/>
    </row>
    <row r="2" spans="1:4" ht="12.75">
      <c r="A2" s="280" t="s">
        <v>375</v>
      </c>
      <c r="B2" s="280"/>
      <c r="C2" s="280"/>
      <c r="D2" s="280"/>
    </row>
    <row r="3" spans="1:4" ht="12.75">
      <c r="A3" s="280" t="s">
        <v>220</v>
      </c>
      <c r="B3" s="280"/>
      <c r="C3" s="280"/>
      <c r="D3" s="280"/>
    </row>
    <row r="4" spans="1:4" ht="12.75">
      <c r="A4" s="280" t="s">
        <v>221</v>
      </c>
      <c r="B4" s="280"/>
      <c r="C4" s="280"/>
      <c r="D4" s="280"/>
    </row>
    <row r="5" spans="1:4" ht="12.75">
      <c r="A5" s="280" t="s">
        <v>348</v>
      </c>
      <c r="B5" s="280"/>
      <c r="C5" s="280"/>
      <c r="D5" s="280"/>
    </row>
    <row r="6" spans="1:4" ht="12.75">
      <c r="A6" s="280" t="s">
        <v>440</v>
      </c>
      <c r="B6" s="280"/>
      <c r="C6" s="280"/>
      <c r="D6" s="280"/>
    </row>
    <row r="7" spans="1:4" ht="12.75">
      <c r="A7" s="46"/>
      <c r="B7" s="46"/>
      <c r="C7" s="46"/>
      <c r="D7" s="46"/>
    </row>
    <row r="8" spans="1:4" s="3" customFormat="1" ht="11.25">
      <c r="A8" s="280" t="s">
        <v>376</v>
      </c>
      <c r="B8" s="280"/>
      <c r="C8" s="280"/>
      <c r="D8" s="280"/>
    </row>
    <row r="9" spans="1:4" s="3" customFormat="1" ht="11.25">
      <c r="A9" s="280" t="s">
        <v>47</v>
      </c>
      <c r="B9" s="280"/>
      <c r="C9" s="280"/>
      <c r="D9" s="280"/>
    </row>
    <row r="10" spans="1:4" s="3" customFormat="1" ht="11.25">
      <c r="A10" s="280" t="s">
        <v>54</v>
      </c>
      <c r="B10" s="280"/>
      <c r="C10" s="280"/>
      <c r="D10" s="280"/>
    </row>
    <row r="11" spans="1:4" s="3" customFormat="1" ht="12.75" customHeight="1">
      <c r="A11" s="280" t="s">
        <v>189</v>
      </c>
      <c r="B11" s="280"/>
      <c r="C11" s="280"/>
      <c r="D11" s="280"/>
    </row>
    <row r="12" s="3" customFormat="1" ht="11.25"/>
    <row r="13" spans="1:4" s="3" customFormat="1" ht="44.25" customHeight="1">
      <c r="A13" s="281" t="s">
        <v>191</v>
      </c>
      <c r="B13" s="281"/>
      <c r="C13" s="281"/>
      <c r="D13" s="281"/>
    </row>
    <row r="14" spans="1:4" s="3" customFormat="1" ht="12.75">
      <c r="A14" s="7"/>
      <c r="B14" s="17"/>
      <c r="C14" s="7"/>
      <c r="D14" s="7"/>
    </row>
    <row r="15" spans="1:4" ht="36">
      <c r="A15" s="12" t="s">
        <v>29</v>
      </c>
      <c r="B15" s="12" t="s">
        <v>27</v>
      </c>
      <c r="C15" s="12" t="s">
        <v>26</v>
      </c>
      <c r="D15" s="21" t="s">
        <v>83</v>
      </c>
    </row>
    <row r="16" spans="1:4" ht="12.75">
      <c r="A16" s="22">
        <v>1</v>
      </c>
      <c r="B16" s="16">
        <v>3</v>
      </c>
      <c r="C16" s="16">
        <v>4</v>
      </c>
      <c r="D16" s="23" t="s">
        <v>130</v>
      </c>
    </row>
    <row r="17" spans="1:5" ht="24.75" customHeight="1">
      <c r="A17" s="38" t="s">
        <v>78</v>
      </c>
      <c r="B17" s="61">
        <v>100000000</v>
      </c>
      <c r="C17" s="62"/>
      <c r="D17" s="162">
        <f>D18+D37+D54</f>
        <v>22871.1</v>
      </c>
      <c r="E17" s="157"/>
    </row>
    <row r="18" spans="1:4" ht="24">
      <c r="A18" s="20" t="s">
        <v>85</v>
      </c>
      <c r="B18" s="61">
        <v>110000000</v>
      </c>
      <c r="C18" s="62"/>
      <c r="D18" s="162">
        <f>D31+D34+D26+D19+D21+D23+D28</f>
        <v>10480</v>
      </c>
    </row>
    <row r="19" spans="1:4" ht="24">
      <c r="A19" s="25" t="s">
        <v>158</v>
      </c>
      <c r="B19" s="115">
        <v>111200000</v>
      </c>
      <c r="C19" s="56"/>
      <c r="D19" s="164">
        <f>D20</f>
        <v>196.7</v>
      </c>
    </row>
    <row r="20" spans="1:6" ht="24">
      <c r="A20" s="33" t="s">
        <v>147</v>
      </c>
      <c r="B20" s="115">
        <v>111200000</v>
      </c>
      <c r="C20" s="56">
        <v>200</v>
      </c>
      <c r="D20" s="164">
        <f>'Приложение 2'!E28</f>
        <v>196.7</v>
      </c>
      <c r="F20" s="167"/>
    </row>
    <row r="21" spans="1:4" ht="12.75">
      <c r="A21" s="18" t="s">
        <v>213</v>
      </c>
      <c r="B21" s="115">
        <v>112300000</v>
      </c>
      <c r="C21" s="56"/>
      <c r="D21" s="164">
        <f>D22</f>
        <v>10</v>
      </c>
    </row>
    <row r="22" spans="1:4" ht="24">
      <c r="A22" s="33" t="s">
        <v>147</v>
      </c>
      <c r="B22" s="115">
        <v>112300000</v>
      </c>
      <c r="C22" s="56">
        <v>200</v>
      </c>
      <c r="D22" s="164">
        <f>'Приложение 2'!E30</f>
        <v>10</v>
      </c>
    </row>
    <row r="23" spans="1:4" ht="36">
      <c r="A23" s="18" t="s">
        <v>383</v>
      </c>
      <c r="B23" s="115">
        <v>112400000</v>
      </c>
      <c r="C23" s="56"/>
      <c r="D23" s="164">
        <f>D24</f>
        <v>786.3</v>
      </c>
    </row>
    <row r="24" spans="1:4" ht="12.75">
      <c r="A24" s="18" t="s">
        <v>107</v>
      </c>
      <c r="B24" s="115">
        <v>112410000</v>
      </c>
      <c r="C24" s="56"/>
      <c r="D24" s="164">
        <f>D25</f>
        <v>786.3</v>
      </c>
    </row>
    <row r="25" spans="1:4" ht="24">
      <c r="A25" s="33" t="s">
        <v>147</v>
      </c>
      <c r="B25" s="115">
        <v>112410000</v>
      </c>
      <c r="C25" s="56">
        <v>200</v>
      </c>
      <c r="D25" s="164">
        <f>'Приложение 2'!E33</f>
        <v>786.3</v>
      </c>
    </row>
    <row r="26" spans="1:4" ht="48.75" customHeight="1">
      <c r="A26" s="18" t="s">
        <v>148</v>
      </c>
      <c r="B26" s="115">
        <v>114200000</v>
      </c>
      <c r="C26" s="53"/>
      <c r="D26" s="163">
        <f>D27</f>
        <v>268.7</v>
      </c>
    </row>
    <row r="27" spans="1:4" ht="27.75" customHeight="1">
      <c r="A27" s="33" t="s">
        <v>147</v>
      </c>
      <c r="B27" s="115">
        <v>114200000</v>
      </c>
      <c r="C27" s="53" t="s">
        <v>43</v>
      </c>
      <c r="D27" s="163">
        <f>'Приложение 2'!E35</f>
        <v>268.7</v>
      </c>
    </row>
    <row r="28" spans="1:4" ht="39" customHeight="1">
      <c r="A28" s="184" t="s">
        <v>414</v>
      </c>
      <c r="B28" s="115">
        <v>114500000</v>
      </c>
      <c r="C28" s="53"/>
      <c r="D28" s="163">
        <f>D29</f>
        <v>744.8</v>
      </c>
    </row>
    <row r="29" spans="1:4" ht="36.75" customHeight="1">
      <c r="A29" s="18" t="s">
        <v>415</v>
      </c>
      <c r="B29" s="115">
        <v>114551760</v>
      </c>
      <c r="C29" s="53"/>
      <c r="D29" s="163">
        <f>D30</f>
        <v>744.8</v>
      </c>
    </row>
    <row r="30" spans="1:4" ht="12" customHeight="1">
      <c r="A30" s="33" t="s">
        <v>88</v>
      </c>
      <c r="B30" s="115">
        <v>114551760</v>
      </c>
      <c r="C30" s="53" t="s">
        <v>7</v>
      </c>
      <c r="D30" s="163">
        <f>'Приложение 2'!E38</f>
        <v>744.8</v>
      </c>
    </row>
    <row r="31" spans="1:4" ht="27.75" customHeight="1">
      <c r="A31" s="66" t="s">
        <v>97</v>
      </c>
      <c r="B31" s="115">
        <v>114600000</v>
      </c>
      <c r="C31" s="56"/>
      <c r="D31" s="164">
        <f>D32</f>
        <v>200</v>
      </c>
    </row>
    <row r="32" spans="1:4" ht="36" customHeight="1">
      <c r="A32" s="184" t="s">
        <v>417</v>
      </c>
      <c r="B32" s="115" t="s">
        <v>416</v>
      </c>
      <c r="C32" s="56"/>
      <c r="D32" s="164">
        <f>D33</f>
        <v>200</v>
      </c>
    </row>
    <row r="33" spans="1:4" ht="12.75">
      <c r="A33" s="33" t="s">
        <v>88</v>
      </c>
      <c r="B33" s="115" t="s">
        <v>416</v>
      </c>
      <c r="C33" s="56">
        <v>300</v>
      </c>
      <c r="D33" s="164">
        <f>'Приложение 2'!E41</f>
        <v>200</v>
      </c>
    </row>
    <row r="34" spans="1:4" ht="48">
      <c r="A34" s="67" t="s">
        <v>98</v>
      </c>
      <c r="B34" s="60">
        <v>114700000</v>
      </c>
      <c r="C34" s="54"/>
      <c r="D34" s="164">
        <f>D35</f>
        <v>8273.5</v>
      </c>
    </row>
    <row r="35" spans="1:4" ht="74.25" customHeight="1">
      <c r="A35" s="111" t="s">
        <v>99</v>
      </c>
      <c r="B35" s="28" t="s">
        <v>193</v>
      </c>
      <c r="C35" s="54"/>
      <c r="D35" s="164">
        <f>D36</f>
        <v>8273.5</v>
      </c>
    </row>
    <row r="36" spans="1:4" ht="25.5" customHeight="1">
      <c r="A36" s="33" t="s">
        <v>57</v>
      </c>
      <c r="B36" s="28" t="s">
        <v>193</v>
      </c>
      <c r="C36" s="54">
        <v>400</v>
      </c>
      <c r="D36" s="164">
        <f>'Приложение 2'!E44</f>
        <v>8273.5</v>
      </c>
    </row>
    <row r="37" spans="1:4" ht="39" customHeight="1">
      <c r="A37" s="68" t="s">
        <v>86</v>
      </c>
      <c r="B37" s="61">
        <v>120000000</v>
      </c>
      <c r="C37" s="62"/>
      <c r="D37" s="162">
        <f>D38+D40+D45+D52+D43+D50</f>
        <v>10723.5</v>
      </c>
    </row>
    <row r="38" spans="1:4" ht="15" customHeight="1">
      <c r="A38" s="110" t="s">
        <v>100</v>
      </c>
      <c r="B38" s="60">
        <v>121200000</v>
      </c>
      <c r="C38" s="54"/>
      <c r="D38" s="164">
        <f>D39</f>
        <v>100</v>
      </c>
    </row>
    <row r="39" spans="1:4" ht="24">
      <c r="A39" s="33" t="s">
        <v>147</v>
      </c>
      <c r="B39" s="60">
        <v>121200000</v>
      </c>
      <c r="C39" s="54">
        <v>200</v>
      </c>
      <c r="D39" s="164">
        <f>'Приложение 2'!E47</f>
        <v>100</v>
      </c>
    </row>
    <row r="40" spans="1:4" ht="14.25" customHeight="1">
      <c r="A40" s="69" t="s">
        <v>101</v>
      </c>
      <c r="B40" s="60">
        <v>122200000</v>
      </c>
      <c r="C40" s="54"/>
      <c r="D40" s="164">
        <f>D41</f>
        <v>157.5</v>
      </c>
    </row>
    <row r="41" spans="1:4" ht="39" customHeight="1">
      <c r="A41" s="70" t="s">
        <v>184</v>
      </c>
      <c r="B41" s="60">
        <v>122273120</v>
      </c>
      <c r="C41" s="54"/>
      <c r="D41" s="164">
        <f>D42</f>
        <v>157.5</v>
      </c>
    </row>
    <row r="42" spans="1:4" ht="25.5" customHeight="1">
      <c r="A42" s="33" t="s">
        <v>147</v>
      </c>
      <c r="B42" s="60">
        <v>122273120</v>
      </c>
      <c r="C42" s="54">
        <v>200</v>
      </c>
      <c r="D42" s="164">
        <f>'Приложение 2'!E50</f>
        <v>157.5</v>
      </c>
    </row>
    <row r="43" spans="1:4" ht="25.5" customHeight="1">
      <c r="A43" s="18" t="s">
        <v>159</v>
      </c>
      <c r="B43" s="115">
        <v>122300000</v>
      </c>
      <c r="C43" s="56"/>
      <c r="D43" s="164">
        <f>D44</f>
        <v>2617.2</v>
      </c>
    </row>
    <row r="44" spans="1:4" ht="25.5" customHeight="1">
      <c r="A44" s="33" t="s">
        <v>6</v>
      </c>
      <c r="B44" s="115">
        <v>122300000</v>
      </c>
      <c r="C44" s="56">
        <v>600</v>
      </c>
      <c r="D44" s="164">
        <f>'Приложение 2'!E52</f>
        <v>2617.2</v>
      </c>
    </row>
    <row r="45" spans="1:4" ht="14.25" customHeight="1">
      <c r="A45" s="71" t="s">
        <v>102</v>
      </c>
      <c r="B45" s="60">
        <v>123100000</v>
      </c>
      <c r="C45" s="54"/>
      <c r="D45" s="164">
        <f>D46+D48</f>
        <v>3548.8</v>
      </c>
    </row>
    <row r="46" spans="1:4" ht="12.75" customHeight="1">
      <c r="A46" s="18" t="s">
        <v>179</v>
      </c>
      <c r="B46" s="115">
        <v>123191000</v>
      </c>
      <c r="C46" s="54"/>
      <c r="D46" s="164">
        <f>D47</f>
        <v>1433.3</v>
      </c>
    </row>
    <row r="47" spans="1:4" ht="24" customHeight="1">
      <c r="A47" s="33" t="s">
        <v>57</v>
      </c>
      <c r="B47" s="115">
        <v>123191000</v>
      </c>
      <c r="C47" s="56">
        <v>400</v>
      </c>
      <c r="D47" s="164">
        <f>'Приложение 2'!E55</f>
        <v>1433.3</v>
      </c>
    </row>
    <row r="48" spans="1:4" ht="24" customHeight="1">
      <c r="A48" s="168" t="s">
        <v>434</v>
      </c>
      <c r="B48" s="115" t="s">
        <v>435</v>
      </c>
      <c r="C48" s="56"/>
      <c r="D48" s="164">
        <f>D49</f>
        <v>2115.5</v>
      </c>
    </row>
    <row r="49" spans="1:4" ht="24" customHeight="1">
      <c r="A49" s="33" t="s">
        <v>57</v>
      </c>
      <c r="B49" s="115" t="s">
        <v>435</v>
      </c>
      <c r="C49" s="56">
        <v>400</v>
      </c>
      <c r="D49" s="164">
        <f>'Приложение 2'!E57</f>
        <v>2115.5</v>
      </c>
    </row>
    <row r="50" spans="1:4" ht="14.25" customHeight="1">
      <c r="A50" s="119" t="s">
        <v>103</v>
      </c>
      <c r="B50" s="115">
        <v>123200000</v>
      </c>
      <c r="C50" s="56"/>
      <c r="D50" s="164">
        <f>D51</f>
        <v>4200</v>
      </c>
    </row>
    <row r="51" spans="1:4" ht="24" customHeight="1">
      <c r="A51" s="33" t="s">
        <v>57</v>
      </c>
      <c r="B51" s="115">
        <v>123200000</v>
      </c>
      <c r="C51" s="56">
        <v>400</v>
      </c>
      <c r="D51" s="164">
        <f>'Приложение 2'!E59</f>
        <v>4200</v>
      </c>
    </row>
    <row r="52" spans="1:5" ht="62.25" customHeight="1">
      <c r="A52" s="178" t="s">
        <v>160</v>
      </c>
      <c r="B52" s="60">
        <v>123300000</v>
      </c>
      <c r="C52" s="54"/>
      <c r="D52" s="164">
        <f>D53</f>
        <v>100</v>
      </c>
      <c r="E52" s="167"/>
    </row>
    <row r="53" spans="1:4" ht="22.5" customHeight="1">
      <c r="A53" s="33" t="s">
        <v>147</v>
      </c>
      <c r="B53" s="60">
        <v>123300000</v>
      </c>
      <c r="C53" s="54">
        <v>200</v>
      </c>
      <c r="D53" s="164">
        <f>'Приложение 2'!E61</f>
        <v>100</v>
      </c>
    </row>
    <row r="54" spans="1:4" ht="14.25" customHeight="1">
      <c r="A54" s="72" t="s">
        <v>104</v>
      </c>
      <c r="B54" s="61">
        <v>130000000</v>
      </c>
      <c r="C54" s="62"/>
      <c r="D54" s="162">
        <f>D55+D58+D60</f>
        <v>1667.6</v>
      </c>
    </row>
    <row r="55" spans="1:4" ht="36" customHeight="1">
      <c r="A55" s="18" t="s">
        <v>215</v>
      </c>
      <c r="B55" s="115">
        <v>131100000</v>
      </c>
      <c r="C55" s="56"/>
      <c r="D55" s="164">
        <f>D56</f>
        <v>1027.6</v>
      </c>
    </row>
    <row r="56" spans="1:4" ht="27" customHeight="1">
      <c r="A56" s="184" t="s">
        <v>216</v>
      </c>
      <c r="B56" s="115" t="s">
        <v>178</v>
      </c>
      <c r="C56" s="56"/>
      <c r="D56" s="164">
        <f>D57</f>
        <v>1027.6</v>
      </c>
    </row>
    <row r="57" spans="1:4" ht="24">
      <c r="A57" s="33" t="s">
        <v>57</v>
      </c>
      <c r="B57" s="115" t="s">
        <v>178</v>
      </c>
      <c r="C57" s="56">
        <v>400</v>
      </c>
      <c r="D57" s="163">
        <f>'Приложение 2'!E65</f>
        <v>1027.6</v>
      </c>
    </row>
    <row r="58" spans="1:4" ht="12.75">
      <c r="A58" s="186" t="s">
        <v>214</v>
      </c>
      <c r="B58" s="115">
        <v>131200000</v>
      </c>
      <c r="C58" s="56"/>
      <c r="D58" s="164">
        <f>D59</f>
        <v>40</v>
      </c>
    </row>
    <row r="59" spans="1:4" ht="24">
      <c r="A59" s="33" t="s">
        <v>6</v>
      </c>
      <c r="B59" s="115">
        <v>131200000</v>
      </c>
      <c r="C59" s="56">
        <v>600</v>
      </c>
      <c r="D59" s="164">
        <f>'Приложение 2'!E67</f>
        <v>40</v>
      </c>
    </row>
    <row r="60" spans="1:4" ht="12.75">
      <c r="A60" s="18" t="s">
        <v>419</v>
      </c>
      <c r="B60" s="115">
        <v>131300000</v>
      </c>
      <c r="C60" s="56"/>
      <c r="D60" s="164">
        <f>D61</f>
        <v>600</v>
      </c>
    </row>
    <row r="61" spans="1:4" ht="12.75">
      <c r="A61" s="18" t="s">
        <v>420</v>
      </c>
      <c r="B61" s="115" t="s">
        <v>418</v>
      </c>
      <c r="C61" s="56"/>
      <c r="D61" s="164">
        <f>D62</f>
        <v>600</v>
      </c>
    </row>
    <row r="62" spans="1:4" ht="24">
      <c r="A62" s="33" t="s">
        <v>147</v>
      </c>
      <c r="B62" s="115" t="s">
        <v>418</v>
      </c>
      <c r="C62" s="56">
        <v>200</v>
      </c>
      <c r="D62" s="164">
        <f>'Приложение 2'!E70</f>
        <v>600</v>
      </c>
    </row>
    <row r="63" spans="1:5" ht="23.25" customHeight="1">
      <c r="A63" s="86" t="s">
        <v>55</v>
      </c>
      <c r="B63" s="61">
        <v>200000000</v>
      </c>
      <c r="C63" s="57"/>
      <c r="D63" s="165">
        <f>D64+D71+D78+D80+D91+D93+D95+D101+D105+D108+D88+D99+D97+D74</f>
        <v>647445.3999999999</v>
      </c>
      <c r="E63" s="157"/>
    </row>
    <row r="64" spans="1:4" ht="37.5" customHeight="1">
      <c r="A64" s="87" t="s">
        <v>120</v>
      </c>
      <c r="B64" s="60">
        <v>201100000</v>
      </c>
      <c r="C64" s="52"/>
      <c r="D64" s="163">
        <f>D65+D67+D69</f>
        <v>581944.7</v>
      </c>
    </row>
    <row r="65" spans="1:4" ht="28.5" customHeight="1">
      <c r="A65" s="81" t="s">
        <v>56</v>
      </c>
      <c r="B65" s="60">
        <v>201111000</v>
      </c>
      <c r="C65" s="52"/>
      <c r="D65" s="163">
        <f>D66</f>
        <v>69395</v>
      </c>
    </row>
    <row r="66" spans="1:4" ht="24" customHeight="1">
      <c r="A66" s="26" t="s">
        <v>6</v>
      </c>
      <c r="B66" s="60">
        <v>201111000</v>
      </c>
      <c r="C66" s="52">
        <v>600</v>
      </c>
      <c r="D66" s="163">
        <f>'Приложение 2'!E305</f>
        <v>69395</v>
      </c>
    </row>
    <row r="67" spans="1:4" ht="36.75" customHeight="1">
      <c r="A67" s="80" t="s">
        <v>121</v>
      </c>
      <c r="B67" s="60">
        <v>201173010</v>
      </c>
      <c r="C67" s="52"/>
      <c r="D67" s="163">
        <f>D68</f>
        <v>511665.7</v>
      </c>
    </row>
    <row r="68" spans="1:4" ht="25.5" customHeight="1">
      <c r="A68" s="26" t="s">
        <v>6</v>
      </c>
      <c r="B68" s="60">
        <v>201173010</v>
      </c>
      <c r="C68" s="52">
        <v>600</v>
      </c>
      <c r="D68" s="163">
        <f>'Приложение 2'!E307</f>
        <v>511665.7</v>
      </c>
    </row>
    <row r="69" spans="1:4" ht="25.5" customHeight="1">
      <c r="A69" s="247" t="s">
        <v>352</v>
      </c>
      <c r="B69" s="115" t="s">
        <v>361</v>
      </c>
      <c r="C69" s="52"/>
      <c r="D69" s="163">
        <f>D70</f>
        <v>884</v>
      </c>
    </row>
    <row r="70" spans="1:4" ht="25.5" customHeight="1">
      <c r="A70" s="33" t="s">
        <v>6</v>
      </c>
      <c r="B70" s="115" t="s">
        <v>361</v>
      </c>
      <c r="C70" s="52">
        <v>600</v>
      </c>
      <c r="D70" s="163">
        <f>'Приложение 2'!E309</f>
        <v>884</v>
      </c>
    </row>
    <row r="71" spans="1:4" ht="61.5" customHeight="1">
      <c r="A71" s="187" t="s">
        <v>122</v>
      </c>
      <c r="B71" s="60">
        <v>201200000</v>
      </c>
      <c r="C71" s="52"/>
      <c r="D71" s="163">
        <f>D72</f>
        <v>9412.2</v>
      </c>
    </row>
    <row r="72" spans="1:4" s="5" customFormat="1" ht="50.25" customHeight="1">
      <c r="A72" s="80" t="s">
        <v>5</v>
      </c>
      <c r="B72" s="60">
        <v>201273020</v>
      </c>
      <c r="C72" s="52"/>
      <c r="D72" s="163">
        <f>D73</f>
        <v>9412.2</v>
      </c>
    </row>
    <row r="73" spans="1:4" s="5" customFormat="1" ht="24" customHeight="1">
      <c r="A73" s="26" t="s">
        <v>6</v>
      </c>
      <c r="B73" s="60">
        <v>201273020</v>
      </c>
      <c r="C73" s="52">
        <v>600</v>
      </c>
      <c r="D73" s="163">
        <f>'Приложение 2'!E312</f>
        <v>9412.2</v>
      </c>
    </row>
    <row r="74" spans="1:4" s="5" customFormat="1" ht="15" customHeight="1">
      <c r="A74" s="181" t="s">
        <v>208</v>
      </c>
      <c r="B74" s="115">
        <v>201300000</v>
      </c>
      <c r="C74" s="52"/>
      <c r="D74" s="163">
        <f>D75</f>
        <v>1503.7</v>
      </c>
    </row>
    <row r="75" spans="1:4" s="5" customFormat="1" ht="30" customHeight="1">
      <c r="A75" s="181" t="s">
        <v>374</v>
      </c>
      <c r="B75" s="115">
        <v>201311000</v>
      </c>
      <c r="C75" s="52"/>
      <c r="D75" s="163">
        <f>D76+D77</f>
        <v>1503.7</v>
      </c>
    </row>
    <row r="76" spans="1:4" s="5" customFormat="1" ht="24" customHeight="1">
      <c r="A76" s="33" t="s">
        <v>57</v>
      </c>
      <c r="B76" s="115">
        <v>201311000</v>
      </c>
      <c r="C76" s="52">
        <v>400</v>
      </c>
      <c r="D76" s="163">
        <f>'Приложение 2'!E315</f>
        <v>1304.4</v>
      </c>
    </row>
    <row r="77" spans="1:4" s="5" customFormat="1" ht="24" customHeight="1">
      <c r="A77" s="26" t="s">
        <v>6</v>
      </c>
      <c r="B77" s="115">
        <v>201311000</v>
      </c>
      <c r="C77" s="52">
        <v>600</v>
      </c>
      <c r="D77" s="163">
        <f>'Приложение 2'!E316</f>
        <v>199.3</v>
      </c>
    </row>
    <row r="78" spans="1:4" s="5" customFormat="1" ht="12.75" customHeight="1">
      <c r="A78" s="81" t="s">
        <v>58</v>
      </c>
      <c r="B78" s="60">
        <v>201500000</v>
      </c>
      <c r="C78" s="52"/>
      <c r="D78" s="163">
        <f>D79</f>
        <v>2000</v>
      </c>
    </row>
    <row r="79" spans="1:4" s="5" customFormat="1" ht="26.25" customHeight="1">
      <c r="A79" s="26" t="s">
        <v>6</v>
      </c>
      <c r="B79" s="60">
        <v>201500000</v>
      </c>
      <c r="C79" s="52">
        <v>600</v>
      </c>
      <c r="D79" s="163">
        <f>'Приложение 2'!E318</f>
        <v>2000</v>
      </c>
    </row>
    <row r="80" spans="1:4" s="5" customFormat="1" ht="26.25" customHeight="1">
      <c r="A80" s="91" t="s">
        <v>123</v>
      </c>
      <c r="B80" s="115">
        <v>201700000</v>
      </c>
      <c r="C80" s="57"/>
      <c r="D80" s="163">
        <f>D81+D84+D86</f>
        <v>10061.8</v>
      </c>
    </row>
    <row r="81" spans="1:4" s="5" customFormat="1" ht="17.25" customHeight="1">
      <c r="A81" s="184" t="s">
        <v>107</v>
      </c>
      <c r="B81" s="115">
        <v>201711000</v>
      </c>
      <c r="C81" s="57"/>
      <c r="D81" s="163">
        <f>D83+D82</f>
        <v>8871.8</v>
      </c>
    </row>
    <row r="82" spans="1:4" s="5" customFormat="1" ht="24.75" customHeight="1">
      <c r="A82" s="33" t="s">
        <v>147</v>
      </c>
      <c r="B82" s="115">
        <v>201711000</v>
      </c>
      <c r="C82" s="52">
        <v>200</v>
      </c>
      <c r="D82" s="163">
        <f>'Приложение 2'!E74</f>
        <v>119</v>
      </c>
    </row>
    <row r="83" spans="1:4" s="5" customFormat="1" ht="26.25" customHeight="1">
      <c r="A83" s="33" t="s">
        <v>6</v>
      </c>
      <c r="B83" s="115">
        <v>201711000</v>
      </c>
      <c r="C83" s="58" t="s">
        <v>18</v>
      </c>
      <c r="D83" s="163">
        <f>'Приложение 2'!E321</f>
        <v>8752.8</v>
      </c>
    </row>
    <row r="84" spans="1:4" s="5" customFormat="1" ht="26.25" customHeight="1">
      <c r="A84" s="18" t="s">
        <v>188</v>
      </c>
      <c r="B84" s="115" t="s">
        <v>172</v>
      </c>
      <c r="C84" s="58"/>
      <c r="D84" s="163">
        <f>D85</f>
        <v>190</v>
      </c>
    </row>
    <row r="85" spans="1:4" s="5" customFormat="1" ht="25.5" customHeight="1">
      <c r="A85" s="33" t="s">
        <v>6</v>
      </c>
      <c r="B85" s="115" t="s">
        <v>172</v>
      </c>
      <c r="C85" s="58" t="s">
        <v>18</v>
      </c>
      <c r="D85" s="163">
        <f>'Приложение 2'!E323</f>
        <v>190</v>
      </c>
    </row>
    <row r="86" spans="1:4" s="5" customFormat="1" ht="25.5" customHeight="1">
      <c r="A86" s="18" t="s">
        <v>206</v>
      </c>
      <c r="B86" s="115" t="s">
        <v>207</v>
      </c>
      <c r="C86" s="58"/>
      <c r="D86" s="163">
        <f>D87</f>
        <v>1000</v>
      </c>
    </row>
    <row r="87" spans="1:4" s="5" customFormat="1" ht="25.5" customHeight="1">
      <c r="A87" s="33" t="s">
        <v>6</v>
      </c>
      <c r="B87" s="115" t="s">
        <v>207</v>
      </c>
      <c r="C87" s="58" t="s">
        <v>18</v>
      </c>
      <c r="D87" s="163">
        <f>'Приложение 2'!E325</f>
        <v>1000</v>
      </c>
    </row>
    <row r="88" spans="1:4" s="5" customFormat="1" ht="39.75" customHeight="1">
      <c r="A88" s="181" t="s">
        <v>183</v>
      </c>
      <c r="B88" s="115">
        <v>201800000</v>
      </c>
      <c r="C88" s="58"/>
      <c r="D88" s="163">
        <f>D89</f>
        <v>8587.8</v>
      </c>
    </row>
    <row r="89" spans="1:4" s="5" customFormat="1" ht="37.5" customHeight="1">
      <c r="A89" s="181" t="s">
        <v>173</v>
      </c>
      <c r="B89" s="115" t="s">
        <v>174</v>
      </c>
      <c r="C89" s="58"/>
      <c r="D89" s="163">
        <f>D90</f>
        <v>8587.8</v>
      </c>
    </row>
    <row r="90" spans="1:4" s="5" customFormat="1" ht="23.25" customHeight="1">
      <c r="A90" s="33" t="s">
        <v>6</v>
      </c>
      <c r="B90" s="115" t="s">
        <v>174</v>
      </c>
      <c r="C90" s="58" t="s">
        <v>18</v>
      </c>
      <c r="D90" s="163">
        <f>'Приложение 2'!E328</f>
        <v>8587.8</v>
      </c>
    </row>
    <row r="91" spans="1:4" s="5" customFormat="1" ht="23.25" customHeight="1">
      <c r="A91" s="36" t="s">
        <v>132</v>
      </c>
      <c r="B91" s="60">
        <v>202100000</v>
      </c>
      <c r="C91" s="53"/>
      <c r="D91" s="163">
        <f>D92</f>
        <v>17</v>
      </c>
    </row>
    <row r="92" spans="1:4" s="5" customFormat="1" ht="23.25" customHeight="1">
      <c r="A92" s="33" t="s">
        <v>6</v>
      </c>
      <c r="B92" s="60">
        <v>202100000</v>
      </c>
      <c r="C92" s="53" t="s">
        <v>18</v>
      </c>
      <c r="D92" s="163">
        <f>'Приложение 2'!E330</f>
        <v>17</v>
      </c>
    </row>
    <row r="93" spans="1:4" s="5" customFormat="1" ht="17.25" customHeight="1">
      <c r="A93" s="74" t="s">
        <v>133</v>
      </c>
      <c r="B93" s="60">
        <v>202200000</v>
      </c>
      <c r="C93" s="53"/>
      <c r="D93" s="163">
        <f>D94</f>
        <v>114.2</v>
      </c>
    </row>
    <row r="94" spans="1:4" s="5" customFormat="1" ht="23.25" customHeight="1">
      <c r="A94" s="26" t="s">
        <v>6</v>
      </c>
      <c r="B94" s="60">
        <v>202200000</v>
      </c>
      <c r="C94" s="53" t="s">
        <v>18</v>
      </c>
      <c r="D94" s="163">
        <f>'Приложение 2'!E332</f>
        <v>114.2</v>
      </c>
    </row>
    <row r="95" spans="1:4" s="5" customFormat="1" ht="15.75" customHeight="1">
      <c r="A95" s="74" t="s">
        <v>134</v>
      </c>
      <c r="B95" s="60">
        <v>202400000</v>
      </c>
      <c r="C95" s="53"/>
      <c r="D95" s="163">
        <f>D96</f>
        <v>41</v>
      </c>
    </row>
    <row r="96" spans="1:4" s="5" customFormat="1" ht="23.25" customHeight="1">
      <c r="A96" s="26" t="s">
        <v>6</v>
      </c>
      <c r="B96" s="60">
        <v>202400000</v>
      </c>
      <c r="C96" s="53" t="s">
        <v>18</v>
      </c>
      <c r="D96" s="163">
        <f>'Приложение 2'!E334</f>
        <v>41</v>
      </c>
    </row>
    <row r="97" spans="1:4" s="5" customFormat="1" ht="37.5" customHeight="1">
      <c r="A97" s="216" t="s">
        <v>182</v>
      </c>
      <c r="B97" s="115">
        <v>202500000</v>
      </c>
      <c r="C97" s="53"/>
      <c r="D97" s="163">
        <f>D98</f>
        <v>20</v>
      </c>
    </row>
    <row r="98" spans="1:4" s="5" customFormat="1" ht="23.25" customHeight="1">
      <c r="A98" s="33" t="s">
        <v>147</v>
      </c>
      <c r="B98" s="115">
        <v>202500000</v>
      </c>
      <c r="C98" s="53" t="s">
        <v>43</v>
      </c>
      <c r="D98" s="163">
        <f>'Приложение 2'!E336</f>
        <v>20</v>
      </c>
    </row>
    <row r="99" spans="1:4" s="5" customFormat="1" ht="48" customHeight="1">
      <c r="A99" s="36" t="s">
        <v>146</v>
      </c>
      <c r="B99" s="60">
        <v>203100000</v>
      </c>
      <c r="C99" s="53"/>
      <c r="D99" s="163">
        <f>D100</f>
        <v>25</v>
      </c>
    </row>
    <row r="100" spans="1:4" s="5" customFormat="1" ht="23.25" customHeight="1">
      <c r="A100" s="33" t="s">
        <v>147</v>
      </c>
      <c r="B100" s="60">
        <v>203100000</v>
      </c>
      <c r="C100" s="53" t="s">
        <v>43</v>
      </c>
      <c r="D100" s="163">
        <f>'Приложение 2'!E338</f>
        <v>25</v>
      </c>
    </row>
    <row r="101" spans="1:4" s="5" customFormat="1" ht="15.75" customHeight="1">
      <c r="A101" s="184" t="s">
        <v>124</v>
      </c>
      <c r="B101" s="115">
        <v>204100000</v>
      </c>
      <c r="C101" s="53"/>
      <c r="D101" s="163">
        <f>D102</f>
        <v>1318.4</v>
      </c>
    </row>
    <row r="102" spans="1:4" s="5" customFormat="1" ht="24.75" customHeight="1">
      <c r="A102" s="76" t="s">
        <v>125</v>
      </c>
      <c r="B102" s="115" t="s">
        <v>149</v>
      </c>
      <c r="C102" s="53"/>
      <c r="D102" s="163">
        <f>D103+D104</f>
        <v>1318.4</v>
      </c>
    </row>
    <row r="103" spans="1:4" s="5" customFormat="1" ht="24.75" customHeight="1">
      <c r="A103" s="33" t="s">
        <v>147</v>
      </c>
      <c r="B103" s="115" t="s">
        <v>149</v>
      </c>
      <c r="C103" s="53" t="s">
        <v>43</v>
      </c>
      <c r="D103" s="163">
        <f>'Приложение 2'!E341</f>
        <v>70</v>
      </c>
    </row>
    <row r="104" spans="1:4" s="5" customFormat="1" ht="24.75" customHeight="1">
      <c r="A104" s="26" t="s">
        <v>6</v>
      </c>
      <c r="B104" s="115" t="s">
        <v>149</v>
      </c>
      <c r="C104" s="53" t="s">
        <v>18</v>
      </c>
      <c r="D104" s="163">
        <f>'Приложение 2'!E342</f>
        <v>1248.4</v>
      </c>
    </row>
    <row r="105" spans="1:4" s="5" customFormat="1" ht="36.75" customHeight="1">
      <c r="A105" s="67" t="s">
        <v>63</v>
      </c>
      <c r="B105" s="115">
        <v>204200000</v>
      </c>
      <c r="C105" s="53"/>
      <c r="D105" s="163">
        <f>D106</f>
        <v>426</v>
      </c>
    </row>
    <row r="106" spans="1:4" s="5" customFormat="1" ht="15.75" customHeight="1">
      <c r="A106" s="67" t="s">
        <v>107</v>
      </c>
      <c r="B106" s="115" t="s">
        <v>150</v>
      </c>
      <c r="C106" s="53"/>
      <c r="D106" s="163">
        <f>D107</f>
        <v>426</v>
      </c>
    </row>
    <row r="107" spans="1:4" s="5" customFormat="1" ht="25.5" customHeight="1">
      <c r="A107" s="33" t="s">
        <v>6</v>
      </c>
      <c r="B107" s="115" t="s">
        <v>150</v>
      </c>
      <c r="C107" s="28" t="s">
        <v>18</v>
      </c>
      <c r="D107" s="163">
        <f>'Приложение 2'!E345</f>
        <v>426</v>
      </c>
    </row>
    <row r="108" spans="1:4" s="5" customFormat="1" ht="24" customHeight="1">
      <c r="A108" s="74" t="s">
        <v>126</v>
      </c>
      <c r="B108" s="60">
        <v>205100000</v>
      </c>
      <c r="C108" s="57"/>
      <c r="D108" s="163">
        <f>D109+D113</f>
        <v>31973.600000000002</v>
      </c>
    </row>
    <row r="109" spans="1:4" s="5" customFormat="1" ht="24" customHeight="1">
      <c r="A109" s="74" t="s">
        <v>37</v>
      </c>
      <c r="B109" s="60">
        <v>205182040</v>
      </c>
      <c r="C109" s="52"/>
      <c r="D109" s="163">
        <f>D110+D111+D112</f>
        <v>16660.600000000002</v>
      </c>
    </row>
    <row r="110" spans="1:4" s="5" customFormat="1" ht="48" customHeight="1">
      <c r="A110" s="33" t="s">
        <v>14</v>
      </c>
      <c r="B110" s="60">
        <v>205182040</v>
      </c>
      <c r="C110" s="52">
        <v>100</v>
      </c>
      <c r="D110" s="163">
        <f>'Приложение 2'!E348</f>
        <v>15186.8</v>
      </c>
    </row>
    <row r="111" spans="1:4" s="5" customFormat="1" ht="26.25" customHeight="1">
      <c r="A111" s="33" t="s">
        <v>147</v>
      </c>
      <c r="B111" s="60">
        <v>205182040</v>
      </c>
      <c r="C111" s="52">
        <v>200</v>
      </c>
      <c r="D111" s="163">
        <f>'Приложение 2'!E349</f>
        <v>1464.4</v>
      </c>
    </row>
    <row r="112" spans="1:4" s="5" customFormat="1" ht="15.75" customHeight="1">
      <c r="A112" s="33" t="s">
        <v>2</v>
      </c>
      <c r="B112" s="60">
        <v>205182040</v>
      </c>
      <c r="C112" s="52">
        <v>800</v>
      </c>
      <c r="D112" s="163">
        <f>'Приложение 2'!E350</f>
        <v>9.4</v>
      </c>
    </row>
    <row r="113" spans="1:4" s="5" customFormat="1" ht="24.75" customHeight="1">
      <c r="A113" s="36" t="s">
        <v>65</v>
      </c>
      <c r="B113" s="60">
        <v>205182060</v>
      </c>
      <c r="C113" s="52"/>
      <c r="D113" s="163">
        <f>D114+D115</f>
        <v>15313</v>
      </c>
    </row>
    <row r="114" spans="1:4" s="5" customFormat="1" ht="47.25" customHeight="1">
      <c r="A114" s="33" t="s">
        <v>14</v>
      </c>
      <c r="B114" s="60">
        <v>205182060</v>
      </c>
      <c r="C114" s="52">
        <v>100</v>
      </c>
      <c r="D114" s="163">
        <f>'Приложение 2'!E352</f>
        <v>14772.3</v>
      </c>
    </row>
    <row r="115" spans="1:4" s="5" customFormat="1" ht="24.75" customHeight="1">
      <c r="A115" s="33" t="s">
        <v>147</v>
      </c>
      <c r="B115" s="60">
        <v>205182060</v>
      </c>
      <c r="C115" s="52">
        <v>200</v>
      </c>
      <c r="D115" s="163">
        <f>'Приложение 2'!E353</f>
        <v>540.7</v>
      </c>
    </row>
    <row r="116" spans="1:5" s="5" customFormat="1" ht="27" customHeight="1">
      <c r="A116" s="90" t="s">
        <v>91</v>
      </c>
      <c r="B116" s="61">
        <v>300000000</v>
      </c>
      <c r="C116" s="29"/>
      <c r="D116" s="161">
        <f>D117+D131+D138+D140+D147+D151+D158+D165+D124+D153+D169+D149</f>
        <v>126968.4</v>
      </c>
      <c r="E116" s="157"/>
    </row>
    <row r="117" spans="1:4" s="5" customFormat="1" ht="27" customHeight="1">
      <c r="A117" s="36" t="s">
        <v>110</v>
      </c>
      <c r="B117" s="60">
        <v>301100000</v>
      </c>
      <c r="C117" s="28"/>
      <c r="D117" s="166">
        <f>D120+D118+D122</f>
        <v>2047.3</v>
      </c>
    </row>
    <row r="118" spans="1:4" s="5" customFormat="1" ht="27" customHeight="1">
      <c r="A118" s="126" t="s">
        <v>354</v>
      </c>
      <c r="B118" s="115">
        <v>301111000</v>
      </c>
      <c r="C118" s="28"/>
      <c r="D118" s="166">
        <f>D119</f>
        <v>101.6</v>
      </c>
    </row>
    <row r="119" spans="1:4" s="5" customFormat="1" ht="24" customHeight="1">
      <c r="A119" s="33" t="s">
        <v>6</v>
      </c>
      <c r="B119" s="115">
        <v>301111000</v>
      </c>
      <c r="C119" s="28" t="s">
        <v>18</v>
      </c>
      <c r="D119" s="166">
        <f>'Приложение 2'!E206</f>
        <v>101.6</v>
      </c>
    </row>
    <row r="120" spans="1:4" s="5" customFormat="1" ht="24" customHeight="1">
      <c r="A120" s="51" t="s">
        <v>405</v>
      </c>
      <c r="B120" s="115" t="s">
        <v>404</v>
      </c>
      <c r="C120" s="28"/>
      <c r="D120" s="166">
        <f>D121</f>
        <v>1845.7</v>
      </c>
    </row>
    <row r="121" spans="1:4" s="5" customFormat="1" ht="24" customHeight="1">
      <c r="A121" s="33" t="s">
        <v>6</v>
      </c>
      <c r="B121" s="115" t="s">
        <v>404</v>
      </c>
      <c r="C121" s="28" t="s">
        <v>18</v>
      </c>
      <c r="D121" s="166">
        <f>'Приложение 2'!E208</f>
        <v>1845.7</v>
      </c>
    </row>
    <row r="122" spans="1:4" s="5" customFormat="1" ht="12.75" customHeight="1">
      <c r="A122" s="217" t="s">
        <v>204</v>
      </c>
      <c r="B122" s="115" t="s">
        <v>393</v>
      </c>
      <c r="C122" s="28"/>
      <c r="D122" s="166">
        <f>D123</f>
        <v>100</v>
      </c>
    </row>
    <row r="123" spans="1:4" s="5" customFormat="1" ht="24" customHeight="1">
      <c r="A123" s="33" t="s">
        <v>6</v>
      </c>
      <c r="B123" s="115" t="s">
        <v>393</v>
      </c>
      <c r="C123" s="28" t="s">
        <v>18</v>
      </c>
      <c r="D123" s="166">
        <f>'Приложение 2'!E210</f>
        <v>100</v>
      </c>
    </row>
    <row r="124" spans="1:4" s="5" customFormat="1" ht="14.25" customHeight="1">
      <c r="A124" s="73" t="s">
        <v>143</v>
      </c>
      <c r="B124" s="60">
        <v>301200000</v>
      </c>
      <c r="C124" s="28"/>
      <c r="D124" s="166">
        <f>D125+D127+D129</f>
        <v>394</v>
      </c>
    </row>
    <row r="125" spans="1:4" s="5" customFormat="1" ht="14.25" customHeight="1">
      <c r="A125" s="73" t="s">
        <v>144</v>
      </c>
      <c r="B125" s="60">
        <v>301211000</v>
      </c>
      <c r="C125" s="28"/>
      <c r="D125" s="166">
        <f>D126</f>
        <v>340</v>
      </c>
    </row>
    <row r="126" spans="1:4" s="5" customFormat="1" ht="24" customHeight="1">
      <c r="A126" s="26" t="s">
        <v>6</v>
      </c>
      <c r="B126" s="60">
        <v>301211000</v>
      </c>
      <c r="C126" s="28" t="s">
        <v>18</v>
      </c>
      <c r="D126" s="166">
        <f>'Приложение 2'!E213</f>
        <v>340</v>
      </c>
    </row>
    <row r="127" spans="1:4" s="5" customFormat="1" ht="14.25" customHeight="1">
      <c r="A127" s="73" t="s">
        <v>145</v>
      </c>
      <c r="B127" s="60">
        <v>301212000</v>
      </c>
      <c r="C127" s="28"/>
      <c r="D127" s="166">
        <f>D128</f>
        <v>15</v>
      </c>
    </row>
    <row r="128" spans="1:4" s="5" customFormat="1" ht="24" customHeight="1">
      <c r="A128" s="26" t="s">
        <v>6</v>
      </c>
      <c r="B128" s="60">
        <v>301212000</v>
      </c>
      <c r="C128" s="28" t="s">
        <v>18</v>
      </c>
      <c r="D128" s="166">
        <f>'Приложение 2'!E215</f>
        <v>15</v>
      </c>
    </row>
    <row r="129" spans="1:4" s="5" customFormat="1" ht="12.75" customHeight="1">
      <c r="A129" s="217" t="s">
        <v>204</v>
      </c>
      <c r="B129" s="115" t="s">
        <v>406</v>
      </c>
      <c r="C129" s="28"/>
      <c r="D129" s="166">
        <f>D130</f>
        <v>39</v>
      </c>
    </row>
    <row r="130" spans="1:4" s="5" customFormat="1" ht="24" customHeight="1">
      <c r="A130" s="33" t="s">
        <v>6</v>
      </c>
      <c r="B130" s="115" t="s">
        <v>406</v>
      </c>
      <c r="C130" s="28" t="s">
        <v>18</v>
      </c>
      <c r="D130" s="166">
        <f>'Приложение 2'!E217</f>
        <v>39</v>
      </c>
    </row>
    <row r="131" spans="1:4" s="5" customFormat="1" ht="12.75" customHeight="1">
      <c r="A131" s="73" t="s">
        <v>176</v>
      </c>
      <c r="B131" s="60">
        <v>301300000</v>
      </c>
      <c r="C131" s="28"/>
      <c r="D131" s="166">
        <f>D132+D136+D134</f>
        <v>15119.3</v>
      </c>
    </row>
    <row r="132" spans="1:4" s="5" customFormat="1" ht="12.75" customHeight="1">
      <c r="A132" s="73" t="s">
        <v>53</v>
      </c>
      <c r="B132" s="60">
        <v>301311100</v>
      </c>
      <c r="C132" s="28"/>
      <c r="D132" s="166">
        <f>D133</f>
        <v>14747.4</v>
      </c>
    </row>
    <row r="133" spans="1:5" s="5" customFormat="1" ht="26.25" customHeight="1">
      <c r="A133" s="26" t="s">
        <v>6</v>
      </c>
      <c r="B133" s="60">
        <v>301311100</v>
      </c>
      <c r="C133" s="28" t="s">
        <v>18</v>
      </c>
      <c r="D133" s="166">
        <f>'Приложение 2'!E220</f>
        <v>14747.4</v>
      </c>
      <c r="E133" s="117"/>
    </row>
    <row r="134" spans="1:5" s="5" customFormat="1" ht="12.75" customHeight="1">
      <c r="A134" s="126" t="s">
        <v>407</v>
      </c>
      <c r="B134" s="115">
        <v>301311300</v>
      </c>
      <c r="C134" s="28"/>
      <c r="D134" s="166">
        <f>D135</f>
        <v>300</v>
      </c>
      <c r="E134" s="117"/>
    </row>
    <row r="135" spans="1:5" s="5" customFormat="1" ht="26.25" customHeight="1">
      <c r="A135" s="33" t="s">
        <v>6</v>
      </c>
      <c r="B135" s="115">
        <v>301311300</v>
      </c>
      <c r="C135" s="28" t="s">
        <v>18</v>
      </c>
      <c r="D135" s="166">
        <f>'Приложение 2'!E222</f>
        <v>300</v>
      </c>
      <c r="E135" s="117"/>
    </row>
    <row r="136" spans="1:4" s="5" customFormat="1" ht="14.25" customHeight="1">
      <c r="A136" s="217" t="s">
        <v>204</v>
      </c>
      <c r="B136" s="60" t="s">
        <v>205</v>
      </c>
      <c r="C136" s="28"/>
      <c r="D136" s="166">
        <f>D137</f>
        <v>71.9</v>
      </c>
    </row>
    <row r="137" spans="1:4" s="5" customFormat="1" ht="24" customHeight="1">
      <c r="A137" s="26" t="s">
        <v>6</v>
      </c>
      <c r="B137" s="60" t="s">
        <v>205</v>
      </c>
      <c r="C137" s="28" t="s">
        <v>18</v>
      </c>
      <c r="D137" s="166">
        <f>'Приложение 2'!E224</f>
        <v>71.9</v>
      </c>
    </row>
    <row r="138" spans="1:4" s="5" customFormat="1" ht="12.75" customHeight="1">
      <c r="A138" s="80" t="s">
        <v>52</v>
      </c>
      <c r="B138" s="60">
        <v>301400000</v>
      </c>
      <c r="C138" s="28"/>
      <c r="D138" s="166">
        <f>D139</f>
        <v>2769.6</v>
      </c>
    </row>
    <row r="139" spans="1:4" s="5" customFormat="1" ht="24" customHeight="1">
      <c r="A139" s="26" t="s">
        <v>6</v>
      </c>
      <c r="B139" s="60">
        <v>301400000</v>
      </c>
      <c r="C139" s="28" t="s">
        <v>18</v>
      </c>
      <c r="D139" s="166">
        <f>'Приложение 2'!E226</f>
        <v>2769.6</v>
      </c>
    </row>
    <row r="140" spans="1:4" s="5" customFormat="1" ht="24" customHeight="1">
      <c r="A140" s="185" t="s">
        <v>111</v>
      </c>
      <c r="B140" s="60">
        <v>301500000</v>
      </c>
      <c r="C140" s="50"/>
      <c r="D140" s="163">
        <f>D141+D143+D145</f>
        <v>527.9</v>
      </c>
    </row>
    <row r="141" spans="1:4" s="5" customFormat="1" ht="24.75" customHeight="1">
      <c r="A141" s="91" t="s">
        <v>112</v>
      </c>
      <c r="B141" s="60">
        <v>301511000</v>
      </c>
      <c r="C141" s="50"/>
      <c r="D141" s="163">
        <f>D142</f>
        <v>231</v>
      </c>
    </row>
    <row r="142" spans="1:7" s="5" customFormat="1" ht="22.5" customHeight="1">
      <c r="A142" s="26" t="s">
        <v>6</v>
      </c>
      <c r="B142" s="60">
        <v>301511000</v>
      </c>
      <c r="C142" s="50">
        <v>600</v>
      </c>
      <c r="D142" s="163">
        <f>'Приложение 2'!E229</f>
        <v>231</v>
      </c>
      <c r="G142" s="63"/>
    </row>
    <row r="143" spans="1:4" s="5" customFormat="1" ht="27.75" customHeight="1">
      <c r="A143" s="91" t="s">
        <v>113</v>
      </c>
      <c r="B143" s="60">
        <v>301512000</v>
      </c>
      <c r="C143" s="50"/>
      <c r="D143" s="163">
        <f>D144</f>
        <v>84</v>
      </c>
    </row>
    <row r="144" spans="1:4" s="5" customFormat="1" ht="26.25" customHeight="1">
      <c r="A144" s="26" t="s">
        <v>6</v>
      </c>
      <c r="B144" s="60">
        <v>301512000</v>
      </c>
      <c r="C144" s="50">
        <v>600</v>
      </c>
      <c r="D144" s="163">
        <f>'Приложение 2'!E231</f>
        <v>84</v>
      </c>
    </row>
    <row r="145" spans="1:4" s="5" customFormat="1" ht="26.25" customHeight="1">
      <c r="A145" s="18" t="s">
        <v>394</v>
      </c>
      <c r="B145" s="115" t="s">
        <v>395</v>
      </c>
      <c r="C145" s="28"/>
      <c r="D145" s="163">
        <f>D146</f>
        <v>212.9</v>
      </c>
    </row>
    <row r="146" spans="1:4" s="5" customFormat="1" ht="25.5" customHeight="1">
      <c r="A146" s="33" t="s">
        <v>6</v>
      </c>
      <c r="B146" s="115" t="s">
        <v>395</v>
      </c>
      <c r="C146" s="28" t="s">
        <v>18</v>
      </c>
      <c r="D146" s="163">
        <f>'Приложение 2'!E233</f>
        <v>212.9</v>
      </c>
    </row>
    <row r="147" spans="1:4" s="5" customFormat="1" ht="27.75" customHeight="1">
      <c r="A147" s="80" t="s">
        <v>93</v>
      </c>
      <c r="B147" s="60">
        <v>302100000</v>
      </c>
      <c r="C147" s="50"/>
      <c r="D147" s="163">
        <f>D148</f>
        <v>38248</v>
      </c>
    </row>
    <row r="148" spans="1:4" s="5" customFormat="1" ht="23.25" customHeight="1">
      <c r="A148" s="26" t="s">
        <v>6</v>
      </c>
      <c r="B148" s="60">
        <v>302100000</v>
      </c>
      <c r="C148" s="50">
        <v>600</v>
      </c>
      <c r="D148" s="163">
        <f>'Приложение 2'!E235</f>
        <v>38248</v>
      </c>
    </row>
    <row r="149" spans="1:4" s="5" customFormat="1" ht="25.5" customHeight="1">
      <c r="A149" s="18" t="s">
        <v>372</v>
      </c>
      <c r="B149" s="115">
        <v>302200000</v>
      </c>
      <c r="C149" s="52"/>
      <c r="D149" s="163">
        <f>D150</f>
        <v>427.3</v>
      </c>
    </row>
    <row r="150" spans="1:4" s="5" customFormat="1" ht="25.5" customHeight="1">
      <c r="A150" s="33" t="s">
        <v>6</v>
      </c>
      <c r="B150" s="115">
        <v>302200000</v>
      </c>
      <c r="C150" s="52">
        <v>600</v>
      </c>
      <c r="D150" s="163">
        <f>'Приложение 2'!E237</f>
        <v>427.3</v>
      </c>
    </row>
    <row r="151" spans="1:4" s="5" customFormat="1" ht="24" customHeight="1">
      <c r="A151" s="80" t="s">
        <v>92</v>
      </c>
      <c r="B151" s="60">
        <v>302400000</v>
      </c>
      <c r="C151" s="50"/>
      <c r="D151" s="163">
        <f>D152</f>
        <v>11748.2</v>
      </c>
    </row>
    <row r="152" spans="1:4" s="5" customFormat="1" ht="26.25" customHeight="1">
      <c r="A152" s="26" t="s">
        <v>6</v>
      </c>
      <c r="B152" s="60">
        <v>302400000</v>
      </c>
      <c r="C152" s="50">
        <v>600</v>
      </c>
      <c r="D152" s="163">
        <f>'Приложение 2'!E239</f>
        <v>11748.2</v>
      </c>
    </row>
    <row r="153" spans="1:4" s="5" customFormat="1" ht="12.75" customHeight="1">
      <c r="A153" s="18" t="s">
        <v>180</v>
      </c>
      <c r="B153" s="115">
        <v>302500000</v>
      </c>
      <c r="C153" s="52"/>
      <c r="D153" s="163">
        <f>D154+D156</f>
        <v>117.5</v>
      </c>
    </row>
    <row r="154" spans="1:4" s="5" customFormat="1" ht="26.25" customHeight="1">
      <c r="A154" s="18" t="s">
        <v>181</v>
      </c>
      <c r="B154" s="115" t="s">
        <v>170</v>
      </c>
      <c r="C154" s="52"/>
      <c r="D154" s="163">
        <f>D155</f>
        <v>34.5</v>
      </c>
    </row>
    <row r="155" spans="1:4" s="5" customFormat="1" ht="26.25" customHeight="1">
      <c r="A155" s="26" t="s">
        <v>6</v>
      </c>
      <c r="B155" s="115" t="s">
        <v>170</v>
      </c>
      <c r="C155" s="52">
        <v>600</v>
      </c>
      <c r="D155" s="163">
        <f>'Приложение 2'!E242</f>
        <v>34.5</v>
      </c>
    </row>
    <row r="156" spans="1:4" s="5" customFormat="1" ht="38.25" customHeight="1">
      <c r="A156" s="181" t="s">
        <v>359</v>
      </c>
      <c r="B156" s="115" t="s">
        <v>360</v>
      </c>
      <c r="C156" s="52"/>
      <c r="D156" s="163">
        <f>D157</f>
        <v>83</v>
      </c>
    </row>
    <row r="157" spans="1:4" s="5" customFormat="1" ht="26.25" customHeight="1">
      <c r="A157" s="33" t="s">
        <v>6</v>
      </c>
      <c r="B157" s="115" t="s">
        <v>360</v>
      </c>
      <c r="C157" s="52">
        <v>600</v>
      </c>
      <c r="D157" s="163">
        <f>'Приложение 2'!E244</f>
        <v>83</v>
      </c>
    </row>
    <row r="158" spans="1:4" s="5" customFormat="1" ht="30" customHeight="1">
      <c r="A158" s="80" t="s">
        <v>114</v>
      </c>
      <c r="B158" s="60">
        <v>303100000</v>
      </c>
      <c r="C158" s="52"/>
      <c r="D158" s="163">
        <f>D159+D162</f>
        <v>7726.9</v>
      </c>
    </row>
    <row r="159" spans="1:4" s="5" customFormat="1" ht="25.5" customHeight="1">
      <c r="A159" s="80" t="s">
        <v>37</v>
      </c>
      <c r="B159" s="60">
        <v>303182040</v>
      </c>
      <c r="C159" s="52"/>
      <c r="D159" s="163">
        <f>D160+D161</f>
        <v>2513</v>
      </c>
    </row>
    <row r="160" spans="1:4" s="5" customFormat="1" ht="50.25" customHeight="1">
      <c r="A160" s="33" t="s">
        <v>14</v>
      </c>
      <c r="B160" s="60">
        <v>303182040</v>
      </c>
      <c r="C160" s="52">
        <v>100</v>
      </c>
      <c r="D160" s="163">
        <f>'Приложение 2'!E247</f>
        <v>2240</v>
      </c>
    </row>
    <row r="161" spans="1:4" s="5" customFormat="1" ht="25.5" customHeight="1">
      <c r="A161" s="33" t="s">
        <v>147</v>
      </c>
      <c r="B161" s="60">
        <v>303182040</v>
      </c>
      <c r="C161" s="52">
        <v>200</v>
      </c>
      <c r="D161" s="163">
        <f>'Приложение 2'!E248</f>
        <v>273</v>
      </c>
    </row>
    <row r="162" spans="1:4" s="5" customFormat="1" ht="26.25" customHeight="1">
      <c r="A162" s="80" t="s">
        <v>65</v>
      </c>
      <c r="B162" s="60">
        <v>303182060</v>
      </c>
      <c r="C162" s="52"/>
      <c r="D162" s="163">
        <f>D163+D164</f>
        <v>5213.9</v>
      </c>
    </row>
    <row r="163" spans="1:4" s="5" customFormat="1" ht="47.25" customHeight="1">
      <c r="A163" s="33" t="s">
        <v>14</v>
      </c>
      <c r="B163" s="60">
        <v>303182060</v>
      </c>
      <c r="C163" s="52">
        <v>100</v>
      </c>
      <c r="D163" s="163">
        <f>'Приложение 2'!E250</f>
        <v>4957.9</v>
      </c>
    </row>
    <row r="164" spans="1:4" s="5" customFormat="1" ht="26.25" customHeight="1">
      <c r="A164" s="33" t="s">
        <v>147</v>
      </c>
      <c r="B164" s="60">
        <v>303182060</v>
      </c>
      <c r="C164" s="52">
        <v>200</v>
      </c>
      <c r="D164" s="163">
        <f>'Приложение 2'!E251</f>
        <v>256</v>
      </c>
    </row>
    <row r="165" spans="1:4" s="5" customFormat="1" ht="11.25" customHeight="1">
      <c r="A165" s="80" t="s">
        <v>185</v>
      </c>
      <c r="B165" s="60">
        <v>303300000</v>
      </c>
      <c r="C165" s="52"/>
      <c r="D165" s="166">
        <f>D166+D167+D168</f>
        <v>22866.7</v>
      </c>
    </row>
    <row r="166" spans="1:4" s="5" customFormat="1" ht="49.5" customHeight="1">
      <c r="A166" s="33" t="s">
        <v>14</v>
      </c>
      <c r="B166" s="115">
        <v>303300000</v>
      </c>
      <c r="C166" s="52">
        <v>100</v>
      </c>
      <c r="D166" s="166">
        <f>'Приложение 2'!E253</f>
        <v>22178.7</v>
      </c>
    </row>
    <row r="167" spans="1:4" s="5" customFormat="1" ht="26.25" customHeight="1">
      <c r="A167" s="33" t="s">
        <v>147</v>
      </c>
      <c r="B167" s="115">
        <v>303300000</v>
      </c>
      <c r="C167" s="52">
        <v>200</v>
      </c>
      <c r="D167" s="166">
        <f>'Приложение 2'!E254</f>
        <v>673</v>
      </c>
    </row>
    <row r="168" spans="1:4" s="5" customFormat="1" ht="13.5" customHeight="1">
      <c r="A168" s="33" t="s">
        <v>2</v>
      </c>
      <c r="B168" s="115">
        <v>303300000</v>
      </c>
      <c r="C168" s="52">
        <v>800</v>
      </c>
      <c r="D168" s="166">
        <f>'Приложение 2'!E255</f>
        <v>15</v>
      </c>
    </row>
    <row r="169" spans="1:4" s="5" customFormat="1" ht="25.5" customHeight="1">
      <c r="A169" s="205" t="s">
        <v>349</v>
      </c>
      <c r="B169" s="115">
        <v>303400000</v>
      </c>
      <c r="C169" s="52"/>
      <c r="D169" s="166">
        <f>D170+D172</f>
        <v>24975.7</v>
      </c>
    </row>
    <row r="170" spans="1:4" s="5" customFormat="1" ht="15" customHeight="1">
      <c r="A170" s="205" t="s">
        <v>350</v>
      </c>
      <c r="B170" s="115" t="s">
        <v>351</v>
      </c>
      <c r="C170" s="52"/>
      <c r="D170" s="166">
        <f>D171</f>
        <v>23665.5</v>
      </c>
    </row>
    <row r="171" spans="1:4" s="5" customFormat="1" ht="26.25" customHeight="1">
      <c r="A171" s="33" t="s">
        <v>6</v>
      </c>
      <c r="B171" s="115" t="s">
        <v>351</v>
      </c>
      <c r="C171" s="52">
        <v>600</v>
      </c>
      <c r="D171" s="166">
        <f>'Приложение 2'!E258</f>
        <v>23665.5</v>
      </c>
    </row>
    <row r="172" spans="1:4" s="5" customFormat="1" ht="24" customHeight="1">
      <c r="A172" s="205" t="s">
        <v>352</v>
      </c>
      <c r="B172" s="115" t="s">
        <v>353</v>
      </c>
      <c r="C172" s="52"/>
      <c r="D172" s="166">
        <f>D173</f>
        <v>1310.2</v>
      </c>
    </row>
    <row r="173" spans="1:4" s="5" customFormat="1" ht="24" customHeight="1">
      <c r="A173" s="33" t="s">
        <v>6</v>
      </c>
      <c r="B173" s="115" t="s">
        <v>353</v>
      </c>
      <c r="C173" s="52">
        <v>600</v>
      </c>
      <c r="D173" s="166">
        <f>'Приложение 2'!E260</f>
        <v>1310.2</v>
      </c>
    </row>
    <row r="174" spans="1:5" s="5" customFormat="1" ht="24" customHeight="1">
      <c r="A174" s="82" t="s">
        <v>59</v>
      </c>
      <c r="B174" s="61">
        <v>400000000</v>
      </c>
      <c r="C174" s="29"/>
      <c r="D174" s="162">
        <f>D175+D178+D180+D182+D184+D189+D192+D195+D199+D186</f>
        <v>23774</v>
      </c>
      <c r="E174" s="157"/>
    </row>
    <row r="175" spans="1:4" s="5" customFormat="1" ht="15" customHeight="1">
      <c r="A175" s="126" t="s">
        <v>171</v>
      </c>
      <c r="B175" s="60">
        <v>401400000</v>
      </c>
      <c r="C175" s="28"/>
      <c r="D175" s="163">
        <f>D176</f>
        <v>290</v>
      </c>
    </row>
    <row r="176" spans="1:4" s="5" customFormat="1" ht="15" customHeight="1">
      <c r="A176" s="126" t="s">
        <v>107</v>
      </c>
      <c r="B176" s="115" t="s">
        <v>151</v>
      </c>
      <c r="C176" s="28"/>
      <c r="D176" s="163">
        <f>D177</f>
        <v>290</v>
      </c>
    </row>
    <row r="177" spans="1:4" s="5" customFormat="1" ht="25.5" customHeight="1">
      <c r="A177" s="33" t="s">
        <v>147</v>
      </c>
      <c r="B177" s="115" t="s">
        <v>151</v>
      </c>
      <c r="C177" s="28" t="s">
        <v>43</v>
      </c>
      <c r="D177" s="163">
        <f>'Приложение 2'!E282</f>
        <v>290</v>
      </c>
    </row>
    <row r="178" spans="1:4" s="5" customFormat="1" ht="24" customHeight="1">
      <c r="A178" s="94" t="s">
        <v>115</v>
      </c>
      <c r="B178" s="60">
        <v>402100000</v>
      </c>
      <c r="C178" s="28"/>
      <c r="D178" s="163">
        <f>D179</f>
        <v>3669</v>
      </c>
    </row>
    <row r="179" spans="1:4" s="5" customFormat="1" ht="24.75" customHeight="1">
      <c r="A179" s="26" t="s">
        <v>6</v>
      </c>
      <c r="B179" s="60">
        <v>402100000</v>
      </c>
      <c r="C179" s="52">
        <v>600</v>
      </c>
      <c r="D179" s="163">
        <f>'Приложение 2'!E284</f>
        <v>3669</v>
      </c>
    </row>
    <row r="180" spans="1:4" s="5" customFormat="1" ht="24.75" customHeight="1">
      <c r="A180" s="188" t="s">
        <v>138</v>
      </c>
      <c r="B180" s="60">
        <v>402200000</v>
      </c>
      <c r="C180" s="28"/>
      <c r="D180" s="164">
        <f>D181</f>
        <v>50</v>
      </c>
    </row>
    <row r="181" spans="1:4" s="5" customFormat="1" ht="24.75" customHeight="1">
      <c r="A181" s="33" t="s">
        <v>147</v>
      </c>
      <c r="B181" s="60">
        <v>402200000</v>
      </c>
      <c r="C181" s="28" t="s">
        <v>43</v>
      </c>
      <c r="D181" s="164">
        <f>'Приложение 2'!E286</f>
        <v>50</v>
      </c>
    </row>
    <row r="182" spans="1:4" s="5" customFormat="1" ht="37.5" customHeight="1">
      <c r="A182" s="95" t="s">
        <v>60</v>
      </c>
      <c r="B182" s="60">
        <v>402300000</v>
      </c>
      <c r="C182" s="52"/>
      <c r="D182" s="163">
        <f>D183</f>
        <v>14607.9</v>
      </c>
    </row>
    <row r="183" spans="1:4" s="5" customFormat="1" ht="26.25" customHeight="1">
      <c r="A183" s="26" t="s">
        <v>6</v>
      </c>
      <c r="B183" s="60">
        <v>402300000</v>
      </c>
      <c r="C183" s="28" t="s">
        <v>18</v>
      </c>
      <c r="D183" s="163">
        <f>'Приложение 2'!E356</f>
        <v>14607.9</v>
      </c>
    </row>
    <row r="184" spans="1:4" s="5" customFormat="1" ht="27" customHeight="1">
      <c r="A184" s="96" t="s">
        <v>61</v>
      </c>
      <c r="B184" s="60">
        <v>402400000</v>
      </c>
      <c r="C184" s="52"/>
      <c r="D184" s="163">
        <f>D185</f>
        <v>607.5</v>
      </c>
    </row>
    <row r="185" spans="1:4" s="5" customFormat="1" ht="24" customHeight="1">
      <c r="A185" s="26" t="s">
        <v>6</v>
      </c>
      <c r="B185" s="60">
        <v>402400000</v>
      </c>
      <c r="C185" s="52">
        <v>600</v>
      </c>
      <c r="D185" s="163">
        <f>'Приложение 2'!E358</f>
        <v>607.5</v>
      </c>
    </row>
    <row r="186" spans="1:4" s="5" customFormat="1" ht="24" customHeight="1">
      <c r="A186" s="205" t="s">
        <v>356</v>
      </c>
      <c r="B186" s="115" t="s">
        <v>357</v>
      </c>
      <c r="C186" s="52"/>
      <c r="D186" s="163">
        <f>D187</f>
        <v>1011.6</v>
      </c>
    </row>
    <row r="187" spans="1:4" s="5" customFormat="1" ht="24" customHeight="1">
      <c r="A187" s="205" t="s">
        <v>352</v>
      </c>
      <c r="B187" s="115" t="s">
        <v>358</v>
      </c>
      <c r="C187" s="52"/>
      <c r="D187" s="163">
        <f>D188</f>
        <v>1011.6</v>
      </c>
    </row>
    <row r="188" spans="1:4" s="5" customFormat="1" ht="24" customHeight="1">
      <c r="A188" s="33" t="s">
        <v>6</v>
      </c>
      <c r="B188" s="115" t="s">
        <v>358</v>
      </c>
      <c r="C188" s="52">
        <v>600</v>
      </c>
      <c r="D188" s="163">
        <f>'Приложение 2'!E361</f>
        <v>1011.6</v>
      </c>
    </row>
    <row r="189" spans="1:5" s="5" customFormat="1" ht="39" customHeight="1">
      <c r="A189" s="83" t="s">
        <v>116</v>
      </c>
      <c r="B189" s="60">
        <v>405100000</v>
      </c>
      <c r="C189" s="52"/>
      <c r="D189" s="163">
        <f>D191+D190</f>
        <v>455</v>
      </c>
      <c r="E189" s="171"/>
    </row>
    <row r="190" spans="1:4" s="5" customFormat="1" ht="48.75" customHeight="1">
      <c r="A190" s="33" t="s">
        <v>14</v>
      </c>
      <c r="B190" s="60">
        <v>405100000</v>
      </c>
      <c r="C190" s="52">
        <v>100</v>
      </c>
      <c r="D190" s="163">
        <f>'Приложение 2'!E288</f>
        <v>20</v>
      </c>
    </row>
    <row r="191" spans="1:4" s="5" customFormat="1" ht="26.25" customHeight="1">
      <c r="A191" s="33" t="s">
        <v>147</v>
      </c>
      <c r="B191" s="60">
        <v>405100000</v>
      </c>
      <c r="C191" s="52">
        <v>200</v>
      </c>
      <c r="D191" s="163">
        <f>'Приложение 2'!E289</f>
        <v>435</v>
      </c>
    </row>
    <row r="192" spans="1:4" s="5" customFormat="1" ht="63.75" customHeight="1">
      <c r="A192" s="84" t="s">
        <v>117</v>
      </c>
      <c r="B192" s="60">
        <v>405200000</v>
      </c>
      <c r="C192" s="52"/>
      <c r="D192" s="163">
        <f>D193+D194</f>
        <v>568.4</v>
      </c>
    </row>
    <row r="193" spans="1:4" s="5" customFormat="1" ht="48" customHeight="1">
      <c r="A193" s="33" t="s">
        <v>14</v>
      </c>
      <c r="B193" s="60">
        <v>405200000</v>
      </c>
      <c r="C193" s="52">
        <v>100</v>
      </c>
      <c r="D193" s="163">
        <f>'Приложение 2'!E291</f>
        <v>362.3</v>
      </c>
    </row>
    <row r="194" spans="1:4" s="5" customFormat="1" ht="27" customHeight="1">
      <c r="A194" s="33" t="s">
        <v>147</v>
      </c>
      <c r="B194" s="60">
        <v>405200000</v>
      </c>
      <c r="C194" s="52">
        <v>200</v>
      </c>
      <c r="D194" s="163">
        <f>'Приложение 2'!E292</f>
        <v>206.1</v>
      </c>
    </row>
    <row r="195" spans="1:4" s="5" customFormat="1" ht="26.25" customHeight="1">
      <c r="A195" s="85" t="s">
        <v>114</v>
      </c>
      <c r="B195" s="60">
        <v>406100000</v>
      </c>
      <c r="C195" s="28"/>
      <c r="D195" s="163">
        <f>D196</f>
        <v>2454.6000000000004</v>
      </c>
    </row>
    <row r="196" spans="1:4" s="5" customFormat="1" ht="29.25" customHeight="1">
      <c r="A196" s="85" t="s">
        <v>37</v>
      </c>
      <c r="B196" s="60">
        <v>406182040</v>
      </c>
      <c r="C196" s="29"/>
      <c r="D196" s="163">
        <f>D197+D198</f>
        <v>2454.6000000000004</v>
      </c>
    </row>
    <row r="197" spans="1:4" s="5" customFormat="1" ht="48.75" customHeight="1">
      <c r="A197" s="33" t="s">
        <v>14</v>
      </c>
      <c r="B197" s="60">
        <v>406182040</v>
      </c>
      <c r="C197" s="52">
        <v>100</v>
      </c>
      <c r="D197" s="163">
        <f>'Приложение 2'!E295</f>
        <v>2277.3</v>
      </c>
    </row>
    <row r="198" spans="1:4" s="5" customFormat="1" ht="25.5" customHeight="1">
      <c r="A198" s="33" t="s">
        <v>147</v>
      </c>
      <c r="B198" s="60">
        <v>406182040</v>
      </c>
      <c r="C198" s="52">
        <v>200</v>
      </c>
      <c r="D198" s="163">
        <f>'Приложение 2'!E296</f>
        <v>177.3</v>
      </c>
    </row>
    <row r="199" spans="1:4" s="5" customFormat="1" ht="13.5" customHeight="1">
      <c r="A199" s="85" t="s">
        <v>118</v>
      </c>
      <c r="B199" s="60">
        <v>406200000</v>
      </c>
      <c r="C199" s="52"/>
      <c r="D199" s="163">
        <f>D200</f>
        <v>60</v>
      </c>
    </row>
    <row r="200" spans="1:4" s="5" customFormat="1" ht="46.5" customHeight="1">
      <c r="A200" s="189" t="s">
        <v>119</v>
      </c>
      <c r="B200" s="60">
        <v>406260000</v>
      </c>
      <c r="C200" s="52"/>
      <c r="D200" s="163">
        <f>D201</f>
        <v>60</v>
      </c>
    </row>
    <row r="201" spans="1:4" s="5" customFormat="1" ht="15.75" customHeight="1">
      <c r="A201" s="33" t="s">
        <v>88</v>
      </c>
      <c r="B201" s="60">
        <v>406260000</v>
      </c>
      <c r="C201" s="52">
        <v>300</v>
      </c>
      <c r="D201" s="163">
        <f>'Приложение 2'!E299</f>
        <v>60</v>
      </c>
    </row>
    <row r="202" spans="1:5" s="5" customFormat="1" ht="26.25" customHeight="1">
      <c r="A202" s="190" t="s">
        <v>90</v>
      </c>
      <c r="B202" s="61">
        <v>500000000</v>
      </c>
      <c r="C202" s="30"/>
      <c r="D202" s="165">
        <f>D203+D209+D212</f>
        <v>859.3</v>
      </c>
      <c r="E202" s="157"/>
    </row>
    <row r="203" spans="1:4" s="5" customFormat="1" ht="26.25" customHeight="1">
      <c r="A203" s="191" t="s">
        <v>12</v>
      </c>
      <c r="B203" s="61">
        <v>510000000</v>
      </c>
      <c r="C203" s="30"/>
      <c r="D203" s="165">
        <f>D204+D206</f>
        <v>609.3</v>
      </c>
    </row>
    <row r="204" spans="1:4" s="5" customFormat="1" ht="24" customHeight="1">
      <c r="A204" s="92" t="s">
        <v>20</v>
      </c>
      <c r="B204" s="115">
        <v>511200000</v>
      </c>
      <c r="C204" s="50"/>
      <c r="D204" s="163">
        <f>D205</f>
        <v>119.3</v>
      </c>
    </row>
    <row r="205" spans="1:4" s="5" customFormat="1" ht="24.75" customHeight="1">
      <c r="A205" s="26" t="s">
        <v>6</v>
      </c>
      <c r="B205" s="115">
        <v>511200000</v>
      </c>
      <c r="C205" s="50">
        <v>600</v>
      </c>
      <c r="D205" s="163">
        <f>'Приложение 2'!E264</f>
        <v>119.3</v>
      </c>
    </row>
    <row r="206" spans="1:4" s="5" customFormat="1" ht="12.75" customHeight="1">
      <c r="A206" s="209" t="s">
        <v>31</v>
      </c>
      <c r="B206" s="115">
        <v>512100000</v>
      </c>
      <c r="C206" s="29"/>
      <c r="D206" s="166">
        <f>D207</f>
        <v>490</v>
      </c>
    </row>
    <row r="207" spans="1:4" s="5" customFormat="1" ht="12.75" customHeight="1">
      <c r="A207" s="18" t="s">
        <v>187</v>
      </c>
      <c r="B207" s="115">
        <v>512110000</v>
      </c>
      <c r="C207" s="28"/>
      <c r="D207" s="166">
        <f>D208</f>
        <v>490</v>
      </c>
    </row>
    <row r="208" spans="1:4" s="5" customFormat="1" ht="12.75" customHeight="1">
      <c r="A208" s="33" t="s">
        <v>2</v>
      </c>
      <c r="B208" s="115">
        <v>512110000</v>
      </c>
      <c r="C208" s="28" t="s">
        <v>1</v>
      </c>
      <c r="D208" s="166">
        <f>'Приложение 2'!E79</f>
        <v>490</v>
      </c>
    </row>
    <row r="209" spans="1:4" s="5" customFormat="1" ht="24" customHeight="1">
      <c r="A209" s="192" t="s">
        <v>141</v>
      </c>
      <c r="B209" s="61">
        <v>520000000</v>
      </c>
      <c r="C209" s="29"/>
      <c r="D209" s="161">
        <f>D210</f>
        <v>240</v>
      </c>
    </row>
    <row r="210" spans="1:4" s="5" customFormat="1" ht="24.75" customHeight="1">
      <c r="A210" s="193" t="s">
        <v>142</v>
      </c>
      <c r="B210" s="60">
        <v>521100000</v>
      </c>
      <c r="C210" s="28"/>
      <c r="D210" s="166">
        <f>D211</f>
        <v>240</v>
      </c>
    </row>
    <row r="211" spans="1:4" s="5" customFormat="1" ht="12.75" customHeight="1">
      <c r="A211" s="33" t="s">
        <v>2</v>
      </c>
      <c r="B211" s="60">
        <v>521100000</v>
      </c>
      <c r="C211" s="28" t="s">
        <v>1</v>
      </c>
      <c r="D211" s="166">
        <f>'Приложение 2'!E82</f>
        <v>240</v>
      </c>
    </row>
    <row r="212" spans="1:4" s="5" customFormat="1" ht="25.5" customHeight="1">
      <c r="A212" s="31" t="s">
        <v>436</v>
      </c>
      <c r="B212" s="116">
        <v>530000000</v>
      </c>
      <c r="C212" s="57"/>
      <c r="D212" s="165">
        <f>D213</f>
        <v>10</v>
      </c>
    </row>
    <row r="213" spans="1:4" s="5" customFormat="1" ht="15.75" customHeight="1">
      <c r="A213" s="168" t="s">
        <v>437</v>
      </c>
      <c r="B213" s="115">
        <v>532200000</v>
      </c>
      <c r="C213" s="52"/>
      <c r="D213" s="163">
        <f>D214</f>
        <v>10</v>
      </c>
    </row>
    <row r="214" spans="1:4" s="5" customFormat="1" ht="25.5" customHeight="1">
      <c r="A214" s="33" t="s">
        <v>6</v>
      </c>
      <c r="B214" s="115">
        <v>532200000</v>
      </c>
      <c r="C214" s="52">
        <v>600</v>
      </c>
      <c r="D214" s="163">
        <f>'Приложение 2'!E267</f>
        <v>10</v>
      </c>
    </row>
    <row r="215" spans="1:5" s="5" customFormat="1" ht="24.75" customHeight="1">
      <c r="A215" s="98" t="s">
        <v>33</v>
      </c>
      <c r="B215" s="61">
        <v>600000000</v>
      </c>
      <c r="C215" s="56"/>
      <c r="D215" s="162">
        <f>D216+D234+D229+D243+D246</f>
        <v>44193.5</v>
      </c>
      <c r="E215" s="157"/>
    </row>
    <row r="216" spans="1:4" s="5" customFormat="1" ht="24.75" customHeight="1">
      <c r="A216" s="194" t="s">
        <v>10</v>
      </c>
      <c r="B216" s="61">
        <v>610000000</v>
      </c>
      <c r="C216" s="56"/>
      <c r="D216" s="162">
        <f>D217+D224+D222</f>
        <v>43422.5</v>
      </c>
    </row>
    <row r="217" spans="1:4" s="5" customFormat="1" ht="15" customHeight="1">
      <c r="A217" s="73" t="s">
        <v>127</v>
      </c>
      <c r="B217" s="60">
        <v>611400000</v>
      </c>
      <c r="C217" s="56"/>
      <c r="D217" s="164">
        <f>D218+D220</f>
        <v>29187</v>
      </c>
    </row>
    <row r="218" spans="1:4" ht="15.75" customHeight="1">
      <c r="A218" s="99" t="s">
        <v>11</v>
      </c>
      <c r="B218" s="60">
        <v>611421010</v>
      </c>
      <c r="C218" s="56"/>
      <c r="D218" s="164">
        <f>D219</f>
        <v>28655.5</v>
      </c>
    </row>
    <row r="219" spans="1:5" ht="12" customHeight="1">
      <c r="A219" s="26" t="s">
        <v>49</v>
      </c>
      <c r="B219" s="60">
        <v>611421010</v>
      </c>
      <c r="C219" s="56">
        <v>500</v>
      </c>
      <c r="D219" s="164">
        <f>'Приложение 2'!E380</f>
        <v>28655.5</v>
      </c>
      <c r="E219" s="167"/>
    </row>
    <row r="220" spans="1:4" ht="24" customHeight="1">
      <c r="A220" s="73" t="s">
        <v>128</v>
      </c>
      <c r="B220" s="60">
        <v>611473110</v>
      </c>
      <c r="C220" s="56"/>
      <c r="D220" s="164">
        <f>D221</f>
        <v>531.5</v>
      </c>
    </row>
    <row r="221" spans="1:4" ht="12" customHeight="1">
      <c r="A221" s="26" t="s">
        <v>49</v>
      </c>
      <c r="B221" s="60">
        <v>611473110</v>
      </c>
      <c r="C221" s="56">
        <v>500</v>
      </c>
      <c r="D221" s="164">
        <f>'Приложение 2'!E382</f>
        <v>531.5</v>
      </c>
    </row>
    <row r="222" spans="1:4" ht="12" customHeight="1">
      <c r="A222" s="224" t="s">
        <v>209</v>
      </c>
      <c r="B222" s="115">
        <v>611700000</v>
      </c>
      <c r="C222" s="56"/>
      <c r="D222" s="164">
        <f>D223</f>
        <v>214.5</v>
      </c>
    </row>
    <row r="223" spans="1:4" ht="12.75" customHeight="1">
      <c r="A223" s="33" t="s">
        <v>210</v>
      </c>
      <c r="B223" s="115">
        <v>611700000</v>
      </c>
      <c r="C223" s="56">
        <v>700</v>
      </c>
      <c r="D223" s="164">
        <f>'Приложение 2'!E384</f>
        <v>214.5</v>
      </c>
    </row>
    <row r="224" spans="1:4" s="6" customFormat="1" ht="26.25" customHeight="1">
      <c r="A224" s="100" t="s">
        <v>114</v>
      </c>
      <c r="B224" s="60">
        <v>613100000</v>
      </c>
      <c r="C224" s="56"/>
      <c r="D224" s="164">
        <f>D225</f>
        <v>14021</v>
      </c>
    </row>
    <row r="225" spans="1:4" s="6" customFormat="1" ht="24.75" customHeight="1">
      <c r="A225" s="100" t="s">
        <v>37</v>
      </c>
      <c r="B225" s="60">
        <v>613182040</v>
      </c>
      <c r="C225" s="56"/>
      <c r="D225" s="164">
        <f>D226+D227+D228</f>
        <v>14021</v>
      </c>
    </row>
    <row r="226" spans="1:4" s="6" customFormat="1" ht="50.25" customHeight="1">
      <c r="A226" s="33" t="s">
        <v>14</v>
      </c>
      <c r="B226" s="60">
        <v>613182040</v>
      </c>
      <c r="C226" s="24" t="s">
        <v>15</v>
      </c>
      <c r="D226" s="166">
        <f>'Приложение 2'!E387</f>
        <v>13131.3</v>
      </c>
    </row>
    <row r="227" spans="1:4" s="6" customFormat="1" ht="25.5" customHeight="1">
      <c r="A227" s="33" t="s">
        <v>147</v>
      </c>
      <c r="B227" s="60">
        <v>613182040</v>
      </c>
      <c r="C227" s="28" t="s">
        <v>43</v>
      </c>
      <c r="D227" s="166">
        <f>'Приложение 2'!E388</f>
        <v>884.7</v>
      </c>
    </row>
    <row r="228" spans="1:4" s="6" customFormat="1" ht="12.75" customHeight="1">
      <c r="A228" s="26" t="s">
        <v>2</v>
      </c>
      <c r="B228" s="60">
        <v>613182040</v>
      </c>
      <c r="C228" s="28" t="s">
        <v>1</v>
      </c>
      <c r="D228" s="166">
        <f>'Приложение 2'!E389</f>
        <v>5</v>
      </c>
    </row>
    <row r="229" spans="1:4" s="6" customFormat="1" ht="12.75" customHeight="1">
      <c r="A229" s="179" t="s">
        <v>161</v>
      </c>
      <c r="B229" s="116">
        <v>620000000</v>
      </c>
      <c r="C229" s="180"/>
      <c r="D229" s="182">
        <f>D230+D232</f>
        <v>330</v>
      </c>
    </row>
    <row r="230" spans="1:4" s="6" customFormat="1" ht="38.25" customHeight="1">
      <c r="A230" s="181" t="s">
        <v>162</v>
      </c>
      <c r="B230" s="115">
        <v>621100000</v>
      </c>
      <c r="C230" s="28"/>
      <c r="D230" s="166">
        <f>D231</f>
        <v>250</v>
      </c>
    </row>
    <row r="231" spans="1:4" s="6" customFormat="1" ht="23.25" customHeight="1">
      <c r="A231" s="33" t="s">
        <v>147</v>
      </c>
      <c r="B231" s="115">
        <v>621100000</v>
      </c>
      <c r="C231" s="28" t="s">
        <v>43</v>
      </c>
      <c r="D231" s="166">
        <f>'Приложение 2'!E86</f>
        <v>250</v>
      </c>
    </row>
    <row r="232" spans="1:4" s="6" customFormat="1" ht="15.75" customHeight="1">
      <c r="A232" s="181" t="s">
        <v>164</v>
      </c>
      <c r="B232" s="115">
        <v>622100000</v>
      </c>
      <c r="C232" s="28"/>
      <c r="D232" s="166">
        <f>D233</f>
        <v>80</v>
      </c>
    </row>
    <row r="233" spans="1:4" s="6" customFormat="1" ht="24" customHeight="1">
      <c r="A233" s="33" t="s">
        <v>147</v>
      </c>
      <c r="B233" s="115">
        <v>622100000</v>
      </c>
      <c r="C233" s="28" t="s">
        <v>43</v>
      </c>
      <c r="D233" s="166">
        <f>'Приложение 2'!E88</f>
        <v>80</v>
      </c>
    </row>
    <row r="234" spans="1:4" s="6" customFormat="1" ht="17.25" customHeight="1">
      <c r="A234" s="154" t="s">
        <v>139</v>
      </c>
      <c r="B234" s="116">
        <v>630000000</v>
      </c>
      <c r="C234" s="29"/>
      <c r="D234" s="161">
        <f>D235+D237+D241+D239</f>
        <v>352</v>
      </c>
    </row>
    <row r="235" spans="1:4" s="6" customFormat="1" ht="26.25" customHeight="1">
      <c r="A235" s="195" t="s">
        <v>140</v>
      </c>
      <c r="B235" s="115">
        <v>631100000</v>
      </c>
      <c r="C235" s="28"/>
      <c r="D235" s="166">
        <f>D236</f>
        <v>149.5</v>
      </c>
    </row>
    <row r="236" spans="1:4" s="6" customFormat="1" ht="26.25" customHeight="1">
      <c r="A236" s="33" t="s">
        <v>147</v>
      </c>
      <c r="B236" s="115">
        <v>631100000</v>
      </c>
      <c r="C236" s="28" t="s">
        <v>43</v>
      </c>
      <c r="D236" s="166">
        <f>'Приложение 2'!E91</f>
        <v>149.5</v>
      </c>
    </row>
    <row r="237" spans="1:4" s="6" customFormat="1" ht="26.25" customHeight="1">
      <c r="A237" s="126" t="s">
        <v>177</v>
      </c>
      <c r="B237" s="115">
        <v>631200000</v>
      </c>
      <c r="C237" s="28"/>
      <c r="D237" s="166">
        <f>D238</f>
        <v>17</v>
      </c>
    </row>
    <row r="238" spans="1:4" s="6" customFormat="1" ht="26.25" customHeight="1">
      <c r="A238" s="33" t="s">
        <v>147</v>
      </c>
      <c r="B238" s="115">
        <v>631200000</v>
      </c>
      <c r="C238" s="28" t="s">
        <v>43</v>
      </c>
      <c r="D238" s="166">
        <f>'Приложение 2'!E93</f>
        <v>17</v>
      </c>
    </row>
    <row r="239" spans="1:4" s="6" customFormat="1" ht="26.25" customHeight="1">
      <c r="A239" s="18" t="s">
        <v>391</v>
      </c>
      <c r="B239" s="115">
        <v>635100000</v>
      </c>
      <c r="C239" s="28"/>
      <c r="D239" s="166">
        <f>D240</f>
        <v>69</v>
      </c>
    </row>
    <row r="240" spans="1:4" s="6" customFormat="1" ht="26.25" customHeight="1">
      <c r="A240" s="33" t="s">
        <v>147</v>
      </c>
      <c r="B240" s="115">
        <v>635100000</v>
      </c>
      <c r="C240" s="28" t="s">
        <v>43</v>
      </c>
      <c r="D240" s="166">
        <f>'Приложение 2'!E95</f>
        <v>69</v>
      </c>
    </row>
    <row r="241" spans="1:4" s="6" customFormat="1" ht="24.75" customHeight="1">
      <c r="A241" s="18" t="s">
        <v>384</v>
      </c>
      <c r="B241" s="115">
        <v>635300000</v>
      </c>
      <c r="C241" s="28"/>
      <c r="D241" s="166">
        <f>D242</f>
        <v>116.5</v>
      </c>
    </row>
    <row r="242" spans="1:4" s="6" customFormat="1" ht="24.75" customHeight="1">
      <c r="A242" s="33" t="s">
        <v>147</v>
      </c>
      <c r="B242" s="115">
        <v>635300000</v>
      </c>
      <c r="C242" s="28" t="s">
        <v>43</v>
      </c>
      <c r="D242" s="166">
        <f>'Приложение 2'!E97</f>
        <v>116.5</v>
      </c>
    </row>
    <row r="243" spans="1:4" s="6" customFormat="1" ht="24.75" customHeight="1">
      <c r="A243" s="31" t="s">
        <v>165</v>
      </c>
      <c r="B243" s="116">
        <v>650000000</v>
      </c>
      <c r="C243" s="29"/>
      <c r="D243" s="161">
        <f>D244</f>
        <v>39</v>
      </c>
    </row>
    <row r="244" spans="1:4" s="6" customFormat="1" ht="24.75" customHeight="1">
      <c r="A244" s="18" t="s">
        <v>166</v>
      </c>
      <c r="B244" s="115">
        <v>651100000</v>
      </c>
      <c r="C244" s="28"/>
      <c r="D244" s="166">
        <f>D245</f>
        <v>39</v>
      </c>
    </row>
    <row r="245" spans="1:4" s="6" customFormat="1" ht="24.75" customHeight="1">
      <c r="A245" s="33" t="s">
        <v>147</v>
      </c>
      <c r="B245" s="115">
        <v>651100000</v>
      </c>
      <c r="C245" s="28" t="s">
        <v>43</v>
      </c>
      <c r="D245" s="166">
        <f>'Приложение 2'!E100</f>
        <v>39</v>
      </c>
    </row>
    <row r="246" spans="1:4" s="6" customFormat="1" ht="24.75" customHeight="1">
      <c r="A246" s="250" t="s">
        <v>385</v>
      </c>
      <c r="B246" s="252">
        <v>660000000</v>
      </c>
      <c r="C246" s="28"/>
      <c r="D246" s="161">
        <f>D247</f>
        <v>50</v>
      </c>
    </row>
    <row r="247" spans="1:4" s="6" customFormat="1" ht="24.75" customHeight="1">
      <c r="A247" s="253" t="s">
        <v>386</v>
      </c>
      <c r="B247" s="254">
        <v>661100000</v>
      </c>
      <c r="C247" s="28"/>
      <c r="D247" s="166">
        <f>D248</f>
        <v>50</v>
      </c>
    </row>
    <row r="248" spans="1:4" s="6" customFormat="1" ht="24.75" customHeight="1">
      <c r="A248" s="253" t="s">
        <v>387</v>
      </c>
      <c r="B248" s="254" t="s">
        <v>388</v>
      </c>
      <c r="C248" s="255"/>
      <c r="D248" s="225">
        <f>D249</f>
        <v>50</v>
      </c>
    </row>
    <row r="249" spans="1:4" s="6" customFormat="1" ht="24.75" customHeight="1">
      <c r="A249" s="33" t="s">
        <v>6</v>
      </c>
      <c r="B249" s="254" t="s">
        <v>388</v>
      </c>
      <c r="C249" s="255" t="s">
        <v>18</v>
      </c>
      <c r="D249" s="225">
        <f>'Приложение 2'!E104</f>
        <v>50</v>
      </c>
    </row>
    <row r="250" spans="1:5" ht="24.75" customHeight="1">
      <c r="A250" s="108" t="s">
        <v>13</v>
      </c>
      <c r="B250" s="61">
        <v>700000000</v>
      </c>
      <c r="C250" s="29"/>
      <c r="D250" s="161">
        <f>D251+D255</f>
        <v>526.9</v>
      </c>
      <c r="E250" s="157"/>
    </row>
    <row r="251" spans="1:4" ht="24">
      <c r="A251" s="108" t="s">
        <v>105</v>
      </c>
      <c r="B251" s="61">
        <v>710000000</v>
      </c>
      <c r="C251" s="29"/>
      <c r="D251" s="161">
        <f>D252</f>
        <v>155.9</v>
      </c>
    </row>
    <row r="252" spans="1:4" ht="64.5" customHeight="1">
      <c r="A252" s="105" t="s">
        <v>106</v>
      </c>
      <c r="B252" s="60">
        <v>711200000</v>
      </c>
      <c r="C252" s="28"/>
      <c r="D252" s="166">
        <f>D254+D253</f>
        <v>155.9</v>
      </c>
    </row>
    <row r="253" spans="1:4" ht="29.25" customHeight="1">
      <c r="A253" s="33" t="s">
        <v>147</v>
      </c>
      <c r="B253" s="60">
        <v>711200000</v>
      </c>
      <c r="C253" s="28" t="s">
        <v>43</v>
      </c>
      <c r="D253" s="166">
        <f>'Приложение 2'!E108</f>
        <v>20</v>
      </c>
    </row>
    <row r="254" spans="1:4" ht="24">
      <c r="A254" s="33" t="s">
        <v>6</v>
      </c>
      <c r="B254" s="60">
        <v>711200000</v>
      </c>
      <c r="C254" s="28" t="s">
        <v>18</v>
      </c>
      <c r="D254" s="166">
        <f>'Приложение 2'!E109</f>
        <v>135.9</v>
      </c>
    </row>
    <row r="255" spans="1:4" ht="24">
      <c r="A255" s="31" t="s">
        <v>194</v>
      </c>
      <c r="B255" s="116">
        <v>720000000</v>
      </c>
      <c r="C255" s="29"/>
      <c r="D255" s="161">
        <f>D258+D256</f>
        <v>371</v>
      </c>
    </row>
    <row r="256" spans="1:4" ht="13.5" customHeight="1">
      <c r="A256" s="18" t="s">
        <v>355</v>
      </c>
      <c r="B256" s="115">
        <v>723200000</v>
      </c>
      <c r="C256" s="28"/>
      <c r="D256" s="163">
        <f>D257</f>
        <v>171</v>
      </c>
    </row>
    <row r="257" spans="1:4" ht="24">
      <c r="A257" s="33" t="s">
        <v>6</v>
      </c>
      <c r="B257" s="115">
        <v>723200000</v>
      </c>
      <c r="C257" s="28" t="s">
        <v>18</v>
      </c>
      <c r="D257" s="163">
        <f>'Приложение 2'!E271</f>
        <v>171</v>
      </c>
    </row>
    <row r="258" spans="1:4" ht="36">
      <c r="A258" s="220" t="s">
        <v>195</v>
      </c>
      <c r="B258" s="115">
        <v>723300000</v>
      </c>
      <c r="C258" s="28"/>
      <c r="D258" s="166">
        <f>D259</f>
        <v>200</v>
      </c>
    </row>
    <row r="259" spans="1:4" ht="24">
      <c r="A259" s="33" t="s">
        <v>147</v>
      </c>
      <c r="B259" s="115">
        <v>723300000</v>
      </c>
      <c r="C259" s="28" t="s">
        <v>43</v>
      </c>
      <c r="D259" s="166">
        <f>'Приложение 2'!E112</f>
        <v>200</v>
      </c>
    </row>
    <row r="260" spans="1:5" ht="24.75" customHeight="1">
      <c r="A260" s="75" t="s">
        <v>62</v>
      </c>
      <c r="B260" s="61">
        <v>800000000</v>
      </c>
      <c r="C260" s="29"/>
      <c r="D260" s="161">
        <f>D261+D280+D287</f>
        <v>122621.79999999999</v>
      </c>
      <c r="E260" s="157"/>
    </row>
    <row r="261" spans="1:5" ht="25.5" customHeight="1">
      <c r="A261" s="75" t="s">
        <v>41</v>
      </c>
      <c r="B261" s="61">
        <v>810000000</v>
      </c>
      <c r="C261" s="29"/>
      <c r="D261" s="161">
        <f>D262+D268+D276+D271+D273+D278</f>
        <v>112755.9</v>
      </c>
      <c r="E261" s="19"/>
    </row>
    <row r="262" spans="1:6" ht="27" customHeight="1">
      <c r="A262" s="76" t="s">
        <v>212</v>
      </c>
      <c r="B262" s="60">
        <v>811100000</v>
      </c>
      <c r="C262" s="28"/>
      <c r="D262" s="166">
        <f>D263+D266</f>
        <v>8607</v>
      </c>
      <c r="F262" s="167"/>
    </row>
    <row r="263" spans="1:4" s="5" customFormat="1" ht="15.75" customHeight="1">
      <c r="A263" s="76" t="s">
        <v>107</v>
      </c>
      <c r="B263" s="60">
        <v>811141000</v>
      </c>
      <c r="C263" s="28"/>
      <c r="D263" s="166">
        <f>D264+D265</f>
        <v>4905.4</v>
      </c>
    </row>
    <row r="264" spans="1:6" ht="22.5" customHeight="1">
      <c r="A264" s="33" t="s">
        <v>147</v>
      </c>
      <c r="B264" s="60">
        <v>811141000</v>
      </c>
      <c r="C264" s="28" t="s">
        <v>43</v>
      </c>
      <c r="D264" s="166">
        <f>'Приложение 2'!E117</f>
        <v>4755.4</v>
      </c>
      <c r="E264" s="167"/>
      <c r="F264" s="167"/>
    </row>
    <row r="265" spans="1:6" ht="27.75" customHeight="1">
      <c r="A265" s="33" t="s">
        <v>6</v>
      </c>
      <c r="B265" s="60">
        <v>811141000</v>
      </c>
      <c r="C265" s="28" t="s">
        <v>18</v>
      </c>
      <c r="D265" s="166">
        <f>'Приложение 2'!E118</f>
        <v>150</v>
      </c>
      <c r="E265" s="167"/>
      <c r="F265" s="167"/>
    </row>
    <row r="266" spans="1:4" ht="16.5" customHeight="1">
      <c r="A266" s="169" t="s">
        <v>152</v>
      </c>
      <c r="B266" s="115" t="s">
        <v>153</v>
      </c>
      <c r="C266" s="28"/>
      <c r="D266" s="166">
        <f>D267</f>
        <v>3701.6</v>
      </c>
    </row>
    <row r="267" spans="1:4" ht="22.5" customHeight="1">
      <c r="A267" s="33" t="s">
        <v>147</v>
      </c>
      <c r="B267" s="115" t="s">
        <v>153</v>
      </c>
      <c r="C267" s="28" t="s">
        <v>43</v>
      </c>
      <c r="D267" s="166">
        <f>'Приложение 2'!E120</f>
        <v>3701.6</v>
      </c>
    </row>
    <row r="268" spans="1:4" ht="27" customHeight="1">
      <c r="A268" s="196" t="s">
        <v>108</v>
      </c>
      <c r="B268" s="60">
        <v>811200000</v>
      </c>
      <c r="C268" s="28"/>
      <c r="D268" s="166">
        <f>D269</f>
        <v>9488.9</v>
      </c>
    </row>
    <row r="269" spans="1:4" ht="16.5" customHeight="1">
      <c r="A269" s="76" t="s">
        <v>107</v>
      </c>
      <c r="B269" s="115" t="s">
        <v>154</v>
      </c>
      <c r="C269" s="28"/>
      <c r="D269" s="166">
        <f>D270</f>
        <v>9488.9</v>
      </c>
    </row>
    <row r="270" spans="1:4" ht="24">
      <c r="A270" s="33" t="s">
        <v>147</v>
      </c>
      <c r="B270" s="115" t="s">
        <v>154</v>
      </c>
      <c r="C270" s="28" t="s">
        <v>43</v>
      </c>
      <c r="D270" s="166">
        <f>'Приложение 2'!E123</f>
        <v>9488.9</v>
      </c>
    </row>
    <row r="271" spans="1:4" ht="12.75">
      <c r="A271" s="18" t="s">
        <v>168</v>
      </c>
      <c r="B271" s="115">
        <v>811300000</v>
      </c>
      <c r="C271" s="28"/>
      <c r="D271" s="166">
        <f>D272</f>
        <v>1000</v>
      </c>
    </row>
    <row r="272" spans="1:4" ht="24">
      <c r="A272" s="33" t="s">
        <v>6</v>
      </c>
      <c r="B272" s="115">
        <v>811300000</v>
      </c>
      <c r="C272" s="28" t="s">
        <v>18</v>
      </c>
      <c r="D272" s="166">
        <f>'Приложение 2'!E125</f>
        <v>1000</v>
      </c>
    </row>
    <row r="273" spans="1:4" ht="12.75">
      <c r="A273" s="18" t="s">
        <v>218</v>
      </c>
      <c r="B273" s="115">
        <v>811500000</v>
      </c>
      <c r="C273" s="28"/>
      <c r="D273" s="166">
        <f>D274</f>
        <v>90000</v>
      </c>
    </row>
    <row r="274" spans="1:4" ht="12.75">
      <c r="A274" s="9" t="s">
        <v>218</v>
      </c>
      <c r="B274" s="115" t="s">
        <v>217</v>
      </c>
      <c r="C274" s="28"/>
      <c r="D274" s="166">
        <f>D275</f>
        <v>90000</v>
      </c>
    </row>
    <row r="275" spans="1:4" ht="24">
      <c r="A275" s="33" t="s">
        <v>147</v>
      </c>
      <c r="B275" s="115" t="s">
        <v>217</v>
      </c>
      <c r="C275" s="28" t="s">
        <v>43</v>
      </c>
      <c r="D275" s="166">
        <f>'Приложение 2'!E128</f>
        <v>90000</v>
      </c>
    </row>
    <row r="276" spans="1:4" ht="36.75" customHeight="1">
      <c r="A276" s="197" t="s">
        <v>66</v>
      </c>
      <c r="B276" s="60">
        <v>812100000</v>
      </c>
      <c r="C276" s="28"/>
      <c r="D276" s="166">
        <f>D277</f>
        <v>660</v>
      </c>
    </row>
    <row r="277" spans="1:4" ht="24" customHeight="1">
      <c r="A277" s="33" t="s">
        <v>147</v>
      </c>
      <c r="B277" s="60">
        <v>812100000</v>
      </c>
      <c r="C277" s="28" t="s">
        <v>43</v>
      </c>
      <c r="D277" s="166">
        <f>'Приложение 2'!E130</f>
        <v>660</v>
      </c>
    </row>
    <row r="278" spans="1:4" ht="24" customHeight="1">
      <c r="A278" s="18" t="s">
        <v>392</v>
      </c>
      <c r="B278" s="115">
        <v>812300000</v>
      </c>
      <c r="C278" s="28"/>
      <c r="D278" s="166">
        <f>D279</f>
        <v>3000</v>
      </c>
    </row>
    <row r="279" spans="1:4" ht="24" customHeight="1">
      <c r="A279" s="33" t="s">
        <v>147</v>
      </c>
      <c r="B279" s="115">
        <v>812300000</v>
      </c>
      <c r="C279" s="28" t="s">
        <v>43</v>
      </c>
      <c r="D279" s="166">
        <f>'Приложение 2'!E132</f>
        <v>3000</v>
      </c>
    </row>
    <row r="280" spans="1:4" ht="24">
      <c r="A280" s="77" t="s">
        <v>109</v>
      </c>
      <c r="B280" s="61">
        <v>820000000</v>
      </c>
      <c r="C280" s="29"/>
      <c r="D280" s="161">
        <f>D281+D284</f>
        <v>8670</v>
      </c>
    </row>
    <row r="281" spans="1:4" ht="26.25" customHeight="1">
      <c r="A281" s="198" t="s">
        <v>39</v>
      </c>
      <c r="B281" s="60">
        <v>821100000</v>
      </c>
      <c r="C281" s="28"/>
      <c r="D281" s="166">
        <f>D283+D282</f>
        <v>4219.5</v>
      </c>
    </row>
    <row r="282" spans="1:4" ht="23.25" customHeight="1">
      <c r="A282" s="33" t="s">
        <v>147</v>
      </c>
      <c r="B282" s="115">
        <v>821100000</v>
      </c>
      <c r="C282" s="28" t="s">
        <v>43</v>
      </c>
      <c r="D282" s="166">
        <f>'Приложение 2'!E135</f>
        <v>3056.7</v>
      </c>
    </row>
    <row r="283" spans="1:4" ht="12.75" customHeight="1">
      <c r="A283" s="33" t="s">
        <v>2</v>
      </c>
      <c r="B283" s="60">
        <v>821100000</v>
      </c>
      <c r="C283" s="28" t="s">
        <v>1</v>
      </c>
      <c r="D283" s="166">
        <f>'Приложение 2'!E136</f>
        <v>1162.8</v>
      </c>
    </row>
    <row r="284" spans="1:4" ht="24.75" customHeight="1">
      <c r="A284" s="76" t="s">
        <v>40</v>
      </c>
      <c r="B284" s="60">
        <v>821200000</v>
      </c>
      <c r="C284" s="28"/>
      <c r="D284" s="166">
        <f>D285</f>
        <v>4450.5</v>
      </c>
    </row>
    <row r="285" spans="1:4" ht="14.25" customHeight="1">
      <c r="A285" s="76" t="s">
        <v>107</v>
      </c>
      <c r="B285" s="115" t="s">
        <v>155</v>
      </c>
      <c r="C285" s="28"/>
      <c r="D285" s="166">
        <f>D286</f>
        <v>4450.5</v>
      </c>
    </row>
    <row r="286" spans="1:4" ht="13.5" customHeight="1">
      <c r="A286" s="33" t="s">
        <v>2</v>
      </c>
      <c r="B286" s="115" t="s">
        <v>155</v>
      </c>
      <c r="C286" s="28" t="s">
        <v>1</v>
      </c>
      <c r="D286" s="166">
        <f>'Приложение 2'!E139</f>
        <v>4450.5</v>
      </c>
    </row>
    <row r="287" spans="1:4" ht="24.75" customHeight="1">
      <c r="A287" s="75" t="s">
        <v>135</v>
      </c>
      <c r="B287" s="61">
        <v>830000000</v>
      </c>
      <c r="C287" s="57"/>
      <c r="D287" s="161">
        <f>D288+D290+D292</f>
        <v>1195.9</v>
      </c>
    </row>
    <row r="288" spans="1:4" ht="37.5" customHeight="1">
      <c r="A288" s="74" t="s">
        <v>136</v>
      </c>
      <c r="B288" s="60">
        <v>832100000</v>
      </c>
      <c r="C288" s="52"/>
      <c r="D288" s="166">
        <f>D289</f>
        <v>23.5</v>
      </c>
    </row>
    <row r="289" spans="1:4" ht="25.5" customHeight="1">
      <c r="A289" s="33" t="s">
        <v>6</v>
      </c>
      <c r="B289" s="60">
        <v>832100000</v>
      </c>
      <c r="C289" s="52">
        <v>600</v>
      </c>
      <c r="D289" s="166">
        <f>'Приложение 2'!E365</f>
        <v>23.5</v>
      </c>
    </row>
    <row r="290" spans="1:4" ht="27" customHeight="1">
      <c r="A290" s="74" t="s">
        <v>137</v>
      </c>
      <c r="B290" s="60">
        <v>832700000</v>
      </c>
      <c r="C290" s="52"/>
      <c r="D290" s="166">
        <f>D291</f>
        <v>23.5</v>
      </c>
    </row>
    <row r="291" spans="1:4" ht="24" customHeight="1">
      <c r="A291" s="33" t="s">
        <v>6</v>
      </c>
      <c r="B291" s="60">
        <v>832700000</v>
      </c>
      <c r="C291" s="52">
        <v>600</v>
      </c>
      <c r="D291" s="166">
        <f>'Приложение 2'!E367</f>
        <v>23.5</v>
      </c>
    </row>
    <row r="292" spans="1:4" ht="39" customHeight="1">
      <c r="A292" s="212" t="s">
        <v>201</v>
      </c>
      <c r="B292" s="115">
        <v>833100000</v>
      </c>
      <c r="C292" s="28"/>
      <c r="D292" s="166">
        <f>D293</f>
        <v>1148.9</v>
      </c>
    </row>
    <row r="293" spans="1:4" ht="24" customHeight="1">
      <c r="A293" s="33" t="s">
        <v>147</v>
      </c>
      <c r="B293" s="115">
        <v>833100000</v>
      </c>
      <c r="C293" s="28" t="s">
        <v>43</v>
      </c>
      <c r="D293" s="166">
        <f>'Приложение 2'!E142</f>
        <v>1148.9</v>
      </c>
    </row>
    <row r="294" spans="1:5" ht="14.25" customHeight="1">
      <c r="A294" s="88" t="s">
        <v>38</v>
      </c>
      <c r="B294" s="61">
        <v>9900000000</v>
      </c>
      <c r="C294" s="29"/>
      <c r="D294" s="161">
        <f>D295+D305+D309+D311+D323+D327+D331+D334+D336+D339+D342+D344+D346+D350+D352+D355+D359+D361+D363+D366+D325+D329+D321+D298+D301+D315+D313+D318+D307+D303</f>
        <v>100414.29999999997</v>
      </c>
      <c r="E294" s="157"/>
    </row>
    <row r="295" spans="1:4" ht="14.25" customHeight="1">
      <c r="A295" s="78" t="s">
        <v>22</v>
      </c>
      <c r="B295" s="60">
        <v>9900009230</v>
      </c>
      <c r="C295" s="28"/>
      <c r="D295" s="166">
        <f>D296+D297</f>
        <v>3785.7</v>
      </c>
    </row>
    <row r="296" spans="1:4" ht="24">
      <c r="A296" s="33" t="s">
        <v>147</v>
      </c>
      <c r="B296" s="60">
        <v>9900009230</v>
      </c>
      <c r="C296" s="28" t="s">
        <v>43</v>
      </c>
      <c r="D296" s="166">
        <f>'Приложение 2'!E145</f>
        <v>3595.7</v>
      </c>
    </row>
    <row r="297" spans="1:4" ht="12.75" customHeight="1">
      <c r="A297" s="33" t="s">
        <v>2</v>
      </c>
      <c r="B297" s="60">
        <v>9900009230</v>
      </c>
      <c r="C297" s="28" t="s">
        <v>1</v>
      </c>
      <c r="D297" s="166">
        <f>'Приложение 2'!E146</f>
        <v>190</v>
      </c>
    </row>
    <row r="298" spans="1:4" ht="12.75" customHeight="1">
      <c r="A298" s="181" t="s">
        <v>199</v>
      </c>
      <c r="B298" s="115">
        <v>9900009500</v>
      </c>
      <c r="C298" s="28"/>
      <c r="D298" s="166">
        <f>D299+D300</f>
        <v>4063.4</v>
      </c>
    </row>
    <row r="299" spans="1:4" ht="22.5" customHeight="1">
      <c r="A299" s="33" t="s">
        <v>147</v>
      </c>
      <c r="B299" s="115">
        <v>9900009500</v>
      </c>
      <c r="C299" s="28" t="s">
        <v>43</v>
      </c>
      <c r="D299" s="166">
        <f>'Приложение 2'!E148</f>
        <v>3983.3</v>
      </c>
    </row>
    <row r="300" spans="1:4" ht="24" customHeight="1">
      <c r="A300" s="33" t="s">
        <v>6</v>
      </c>
      <c r="B300" s="115">
        <v>9900009500</v>
      </c>
      <c r="C300" s="28" t="s">
        <v>18</v>
      </c>
      <c r="D300" s="166">
        <f>'Приложение 2'!E149</f>
        <v>80.1</v>
      </c>
    </row>
    <row r="301" spans="1:4" ht="12.75" customHeight="1">
      <c r="A301" s="181" t="s">
        <v>200</v>
      </c>
      <c r="B301" s="115">
        <v>9900009600</v>
      </c>
      <c r="C301" s="28"/>
      <c r="D301" s="166">
        <f>D302</f>
        <v>1705.2</v>
      </c>
    </row>
    <row r="302" spans="1:4" ht="24" customHeight="1">
      <c r="A302" s="33" t="s">
        <v>6</v>
      </c>
      <c r="B302" s="115">
        <v>9900009600</v>
      </c>
      <c r="C302" s="28" t="s">
        <v>18</v>
      </c>
      <c r="D302" s="166">
        <f>'Приложение 2'!E151</f>
        <v>1705.2</v>
      </c>
    </row>
    <row r="303" spans="1:4" ht="53.25" customHeight="1">
      <c r="A303" s="247" t="s">
        <v>439</v>
      </c>
      <c r="B303" s="115">
        <v>9900009700</v>
      </c>
      <c r="C303" s="28"/>
      <c r="D303" s="166">
        <f>D304</f>
        <v>2579.2</v>
      </c>
    </row>
    <row r="304" spans="1:4" ht="51" customHeight="1">
      <c r="A304" s="33" t="s">
        <v>14</v>
      </c>
      <c r="B304" s="115">
        <v>9900009700</v>
      </c>
      <c r="C304" s="28" t="s">
        <v>15</v>
      </c>
      <c r="D304" s="166">
        <f>'Приложение 2'!E153</f>
        <v>2579.2</v>
      </c>
    </row>
    <row r="305" spans="1:4" ht="24">
      <c r="A305" s="106" t="s">
        <v>34</v>
      </c>
      <c r="B305" s="60">
        <v>9900010490</v>
      </c>
      <c r="C305" s="28"/>
      <c r="D305" s="166">
        <f>D306</f>
        <v>5832</v>
      </c>
    </row>
    <row r="306" spans="1:4" ht="15.75" customHeight="1">
      <c r="A306" s="33" t="s">
        <v>88</v>
      </c>
      <c r="B306" s="60">
        <v>9900010490</v>
      </c>
      <c r="C306" s="28" t="s">
        <v>7</v>
      </c>
      <c r="D306" s="166">
        <f>'Приложение 2'!E155</f>
        <v>5832</v>
      </c>
    </row>
    <row r="307" spans="1:4" ht="24.75" customHeight="1">
      <c r="A307" s="112" t="s">
        <v>4</v>
      </c>
      <c r="B307" s="115">
        <v>9900010500</v>
      </c>
      <c r="C307" s="28"/>
      <c r="D307" s="166">
        <f>D308</f>
        <v>733</v>
      </c>
    </row>
    <row r="308" spans="1:4" ht="24.75" customHeight="1">
      <c r="A308" s="33" t="s">
        <v>6</v>
      </c>
      <c r="B308" s="115">
        <v>9900010500</v>
      </c>
      <c r="C308" s="52">
        <v>600</v>
      </c>
      <c r="D308" s="163">
        <v>733</v>
      </c>
    </row>
    <row r="309" spans="1:4" s="6" customFormat="1" ht="12.75" customHeight="1">
      <c r="A309" s="97" t="s">
        <v>67</v>
      </c>
      <c r="B309" s="60">
        <v>9900010510</v>
      </c>
      <c r="C309" s="52"/>
      <c r="D309" s="163">
        <f>D310</f>
        <v>150</v>
      </c>
    </row>
    <row r="310" spans="1:4" s="6" customFormat="1" ht="13.5" customHeight="1">
      <c r="A310" s="26" t="s">
        <v>88</v>
      </c>
      <c r="B310" s="60">
        <v>9900010510</v>
      </c>
      <c r="C310" s="52">
        <v>300</v>
      </c>
      <c r="D310" s="163">
        <f>'Приложение 2'!E370</f>
        <v>150</v>
      </c>
    </row>
    <row r="311" spans="1:4" s="6" customFormat="1" ht="27" customHeight="1">
      <c r="A311" s="101" t="s">
        <v>80</v>
      </c>
      <c r="B311" s="60">
        <v>9900021020</v>
      </c>
      <c r="C311" s="53"/>
      <c r="D311" s="163">
        <f>D312</f>
        <v>7158.2</v>
      </c>
    </row>
    <row r="312" spans="1:4" s="6" customFormat="1" ht="12.75" customHeight="1">
      <c r="A312" s="26" t="s">
        <v>49</v>
      </c>
      <c r="B312" s="60">
        <v>9900021020</v>
      </c>
      <c r="C312" s="53" t="s">
        <v>3</v>
      </c>
      <c r="D312" s="163">
        <f>'Приложение 2'!E392</f>
        <v>7158.2</v>
      </c>
    </row>
    <row r="313" spans="1:4" s="6" customFormat="1" ht="49.5" customHeight="1">
      <c r="A313" s="18" t="s">
        <v>202</v>
      </c>
      <c r="B313" s="115">
        <v>9900024020</v>
      </c>
      <c r="C313" s="28"/>
      <c r="D313" s="166">
        <f>D314</f>
        <v>334.4</v>
      </c>
    </row>
    <row r="314" spans="1:4" s="6" customFormat="1" ht="27" customHeight="1">
      <c r="A314" s="33" t="s">
        <v>6</v>
      </c>
      <c r="B314" s="115">
        <v>9900024020</v>
      </c>
      <c r="C314" s="28" t="s">
        <v>18</v>
      </c>
      <c r="D314" s="166">
        <f>'Приложение 2'!E157</f>
        <v>334.4</v>
      </c>
    </row>
    <row r="315" spans="1:4" s="6" customFormat="1" ht="39" customHeight="1">
      <c r="A315" s="181" t="s">
        <v>203</v>
      </c>
      <c r="B315" s="115">
        <v>9900024030</v>
      </c>
      <c r="C315" s="28"/>
      <c r="D315" s="166">
        <f>D316+D317</f>
        <v>89</v>
      </c>
    </row>
    <row r="316" spans="1:4" s="6" customFormat="1" ht="46.5" customHeight="1">
      <c r="A316" s="33" t="s">
        <v>14</v>
      </c>
      <c r="B316" s="115">
        <v>9900024030</v>
      </c>
      <c r="C316" s="28" t="s">
        <v>15</v>
      </c>
      <c r="D316" s="166">
        <f>'Приложение 2'!E193</f>
        <v>88</v>
      </c>
    </row>
    <row r="317" spans="1:4" s="6" customFormat="1" ht="25.5" customHeight="1">
      <c r="A317" s="33" t="s">
        <v>147</v>
      </c>
      <c r="B317" s="115">
        <v>9900024030</v>
      </c>
      <c r="C317" s="28" t="s">
        <v>43</v>
      </c>
      <c r="D317" s="166">
        <f>'Приложение 2'!E194</f>
        <v>1</v>
      </c>
    </row>
    <row r="318" spans="1:4" s="6" customFormat="1" ht="37.5" customHeight="1">
      <c r="A318" s="181" t="s">
        <v>211</v>
      </c>
      <c r="B318" s="115">
        <v>9900024040</v>
      </c>
      <c r="C318" s="53"/>
      <c r="D318" s="163">
        <f>D319+D320</f>
        <v>136</v>
      </c>
    </row>
    <row r="319" spans="1:4" s="6" customFormat="1" ht="48" customHeight="1">
      <c r="A319" s="33" t="s">
        <v>14</v>
      </c>
      <c r="B319" s="115">
        <v>9900024040</v>
      </c>
      <c r="C319" s="53" t="s">
        <v>15</v>
      </c>
      <c r="D319" s="163">
        <f>'Приложение 2'!E394</f>
        <v>131</v>
      </c>
    </row>
    <row r="320" spans="1:4" s="6" customFormat="1" ht="25.5" customHeight="1">
      <c r="A320" s="33" t="s">
        <v>147</v>
      </c>
      <c r="B320" s="115">
        <v>9900024040</v>
      </c>
      <c r="C320" s="53" t="s">
        <v>43</v>
      </c>
      <c r="D320" s="163">
        <f>'Приложение 2'!E395</f>
        <v>5</v>
      </c>
    </row>
    <row r="321" spans="1:4" s="6" customFormat="1" ht="39.75" customHeight="1">
      <c r="A321" s="181" t="s">
        <v>198</v>
      </c>
      <c r="B321" s="115">
        <v>9900024070</v>
      </c>
      <c r="C321" s="28"/>
      <c r="D321" s="166">
        <f>D322</f>
        <v>3</v>
      </c>
    </row>
    <row r="322" spans="1:4" s="6" customFormat="1" ht="24.75" customHeight="1">
      <c r="A322" s="33" t="s">
        <v>147</v>
      </c>
      <c r="B322" s="115">
        <v>9900024070</v>
      </c>
      <c r="C322" s="28" t="s">
        <v>43</v>
      </c>
      <c r="D322" s="166">
        <f>'Приложение 2'!E159</f>
        <v>3</v>
      </c>
    </row>
    <row r="323" spans="1:4" ht="24" customHeight="1">
      <c r="A323" s="102" t="s">
        <v>32</v>
      </c>
      <c r="B323" s="60">
        <v>9900051180</v>
      </c>
      <c r="C323" s="53"/>
      <c r="D323" s="163">
        <f>D324</f>
        <v>1783.1</v>
      </c>
    </row>
    <row r="324" spans="1:4" ht="14.25" customHeight="1">
      <c r="A324" s="26" t="s">
        <v>49</v>
      </c>
      <c r="B324" s="60">
        <v>9900051180</v>
      </c>
      <c r="C324" s="53" t="s">
        <v>3</v>
      </c>
      <c r="D324" s="163">
        <f>'Приложение 2'!E397</f>
        <v>1783.1</v>
      </c>
    </row>
    <row r="325" spans="1:4" ht="27.75" customHeight="1">
      <c r="A325" s="79" t="s">
        <v>196</v>
      </c>
      <c r="B325" s="115">
        <v>9900051200</v>
      </c>
      <c r="C325" s="28"/>
      <c r="D325" s="166">
        <f>D326</f>
        <v>195.7</v>
      </c>
    </row>
    <row r="326" spans="1:4" ht="24" customHeight="1">
      <c r="A326" s="33" t="s">
        <v>147</v>
      </c>
      <c r="B326" s="115">
        <v>9900051200</v>
      </c>
      <c r="C326" s="28" t="s">
        <v>43</v>
      </c>
      <c r="D326" s="166">
        <f>'Приложение 2'!E161</f>
        <v>195.7</v>
      </c>
    </row>
    <row r="327" spans="1:4" ht="30" customHeight="1">
      <c r="A327" s="199" t="s">
        <v>129</v>
      </c>
      <c r="B327" s="60">
        <v>9900059300</v>
      </c>
      <c r="C327" s="53"/>
      <c r="D327" s="163">
        <f>D328</f>
        <v>144.8</v>
      </c>
    </row>
    <row r="328" spans="1:4" ht="15" customHeight="1">
      <c r="A328" s="26" t="s">
        <v>49</v>
      </c>
      <c r="B328" s="60">
        <v>9900059300</v>
      </c>
      <c r="C328" s="53" t="s">
        <v>3</v>
      </c>
      <c r="D328" s="163">
        <f>'Приложение 2'!E399</f>
        <v>144.8</v>
      </c>
    </row>
    <row r="329" spans="1:4" ht="27" customHeight="1">
      <c r="A329" s="221" t="s">
        <v>197</v>
      </c>
      <c r="B329" s="115">
        <v>9900060010</v>
      </c>
      <c r="C329" s="28"/>
      <c r="D329" s="166">
        <f>D330</f>
        <v>10</v>
      </c>
    </row>
    <row r="330" spans="1:4" ht="12" customHeight="1">
      <c r="A330" s="33" t="s">
        <v>88</v>
      </c>
      <c r="B330" s="115">
        <v>9900060010</v>
      </c>
      <c r="C330" s="28" t="s">
        <v>7</v>
      </c>
      <c r="D330" s="166">
        <f>'Приложение 2'!E163</f>
        <v>10</v>
      </c>
    </row>
    <row r="331" spans="1:4" ht="52.5" customHeight="1">
      <c r="A331" s="200" t="s">
        <v>373</v>
      </c>
      <c r="B331" s="60">
        <v>9900073040</v>
      </c>
      <c r="C331" s="29"/>
      <c r="D331" s="166">
        <f>D332+D333</f>
        <v>60.4</v>
      </c>
    </row>
    <row r="332" spans="1:5" s="4" customFormat="1" ht="48" customHeight="1">
      <c r="A332" s="33" t="s">
        <v>14</v>
      </c>
      <c r="B332" s="60">
        <v>9900073040</v>
      </c>
      <c r="C332" s="28" t="s">
        <v>15</v>
      </c>
      <c r="D332" s="166">
        <f>'Приложение 2'!E165</f>
        <v>59.1</v>
      </c>
      <c r="E332" s="158"/>
    </row>
    <row r="333" spans="1:4" s="6" customFormat="1" ht="27" customHeight="1">
      <c r="A333" s="33" t="s">
        <v>147</v>
      </c>
      <c r="B333" s="60">
        <v>9900073040</v>
      </c>
      <c r="C333" s="28" t="s">
        <v>43</v>
      </c>
      <c r="D333" s="166">
        <f>'Приложение 2'!E166</f>
        <v>1.3</v>
      </c>
    </row>
    <row r="334" spans="1:4" ht="39.75" customHeight="1">
      <c r="A334" s="107" t="s">
        <v>17</v>
      </c>
      <c r="B334" s="60">
        <v>9900073060</v>
      </c>
      <c r="C334" s="29"/>
      <c r="D334" s="166">
        <f>D335</f>
        <v>980</v>
      </c>
    </row>
    <row r="335" spans="1:4" ht="13.5" customHeight="1">
      <c r="A335" s="33" t="s">
        <v>2</v>
      </c>
      <c r="B335" s="60">
        <v>9900073060</v>
      </c>
      <c r="C335" s="28" t="s">
        <v>1</v>
      </c>
      <c r="D335" s="166">
        <f>'Приложение 2'!E168</f>
        <v>980</v>
      </c>
    </row>
    <row r="336" spans="1:4" ht="49.5" customHeight="1">
      <c r="A336" s="109" t="s">
        <v>169</v>
      </c>
      <c r="B336" s="60">
        <v>9900073070</v>
      </c>
      <c r="C336" s="29"/>
      <c r="D336" s="166">
        <f>D337+D338</f>
        <v>70.7</v>
      </c>
    </row>
    <row r="337" spans="1:4" ht="48" customHeight="1">
      <c r="A337" s="33" t="s">
        <v>14</v>
      </c>
      <c r="B337" s="60">
        <v>9900073070</v>
      </c>
      <c r="C337" s="28" t="s">
        <v>15</v>
      </c>
      <c r="D337" s="166">
        <f>'Приложение 2'!E170</f>
        <v>65.7</v>
      </c>
    </row>
    <row r="338" spans="1:4" ht="25.5" customHeight="1">
      <c r="A338" s="33" t="s">
        <v>147</v>
      </c>
      <c r="B338" s="60">
        <v>9900073070</v>
      </c>
      <c r="C338" s="28" t="s">
        <v>43</v>
      </c>
      <c r="D338" s="166">
        <f>'Приложение 2'!E171</f>
        <v>5</v>
      </c>
    </row>
    <row r="339" spans="1:4" ht="78.75" customHeight="1">
      <c r="A339" s="201" t="s">
        <v>167</v>
      </c>
      <c r="B339" s="60">
        <v>9900073080</v>
      </c>
      <c r="C339" s="29"/>
      <c r="D339" s="166">
        <f>D340+D341</f>
        <v>335.8</v>
      </c>
    </row>
    <row r="340" spans="1:4" ht="48" customHeight="1">
      <c r="A340" s="33" t="s">
        <v>14</v>
      </c>
      <c r="B340" s="60">
        <v>9900073080</v>
      </c>
      <c r="C340" s="28" t="s">
        <v>15</v>
      </c>
      <c r="D340" s="166">
        <f>'Приложение 2'!E173</f>
        <v>328.3</v>
      </c>
    </row>
    <row r="341" spans="1:4" ht="26.25" customHeight="1">
      <c r="A341" s="33" t="s">
        <v>147</v>
      </c>
      <c r="B341" s="60">
        <v>9900073080</v>
      </c>
      <c r="C341" s="28" t="s">
        <v>43</v>
      </c>
      <c r="D341" s="166">
        <f>'Приложение 2'!E174</f>
        <v>7.5</v>
      </c>
    </row>
    <row r="342" spans="1:4" ht="60.75" customHeight="1">
      <c r="A342" s="202" t="s">
        <v>175</v>
      </c>
      <c r="B342" s="60">
        <v>9900073090</v>
      </c>
      <c r="C342" s="53"/>
      <c r="D342" s="163">
        <f>D343</f>
        <v>4.5</v>
      </c>
    </row>
    <row r="343" spans="1:4" ht="24.75" customHeight="1">
      <c r="A343" s="33" t="s">
        <v>147</v>
      </c>
      <c r="B343" s="60">
        <v>9900073090</v>
      </c>
      <c r="C343" s="53" t="s">
        <v>43</v>
      </c>
      <c r="D343" s="163">
        <f>'Приложение 2'!E401</f>
        <v>4.5</v>
      </c>
    </row>
    <row r="344" spans="1:4" ht="111" customHeight="1">
      <c r="A344" s="103" t="s">
        <v>21</v>
      </c>
      <c r="B344" s="60">
        <v>9900073100</v>
      </c>
      <c r="C344" s="53"/>
      <c r="D344" s="163">
        <f>D345</f>
        <v>4.5</v>
      </c>
    </row>
    <row r="345" spans="1:5" ht="24.75" customHeight="1">
      <c r="A345" s="33" t="s">
        <v>147</v>
      </c>
      <c r="B345" s="60">
        <v>9900073100</v>
      </c>
      <c r="C345" s="53" t="s">
        <v>43</v>
      </c>
      <c r="D345" s="163">
        <f>'Приложение 2'!E403</f>
        <v>4.5</v>
      </c>
      <c r="E345" s="19"/>
    </row>
    <row r="346" spans="1:4" ht="51" customHeight="1">
      <c r="A346" s="203" t="s">
        <v>408</v>
      </c>
      <c r="B346" s="60">
        <v>9900073150</v>
      </c>
      <c r="C346" s="53"/>
      <c r="D346" s="163">
        <f>D349+D347+D348</f>
        <v>326.59999999999997</v>
      </c>
    </row>
    <row r="347" spans="1:4" ht="49.5" customHeight="1">
      <c r="A347" s="33" t="s">
        <v>14</v>
      </c>
      <c r="B347" s="60">
        <v>9900073150</v>
      </c>
      <c r="C347" s="53" t="s">
        <v>15</v>
      </c>
      <c r="D347" s="163">
        <f>'Приложение 2'!E176</f>
        <v>19.7</v>
      </c>
    </row>
    <row r="348" spans="1:4" ht="24.75" customHeight="1">
      <c r="A348" s="33" t="s">
        <v>147</v>
      </c>
      <c r="B348" s="60">
        <v>9900073150</v>
      </c>
      <c r="C348" s="53" t="s">
        <v>43</v>
      </c>
      <c r="D348" s="163">
        <f>'Приложение 2'!E177</f>
        <v>10</v>
      </c>
    </row>
    <row r="349" spans="1:4" ht="12.75">
      <c r="A349" s="26" t="s">
        <v>49</v>
      </c>
      <c r="B349" s="60">
        <v>9900073150</v>
      </c>
      <c r="C349" s="53" t="s">
        <v>3</v>
      </c>
      <c r="D349" s="163">
        <f>'Приложение 2'!E405+'Приложение 2'!E178</f>
        <v>296.9</v>
      </c>
    </row>
    <row r="350" spans="1:4" ht="84" customHeight="1">
      <c r="A350" s="204" t="s">
        <v>401</v>
      </c>
      <c r="B350" s="60">
        <v>9900073160</v>
      </c>
      <c r="C350" s="29"/>
      <c r="D350" s="166">
        <f>D351</f>
        <v>10</v>
      </c>
    </row>
    <row r="351" spans="1:4" ht="23.25" customHeight="1">
      <c r="A351" s="33" t="s">
        <v>147</v>
      </c>
      <c r="B351" s="60">
        <v>9900073160</v>
      </c>
      <c r="C351" s="53" t="s">
        <v>43</v>
      </c>
      <c r="D351" s="163">
        <f>'Приложение 2'!E407+'Приложение 2'!E180</f>
        <v>10</v>
      </c>
    </row>
    <row r="352" spans="1:4" ht="61.5" customHeight="1">
      <c r="A352" s="93" t="s">
        <v>186</v>
      </c>
      <c r="B352" s="60">
        <v>9900073190</v>
      </c>
      <c r="C352" s="50"/>
      <c r="D352" s="163">
        <f>D354+D353</f>
        <v>21538</v>
      </c>
    </row>
    <row r="353" spans="1:4" ht="25.5" customHeight="1">
      <c r="A353" s="33" t="s">
        <v>147</v>
      </c>
      <c r="B353" s="60">
        <v>9900073190</v>
      </c>
      <c r="C353" s="50">
        <v>200</v>
      </c>
      <c r="D353" s="163">
        <f>'Приложение 2'!E372</f>
        <v>18</v>
      </c>
    </row>
    <row r="354" spans="1:4" ht="16.5" customHeight="1">
      <c r="A354" s="33" t="s">
        <v>88</v>
      </c>
      <c r="B354" s="60">
        <v>9900073190</v>
      </c>
      <c r="C354" s="28" t="s">
        <v>7</v>
      </c>
      <c r="D354" s="166">
        <f>'Приложение 2'!E373+'Приложение 2'!E276</f>
        <v>21520</v>
      </c>
    </row>
    <row r="355" spans="1:5" ht="27.75" customHeight="1">
      <c r="A355" s="89" t="s">
        <v>37</v>
      </c>
      <c r="B355" s="60">
        <v>9900082040</v>
      </c>
      <c r="C355" s="29"/>
      <c r="D355" s="166">
        <f>D356+D357+D358</f>
        <v>43776.69999999999</v>
      </c>
      <c r="E355" s="167"/>
    </row>
    <row r="356" spans="1:4" ht="49.5" customHeight="1">
      <c r="A356" s="33" t="s">
        <v>14</v>
      </c>
      <c r="B356" s="60">
        <v>9900082040</v>
      </c>
      <c r="C356" s="28" t="s">
        <v>15</v>
      </c>
      <c r="D356" s="166">
        <f>'Приложение 2'!E182+'Приложение 2'!E21+'Приложение 2'!E196</f>
        <v>39783.299999999996</v>
      </c>
    </row>
    <row r="357" spans="1:4" ht="25.5" customHeight="1">
      <c r="A357" s="33" t="s">
        <v>147</v>
      </c>
      <c r="B357" s="60">
        <v>9900082040</v>
      </c>
      <c r="C357" s="28" t="s">
        <v>43</v>
      </c>
      <c r="D357" s="166">
        <f>'Приложение 2'!E183+'Приложение 2'!E197+'Приложение 2'!E22</f>
        <v>3973.2000000000003</v>
      </c>
    </row>
    <row r="358" spans="1:4" ht="12.75" customHeight="1">
      <c r="A358" s="33" t="s">
        <v>2</v>
      </c>
      <c r="B358" s="60">
        <v>9900082040</v>
      </c>
      <c r="C358" s="28" t="s">
        <v>1</v>
      </c>
      <c r="D358" s="166">
        <f>'Приложение 2'!E184+'Приложение 2'!E198</f>
        <v>20.2</v>
      </c>
    </row>
    <row r="359" spans="1:4" ht="25.5" customHeight="1">
      <c r="A359" s="205" t="s">
        <v>50</v>
      </c>
      <c r="B359" s="60">
        <v>9900082050</v>
      </c>
      <c r="C359" s="28"/>
      <c r="D359" s="166">
        <f>D360</f>
        <v>1112.4</v>
      </c>
    </row>
    <row r="360" spans="1:4" ht="48" customHeight="1">
      <c r="A360" s="33" t="s">
        <v>14</v>
      </c>
      <c r="B360" s="60">
        <v>9900082050</v>
      </c>
      <c r="C360" s="28" t="s">
        <v>15</v>
      </c>
      <c r="D360" s="166">
        <f>'Приложение 2'!E200</f>
        <v>1112.4</v>
      </c>
    </row>
    <row r="361" spans="1:4" ht="26.25" customHeight="1">
      <c r="A361" s="89" t="s">
        <v>23</v>
      </c>
      <c r="B361" s="60">
        <v>9900082080</v>
      </c>
      <c r="C361" s="28"/>
      <c r="D361" s="166">
        <f>D362</f>
        <v>3092</v>
      </c>
    </row>
    <row r="362" spans="1:4" ht="46.5" customHeight="1">
      <c r="A362" s="33" t="s">
        <v>14</v>
      </c>
      <c r="B362" s="60">
        <v>9900082080</v>
      </c>
      <c r="C362" s="28" t="s">
        <v>15</v>
      </c>
      <c r="D362" s="166">
        <f>'Приложение 2'!E186</f>
        <v>3092</v>
      </c>
    </row>
    <row r="363" spans="1:4" ht="12.75" customHeight="1">
      <c r="A363" s="206" t="s">
        <v>19</v>
      </c>
      <c r="B363" s="60">
        <v>9900092730</v>
      </c>
      <c r="C363" s="104"/>
      <c r="D363" s="166">
        <f>D365+D364</f>
        <v>100</v>
      </c>
    </row>
    <row r="364" spans="1:4" ht="12.75" customHeight="1">
      <c r="A364" s="33" t="s">
        <v>88</v>
      </c>
      <c r="B364" s="60">
        <v>9900092730</v>
      </c>
      <c r="C364" s="25">
        <v>300</v>
      </c>
      <c r="D364" s="166">
        <f>'Приложение 2'!E188</f>
        <v>20</v>
      </c>
    </row>
    <row r="365" spans="1:4" ht="13.5" customHeight="1">
      <c r="A365" s="26" t="s">
        <v>2</v>
      </c>
      <c r="B365" s="60">
        <v>9900092730</v>
      </c>
      <c r="C365" s="25">
        <v>800</v>
      </c>
      <c r="D365" s="163">
        <f>'Приложение 2'!E409</f>
        <v>80</v>
      </c>
    </row>
    <row r="366" spans="1:4" ht="42.75" customHeight="1">
      <c r="A366" s="207" t="s">
        <v>48</v>
      </c>
      <c r="B366" s="60">
        <v>9900092740</v>
      </c>
      <c r="C366" s="24"/>
      <c r="D366" s="166">
        <f>D367</f>
        <v>300</v>
      </c>
    </row>
    <row r="367" spans="1:4" ht="12.75" customHeight="1">
      <c r="A367" s="26" t="s">
        <v>2</v>
      </c>
      <c r="B367" s="60">
        <v>9900092740</v>
      </c>
      <c r="C367" s="28" t="s">
        <v>1</v>
      </c>
      <c r="D367" s="163">
        <f>'Приложение 2'!E411</f>
        <v>300</v>
      </c>
    </row>
    <row r="368" spans="1:6" ht="12.75">
      <c r="A368" s="279" t="s">
        <v>36</v>
      </c>
      <c r="B368" s="279"/>
      <c r="C368" s="279"/>
      <c r="D368" s="160">
        <f>D294+D260+D250+D215+D202+D174+D116+D63+D17</f>
        <v>1089674.7</v>
      </c>
      <c r="E368" s="157" t="s">
        <v>377</v>
      </c>
      <c r="F368" s="167"/>
    </row>
    <row r="370" ht="12.75">
      <c r="D370" s="19"/>
    </row>
    <row r="371" ht="12.75">
      <c r="D371" s="19"/>
    </row>
  </sheetData>
  <sheetProtection/>
  <autoFilter ref="A15:D368"/>
  <mergeCells count="12">
    <mergeCell ref="A1:D1"/>
    <mergeCell ref="A2:D2"/>
    <mergeCell ref="A3:D3"/>
    <mergeCell ref="A4:D4"/>
    <mergeCell ref="A5:D5"/>
    <mergeCell ref="A6:D6"/>
    <mergeCell ref="A368:C368"/>
    <mergeCell ref="A8:D8"/>
    <mergeCell ref="A9:D9"/>
    <mergeCell ref="A10:D10"/>
    <mergeCell ref="A11:D11"/>
    <mergeCell ref="A13:D13"/>
  </mergeCells>
  <printOptions/>
  <pageMargins left="0.7086614173228347" right="0.7086614173228347" top="0.1968503937007874" bottom="0.1968503937007874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8"/>
  <sheetViews>
    <sheetView view="pageBreakPreview" zoomScaleSheetLayoutView="100" zoomScalePageLayoutView="0" workbookViewId="0" topLeftCell="A232">
      <selection activeCell="I247" sqref="I247"/>
    </sheetView>
  </sheetViews>
  <sheetFormatPr defaultColWidth="9.00390625" defaultRowHeight="12.75"/>
  <cols>
    <col min="1" max="1" width="61.625" style="0" customWidth="1"/>
    <col min="2" max="2" width="3.75390625" style="0" customWidth="1"/>
    <col min="3" max="3" width="12.625" style="6" customWidth="1"/>
    <col min="4" max="4" width="4.125" style="0" customWidth="1"/>
    <col min="5" max="5" width="10.375" style="0" customWidth="1"/>
    <col min="6" max="6" width="1.25" style="167" customWidth="1"/>
    <col min="7" max="7" width="11.375" style="167" customWidth="1"/>
  </cols>
  <sheetData>
    <row r="1" spans="1:5" ht="12.75">
      <c r="A1" s="280" t="s">
        <v>95</v>
      </c>
      <c r="B1" s="280"/>
      <c r="C1" s="280"/>
      <c r="D1" s="280"/>
      <c r="E1" s="280"/>
    </row>
    <row r="2" spans="1:5" ht="12.75">
      <c r="A2" s="280" t="s">
        <v>219</v>
      </c>
      <c r="B2" s="280"/>
      <c r="C2" s="280"/>
      <c r="D2" s="280"/>
      <c r="E2" s="280"/>
    </row>
    <row r="3" spans="1:5" ht="12.75">
      <c r="A3" s="280" t="s">
        <v>378</v>
      </c>
      <c r="B3" s="280"/>
      <c r="C3" s="280"/>
      <c r="D3" s="280"/>
      <c r="E3" s="280"/>
    </row>
    <row r="4" spans="1:5" ht="12.75">
      <c r="A4" s="280" t="s">
        <v>379</v>
      </c>
      <c r="B4" s="280"/>
      <c r="C4" s="280"/>
      <c r="D4" s="280"/>
      <c r="E4" s="280"/>
    </row>
    <row r="5" spans="1:5" ht="12.75">
      <c r="A5" s="280" t="s">
        <v>348</v>
      </c>
      <c r="B5" s="280"/>
      <c r="C5" s="280"/>
      <c r="D5" s="280"/>
      <c r="E5" s="280"/>
    </row>
    <row r="6" spans="1:5" ht="12.75">
      <c r="A6" s="280" t="s">
        <v>440</v>
      </c>
      <c r="B6" s="280"/>
      <c r="C6" s="280"/>
      <c r="D6" s="280"/>
      <c r="E6" s="280"/>
    </row>
    <row r="7" spans="1:5" ht="12.75">
      <c r="A7" s="248"/>
      <c r="B7" s="248"/>
      <c r="C7" s="248"/>
      <c r="D7" s="248"/>
      <c r="E7" s="248"/>
    </row>
    <row r="8" spans="1:7" s="3" customFormat="1" ht="11.25">
      <c r="A8" s="282" t="s">
        <v>380</v>
      </c>
      <c r="B8" s="282"/>
      <c r="C8" s="282"/>
      <c r="D8" s="282"/>
      <c r="E8" s="282"/>
      <c r="F8" s="170"/>
      <c r="G8" s="170"/>
    </row>
    <row r="9" spans="1:7" s="3" customFormat="1" ht="11.25">
      <c r="A9" s="282" t="s">
        <v>47</v>
      </c>
      <c r="B9" s="282"/>
      <c r="C9" s="282"/>
      <c r="D9" s="282"/>
      <c r="E9" s="282"/>
      <c r="F9" s="170"/>
      <c r="G9" s="170"/>
    </row>
    <row r="10" spans="1:7" s="3" customFormat="1" ht="11.25">
      <c r="A10" s="282" t="s">
        <v>54</v>
      </c>
      <c r="B10" s="282"/>
      <c r="C10" s="282"/>
      <c r="D10" s="282"/>
      <c r="E10" s="282"/>
      <c r="F10" s="170"/>
      <c r="G10" s="170"/>
    </row>
    <row r="11" spans="1:7" s="3" customFormat="1" ht="12.75" customHeight="1">
      <c r="A11" s="282" t="s">
        <v>189</v>
      </c>
      <c r="B11" s="282"/>
      <c r="C11" s="282"/>
      <c r="D11" s="282"/>
      <c r="E11" s="282"/>
      <c r="F11" s="170"/>
      <c r="G11" s="170"/>
    </row>
    <row r="12" spans="6:7" s="3" customFormat="1" ht="11.25">
      <c r="F12" s="170"/>
      <c r="G12" s="170"/>
    </row>
    <row r="13" spans="1:7" s="3" customFormat="1" ht="12.75">
      <c r="A13" s="290" t="s">
        <v>157</v>
      </c>
      <c r="B13" s="290"/>
      <c r="C13" s="290"/>
      <c r="D13" s="290"/>
      <c r="E13" s="290"/>
      <c r="F13" s="170"/>
      <c r="G13" s="170"/>
    </row>
    <row r="14" spans="1:7" s="3" customFormat="1" ht="12.75">
      <c r="A14" s="290" t="s">
        <v>192</v>
      </c>
      <c r="B14" s="290"/>
      <c r="C14" s="290"/>
      <c r="D14" s="290"/>
      <c r="E14" s="290"/>
      <c r="F14" s="170"/>
      <c r="G14" s="170"/>
    </row>
    <row r="15" spans="1:7" s="3" customFormat="1" ht="12.75">
      <c r="A15" s="7"/>
      <c r="B15" s="7"/>
      <c r="C15" s="17"/>
      <c r="D15" s="7"/>
      <c r="E15" s="7"/>
      <c r="F15" s="170"/>
      <c r="G15" s="170"/>
    </row>
    <row r="16" spans="1:5" ht="36">
      <c r="A16" s="12" t="s">
        <v>29</v>
      </c>
      <c r="B16" s="12" t="s">
        <v>28</v>
      </c>
      <c r="C16" s="12" t="s">
        <v>27</v>
      </c>
      <c r="D16" s="12" t="s">
        <v>26</v>
      </c>
      <c r="E16" s="21" t="s">
        <v>83</v>
      </c>
    </row>
    <row r="17" spans="1:5" ht="12.75">
      <c r="A17" s="22">
        <v>1</v>
      </c>
      <c r="B17" s="16">
        <v>2</v>
      </c>
      <c r="C17" s="16">
        <v>3</v>
      </c>
      <c r="D17" s="16">
        <v>4</v>
      </c>
      <c r="E17" s="23" t="s">
        <v>130</v>
      </c>
    </row>
    <row r="18" spans="1:5" ht="12.75">
      <c r="A18" s="38" t="s">
        <v>8</v>
      </c>
      <c r="B18" s="16">
        <v>901</v>
      </c>
      <c r="C18" s="16"/>
      <c r="D18" s="16"/>
      <c r="E18" s="160">
        <f>E19</f>
        <v>200</v>
      </c>
    </row>
    <row r="19" spans="1:5" ht="12.75" customHeight="1">
      <c r="A19" s="25" t="s">
        <v>38</v>
      </c>
      <c r="B19" s="24"/>
      <c r="C19" s="60">
        <v>9900000000</v>
      </c>
      <c r="D19" s="24"/>
      <c r="E19" s="159">
        <f>E20</f>
        <v>200</v>
      </c>
    </row>
    <row r="20" spans="1:5" ht="24">
      <c r="A20" s="25" t="s">
        <v>37</v>
      </c>
      <c r="B20" s="24"/>
      <c r="C20" s="60">
        <v>9900082040</v>
      </c>
      <c r="D20" s="24"/>
      <c r="E20" s="159">
        <f>E22+E21</f>
        <v>200</v>
      </c>
    </row>
    <row r="21" spans="1:5" ht="50.25" customHeight="1">
      <c r="A21" s="33" t="s">
        <v>14</v>
      </c>
      <c r="B21" s="24"/>
      <c r="C21" s="60">
        <v>9900082040</v>
      </c>
      <c r="D21" s="24" t="s">
        <v>15</v>
      </c>
      <c r="E21" s="159">
        <v>50</v>
      </c>
    </row>
    <row r="22" spans="1:5" ht="25.5" customHeight="1">
      <c r="A22" s="33" t="s">
        <v>147</v>
      </c>
      <c r="B22" s="24"/>
      <c r="C22" s="60">
        <v>9900082040</v>
      </c>
      <c r="D22" s="24" t="s">
        <v>43</v>
      </c>
      <c r="E22" s="159">
        <v>150</v>
      </c>
    </row>
    <row r="23" spans="1:5" ht="15.75" customHeight="1">
      <c r="A23" s="39"/>
      <c r="B23" s="34"/>
      <c r="C23" s="40"/>
      <c r="D23" s="34"/>
      <c r="E23" s="35"/>
    </row>
    <row r="24" spans="1:7" s="5" customFormat="1" ht="12.75" customHeight="1">
      <c r="A24" s="32" t="s">
        <v>25</v>
      </c>
      <c r="B24" s="29" t="s">
        <v>30</v>
      </c>
      <c r="C24" s="28"/>
      <c r="D24" s="29"/>
      <c r="E24" s="161">
        <f>E25+E75+E105+E113+E143+E83+E71</f>
        <v>213240.09999999998</v>
      </c>
      <c r="F24" s="171"/>
      <c r="G24" s="167"/>
    </row>
    <row r="25" spans="1:5" ht="26.25" customHeight="1">
      <c r="A25" s="64" t="s">
        <v>78</v>
      </c>
      <c r="B25" s="51"/>
      <c r="C25" s="116">
        <v>100000000</v>
      </c>
      <c r="D25" s="65"/>
      <c r="E25" s="162">
        <f>E26+E45+E62</f>
        <v>22871.1</v>
      </c>
    </row>
    <row r="26" spans="1:5" ht="24.75" customHeight="1">
      <c r="A26" s="32" t="s">
        <v>85</v>
      </c>
      <c r="B26" s="25"/>
      <c r="C26" s="116">
        <v>110000000</v>
      </c>
      <c r="D26" s="65"/>
      <c r="E26" s="162">
        <f>E39+E42+E34+E27+E29+E31+E36</f>
        <v>10480</v>
      </c>
    </row>
    <row r="27" spans="1:7" s="177" customFormat="1" ht="23.25" customHeight="1">
      <c r="A27" s="25" t="s">
        <v>158</v>
      </c>
      <c r="B27" s="25"/>
      <c r="C27" s="115">
        <v>111200000</v>
      </c>
      <c r="D27" s="56"/>
      <c r="E27" s="164">
        <f>E28</f>
        <v>196.7</v>
      </c>
      <c r="F27" s="176"/>
      <c r="G27" s="176"/>
    </row>
    <row r="28" spans="1:7" s="177" customFormat="1" ht="24.75" customHeight="1">
      <c r="A28" s="33" t="s">
        <v>147</v>
      </c>
      <c r="B28" s="25"/>
      <c r="C28" s="115">
        <v>111200000</v>
      </c>
      <c r="D28" s="56">
        <v>200</v>
      </c>
      <c r="E28" s="164">
        <v>196.7</v>
      </c>
      <c r="F28" s="176"/>
      <c r="G28" s="176"/>
    </row>
    <row r="29" spans="1:7" s="177" customFormat="1" ht="15.75" customHeight="1">
      <c r="A29" s="18" t="s">
        <v>213</v>
      </c>
      <c r="B29" s="25"/>
      <c r="C29" s="115">
        <v>112300000</v>
      </c>
      <c r="D29" s="56"/>
      <c r="E29" s="164">
        <f>E30</f>
        <v>10</v>
      </c>
      <c r="F29" s="176"/>
      <c r="G29" s="176"/>
    </row>
    <row r="30" spans="1:7" s="177" customFormat="1" ht="24.75" customHeight="1">
      <c r="A30" s="33" t="s">
        <v>147</v>
      </c>
      <c r="B30" s="25"/>
      <c r="C30" s="115">
        <v>112300000</v>
      </c>
      <c r="D30" s="56">
        <v>200</v>
      </c>
      <c r="E30" s="164">
        <v>10</v>
      </c>
      <c r="F30" s="176"/>
      <c r="G30" s="176"/>
    </row>
    <row r="31" spans="1:7" s="177" customFormat="1" ht="39" customHeight="1">
      <c r="A31" s="18" t="s">
        <v>383</v>
      </c>
      <c r="B31" s="25"/>
      <c r="C31" s="115">
        <v>112400000</v>
      </c>
      <c r="D31" s="56"/>
      <c r="E31" s="164">
        <f>E32</f>
        <v>786.3</v>
      </c>
      <c r="F31" s="176"/>
      <c r="G31" s="176"/>
    </row>
    <row r="32" spans="1:7" s="177" customFormat="1" ht="13.5" customHeight="1">
      <c r="A32" s="18" t="s">
        <v>107</v>
      </c>
      <c r="B32" s="25"/>
      <c r="C32" s="115">
        <v>112410000</v>
      </c>
      <c r="D32" s="56"/>
      <c r="E32" s="164">
        <f>E33</f>
        <v>786.3</v>
      </c>
      <c r="F32" s="176"/>
      <c r="G32" s="176"/>
    </row>
    <row r="33" spans="1:7" s="177" customFormat="1" ht="24.75" customHeight="1">
      <c r="A33" s="33" t="s">
        <v>147</v>
      </c>
      <c r="B33" s="25"/>
      <c r="C33" s="115">
        <v>112410000</v>
      </c>
      <c r="D33" s="56">
        <v>200</v>
      </c>
      <c r="E33" s="164">
        <v>786.3</v>
      </c>
      <c r="F33" s="176"/>
      <c r="G33" s="176"/>
    </row>
    <row r="34" spans="1:5" ht="48" customHeight="1">
      <c r="A34" s="18" t="s">
        <v>148</v>
      </c>
      <c r="B34" s="29"/>
      <c r="C34" s="115">
        <v>114200000</v>
      </c>
      <c r="D34" s="53"/>
      <c r="E34" s="163">
        <f>E35</f>
        <v>268.7</v>
      </c>
    </row>
    <row r="35" spans="1:5" ht="23.25" customHeight="1">
      <c r="A35" s="33" t="s">
        <v>147</v>
      </c>
      <c r="B35" s="29"/>
      <c r="C35" s="115">
        <v>114200000</v>
      </c>
      <c r="D35" s="53" t="s">
        <v>43</v>
      </c>
      <c r="E35" s="163">
        <v>268.7</v>
      </c>
    </row>
    <row r="36" spans="1:5" ht="41.25" customHeight="1">
      <c r="A36" s="184" t="s">
        <v>414</v>
      </c>
      <c r="B36" s="29"/>
      <c r="C36" s="115">
        <v>114500000</v>
      </c>
      <c r="D36" s="53"/>
      <c r="E36" s="163">
        <f>E37</f>
        <v>744.8</v>
      </c>
    </row>
    <row r="37" spans="1:5" ht="47.25" customHeight="1">
      <c r="A37" s="18" t="s">
        <v>415</v>
      </c>
      <c r="B37" s="29"/>
      <c r="C37" s="115">
        <v>114551760</v>
      </c>
      <c r="D37" s="53"/>
      <c r="E37" s="163">
        <f>E38</f>
        <v>744.8</v>
      </c>
    </row>
    <row r="38" spans="1:5" ht="12.75" customHeight="1">
      <c r="A38" s="33" t="s">
        <v>88</v>
      </c>
      <c r="B38" s="29"/>
      <c r="C38" s="115">
        <v>114551760</v>
      </c>
      <c r="D38" s="53" t="s">
        <v>7</v>
      </c>
      <c r="E38" s="163">
        <v>744.8</v>
      </c>
    </row>
    <row r="39" spans="1:5" ht="24">
      <c r="A39" s="66" t="s">
        <v>97</v>
      </c>
      <c r="B39" s="56"/>
      <c r="C39" s="115">
        <v>114600000</v>
      </c>
      <c r="D39" s="56"/>
      <c r="E39" s="164">
        <f>E40</f>
        <v>200</v>
      </c>
    </row>
    <row r="40" spans="1:5" ht="37.5" customHeight="1">
      <c r="A40" s="184" t="s">
        <v>438</v>
      </c>
      <c r="B40" s="56"/>
      <c r="C40" s="115" t="s">
        <v>416</v>
      </c>
      <c r="D40" s="56"/>
      <c r="E40" s="164">
        <f>E41</f>
        <v>200</v>
      </c>
    </row>
    <row r="41" spans="1:5" ht="12.75">
      <c r="A41" s="33" t="s">
        <v>88</v>
      </c>
      <c r="B41" s="56"/>
      <c r="C41" s="115" t="s">
        <v>416</v>
      </c>
      <c r="D41" s="56">
        <v>300</v>
      </c>
      <c r="E41" s="164">
        <v>200</v>
      </c>
    </row>
    <row r="42" spans="1:5" ht="48">
      <c r="A42" s="67" t="s">
        <v>98</v>
      </c>
      <c r="B42" s="56"/>
      <c r="C42" s="115">
        <v>114700000</v>
      </c>
      <c r="D42" s="56"/>
      <c r="E42" s="164">
        <f>E43</f>
        <v>8273.5</v>
      </c>
    </row>
    <row r="43" spans="1:5" ht="72">
      <c r="A43" s="111" t="s">
        <v>99</v>
      </c>
      <c r="B43" s="56"/>
      <c r="C43" s="28" t="s">
        <v>193</v>
      </c>
      <c r="D43" s="56"/>
      <c r="E43" s="164">
        <f>E44</f>
        <v>8273.5</v>
      </c>
    </row>
    <row r="44" spans="1:5" ht="24">
      <c r="A44" s="33" t="s">
        <v>57</v>
      </c>
      <c r="B44" s="56"/>
      <c r="C44" s="28" t="s">
        <v>193</v>
      </c>
      <c r="D44" s="56">
        <v>400</v>
      </c>
      <c r="E44" s="164">
        <v>8273.5</v>
      </c>
    </row>
    <row r="45" spans="1:5" ht="36">
      <c r="A45" s="118" t="s">
        <v>86</v>
      </c>
      <c r="B45" s="56"/>
      <c r="C45" s="116">
        <v>120000000</v>
      </c>
      <c r="D45" s="65"/>
      <c r="E45" s="162">
        <f>E46+E48+E53+E60+E51+E58</f>
        <v>10723.5</v>
      </c>
    </row>
    <row r="46" spans="1:5" ht="27" customHeight="1">
      <c r="A46" s="69" t="s">
        <v>100</v>
      </c>
      <c r="B46" s="56"/>
      <c r="C46" s="115">
        <v>121200000</v>
      </c>
      <c r="D46" s="56"/>
      <c r="E46" s="164">
        <f>E47</f>
        <v>100</v>
      </c>
    </row>
    <row r="47" spans="1:5" ht="24">
      <c r="A47" s="33" t="s">
        <v>147</v>
      </c>
      <c r="B47" s="56"/>
      <c r="C47" s="115">
        <v>121200000</v>
      </c>
      <c r="D47" s="56">
        <v>200</v>
      </c>
      <c r="E47" s="164">
        <v>100</v>
      </c>
    </row>
    <row r="48" spans="1:5" ht="12.75">
      <c r="A48" s="69" t="s">
        <v>101</v>
      </c>
      <c r="B48" s="56"/>
      <c r="C48" s="115">
        <v>122200000</v>
      </c>
      <c r="D48" s="56"/>
      <c r="E48" s="164">
        <f>E49</f>
        <v>157.5</v>
      </c>
    </row>
    <row r="49" spans="1:5" ht="48">
      <c r="A49" s="70" t="s">
        <v>184</v>
      </c>
      <c r="B49" s="56"/>
      <c r="C49" s="115">
        <v>122273120</v>
      </c>
      <c r="D49" s="56"/>
      <c r="E49" s="164">
        <f>E50</f>
        <v>157.5</v>
      </c>
    </row>
    <row r="50" spans="1:5" ht="24">
      <c r="A50" s="33" t="s">
        <v>147</v>
      </c>
      <c r="B50" s="56"/>
      <c r="C50" s="115">
        <v>122273120</v>
      </c>
      <c r="D50" s="56">
        <v>200</v>
      </c>
      <c r="E50" s="164">
        <v>157.5</v>
      </c>
    </row>
    <row r="51" spans="1:5" ht="24">
      <c r="A51" s="18" t="s">
        <v>159</v>
      </c>
      <c r="B51" s="56"/>
      <c r="C51" s="115">
        <v>122300000</v>
      </c>
      <c r="D51" s="56"/>
      <c r="E51" s="164">
        <f>E52</f>
        <v>2617.2</v>
      </c>
    </row>
    <row r="52" spans="1:5" ht="24">
      <c r="A52" s="33" t="s">
        <v>6</v>
      </c>
      <c r="B52" s="56"/>
      <c r="C52" s="115">
        <v>122300000</v>
      </c>
      <c r="D52" s="56">
        <v>600</v>
      </c>
      <c r="E52" s="164">
        <v>2617.2</v>
      </c>
    </row>
    <row r="53" spans="1:5" ht="12.75">
      <c r="A53" s="71" t="s">
        <v>102</v>
      </c>
      <c r="B53" s="56"/>
      <c r="C53" s="115">
        <v>123100000</v>
      </c>
      <c r="D53" s="56"/>
      <c r="E53" s="164">
        <f>E54+E56</f>
        <v>3548.8</v>
      </c>
    </row>
    <row r="54" spans="1:5" ht="12.75">
      <c r="A54" s="18" t="s">
        <v>179</v>
      </c>
      <c r="B54" s="56"/>
      <c r="C54" s="115">
        <v>123191000</v>
      </c>
      <c r="D54" s="56"/>
      <c r="E54" s="164">
        <f>E55</f>
        <v>1433.3</v>
      </c>
    </row>
    <row r="55" spans="1:5" ht="24">
      <c r="A55" s="33" t="s">
        <v>57</v>
      </c>
      <c r="B55" s="56"/>
      <c r="C55" s="115">
        <v>123191000</v>
      </c>
      <c r="D55" s="56">
        <v>400</v>
      </c>
      <c r="E55" s="164">
        <v>1433.3</v>
      </c>
    </row>
    <row r="56" spans="1:5" ht="12.75">
      <c r="A56" s="168" t="s">
        <v>434</v>
      </c>
      <c r="B56" s="56"/>
      <c r="C56" s="115" t="s">
        <v>435</v>
      </c>
      <c r="D56" s="56"/>
      <c r="E56" s="164">
        <f>E57</f>
        <v>2115.5</v>
      </c>
    </row>
    <row r="57" spans="1:5" ht="24">
      <c r="A57" s="33" t="s">
        <v>57</v>
      </c>
      <c r="B57" s="56"/>
      <c r="C57" s="115" t="s">
        <v>435</v>
      </c>
      <c r="D57" s="56">
        <v>400</v>
      </c>
      <c r="E57" s="164">
        <v>2115.5</v>
      </c>
    </row>
    <row r="58" spans="1:5" ht="24">
      <c r="A58" s="119" t="s">
        <v>103</v>
      </c>
      <c r="B58" s="56"/>
      <c r="C58" s="115">
        <v>123200000</v>
      </c>
      <c r="D58" s="56"/>
      <c r="E58" s="164">
        <f>E59</f>
        <v>4200</v>
      </c>
    </row>
    <row r="59" spans="1:5" ht="24">
      <c r="A59" s="33" t="s">
        <v>57</v>
      </c>
      <c r="B59" s="56"/>
      <c r="C59" s="115">
        <v>123200000</v>
      </c>
      <c r="D59" s="56">
        <v>400</v>
      </c>
      <c r="E59" s="164">
        <v>4200</v>
      </c>
    </row>
    <row r="60" spans="1:5" ht="76.5" customHeight="1">
      <c r="A60" s="178" t="s">
        <v>160</v>
      </c>
      <c r="B60" s="56"/>
      <c r="C60" s="115">
        <v>123300000</v>
      </c>
      <c r="D60" s="56"/>
      <c r="E60" s="164">
        <f>E61</f>
        <v>100</v>
      </c>
    </row>
    <row r="61" spans="1:5" ht="24">
      <c r="A61" s="33" t="s">
        <v>147</v>
      </c>
      <c r="B61" s="56"/>
      <c r="C61" s="115">
        <v>123300000</v>
      </c>
      <c r="D61" s="56">
        <v>200</v>
      </c>
      <c r="E61" s="164">
        <v>100</v>
      </c>
    </row>
    <row r="62" spans="1:5" ht="12.75">
      <c r="A62" s="120" t="s">
        <v>104</v>
      </c>
      <c r="B62" s="56"/>
      <c r="C62" s="116">
        <v>130000000</v>
      </c>
      <c r="D62" s="65"/>
      <c r="E62" s="162">
        <f>E63+E66+E68</f>
        <v>1667.6</v>
      </c>
    </row>
    <row r="63" spans="1:5" ht="37.5" customHeight="1">
      <c r="A63" s="18" t="s">
        <v>215</v>
      </c>
      <c r="B63" s="56"/>
      <c r="C63" s="115">
        <v>131100000</v>
      </c>
      <c r="D63" s="56"/>
      <c r="E63" s="164">
        <f>E64</f>
        <v>1027.6</v>
      </c>
    </row>
    <row r="64" spans="1:5" ht="24" customHeight="1">
      <c r="A64" s="184" t="s">
        <v>216</v>
      </c>
      <c r="B64" s="56"/>
      <c r="C64" s="115" t="s">
        <v>178</v>
      </c>
      <c r="D64" s="56"/>
      <c r="E64" s="164">
        <f>E65</f>
        <v>1027.6</v>
      </c>
    </row>
    <row r="65" spans="1:5" ht="24.75" customHeight="1">
      <c r="A65" s="33" t="s">
        <v>57</v>
      </c>
      <c r="B65" s="56"/>
      <c r="C65" s="115" t="s">
        <v>178</v>
      </c>
      <c r="D65" s="56">
        <v>400</v>
      </c>
      <c r="E65" s="163">
        <v>1027.6</v>
      </c>
    </row>
    <row r="66" spans="1:5" ht="14.25" customHeight="1">
      <c r="A66" s="186" t="s">
        <v>214</v>
      </c>
      <c r="B66" s="56"/>
      <c r="C66" s="115">
        <v>131200000</v>
      </c>
      <c r="D66" s="56"/>
      <c r="E66" s="164">
        <f>E67</f>
        <v>40</v>
      </c>
    </row>
    <row r="67" spans="1:5" ht="24.75" customHeight="1">
      <c r="A67" s="33" t="s">
        <v>6</v>
      </c>
      <c r="B67" s="25"/>
      <c r="C67" s="115">
        <v>131200000</v>
      </c>
      <c r="D67" s="56">
        <v>600</v>
      </c>
      <c r="E67" s="164">
        <v>40</v>
      </c>
    </row>
    <row r="68" spans="1:5" ht="14.25" customHeight="1">
      <c r="A68" s="18" t="s">
        <v>419</v>
      </c>
      <c r="B68" s="25"/>
      <c r="C68" s="115">
        <v>131300000</v>
      </c>
      <c r="D68" s="56"/>
      <c r="E68" s="164">
        <f>E69</f>
        <v>600</v>
      </c>
    </row>
    <row r="69" spans="1:5" ht="14.25" customHeight="1">
      <c r="A69" s="18" t="s">
        <v>420</v>
      </c>
      <c r="B69" s="25"/>
      <c r="C69" s="115" t="s">
        <v>418</v>
      </c>
      <c r="D69" s="56"/>
      <c r="E69" s="164">
        <f>E70</f>
        <v>600</v>
      </c>
    </row>
    <row r="70" spans="1:5" ht="24.75" customHeight="1">
      <c r="A70" s="33" t="s">
        <v>147</v>
      </c>
      <c r="B70" s="25"/>
      <c r="C70" s="115" t="s">
        <v>418</v>
      </c>
      <c r="D70" s="56">
        <v>200</v>
      </c>
      <c r="E70" s="164">
        <v>600</v>
      </c>
    </row>
    <row r="71" spans="1:5" ht="24.75" customHeight="1">
      <c r="A71" s="132" t="s">
        <v>55</v>
      </c>
      <c r="B71" s="65"/>
      <c r="C71" s="116">
        <v>200000000</v>
      </c>
      <c r="D71" s="65"/>
      <c r="E71" s="162">
        <f>E72</f>
        <v>119</v>
      </c>
    </row>
    <row r="72" spans="1:5" ht="24.75" customHeight="1">
      <c r="A72" s="91" t="s">
        <v>123</v>
      </c>
      <c r="B72" s="56"/>
      <c r="C72" s="115">
        <v>201700000</v>
      </c>
      <c r="D72" s="56"/>
      <c r="E72" s="164">
        <f>E73</f>
        <v>119</v>
      </c>
    </row>
    <row r="73" spans="1:5" ht="15" customHeight="1">
      <c r="A73" s="184" t="s">
        <v>107</v>
      </c>
      <c r="B73" s="56"/>
      <c r="C73" s="115">
        <v>201711000</v>
      </c>
      <c r="D73" s="56"/>
      <c r="E73" s="164">
        <f>E74</f>
        <v>119</v>
      </c>
    </row>
    <row r="74" spans="1:5" ht="24.75" customHeight="1">
      <c r="A74" s="33" t="s">
        <v>147</v>
      </c>
      <c r="B74" s="56"/>
      <c r="C74" s="115">
        <v>201711000</v>
      </c>
      <c r="D74" s="56">
        <v>200</v>
      </c>
      <c r="E74" s="164">
        <v>119</v>
      </c>
    </row>
    <row r="75" spans="1:5" ht="28.5" customHeight="1">
      <c r="A75" s="136" t="s">
        <v>90</v>
      </c>
      <c r="B75" s="121"/>
      <c r="C75" s="116">
        <v>500000000</v>
      </c>
      <c r="D75" s="122"/>
      <c r="E75" s="165">
        <f>E76+E80</f>
        <v>730</v>
      </c>
    </row>
    <row r="76" spans="1:5" ht="24.75" customHeight="1">
      <c r="A76" s="137" t="s">
        <v>12</v>
      </c>
      <c r="B76" s="29"/>
      <c r="C76" s="116">
        <v>510000000</v>
      </c>
      <c r="D76" s="122"/>
      <c r="E76" s="165">
        <f>E77</f>
        <v>490</v>
      </c>
    </row>
    <row r="77" spans="1:7" s="5" customFormat="1" ht="22.5" customHeight="1">
      <c r="A77" s="209" t="s">
        <v>31</v>
      </c>
      <c r="B77" s="29"/>
      <c r="C77" s="115">
        <v>512100000</v>
      </c>
      <c r="D77" s="29"/>
      <c r="E77" s="166">
        <f>E78</f>
        <v>490</v>
      </c>
      <c r="F77" s="171"/>
      <c r="G77" s="171"/>
    </row>
    <row r="78" spans="1:7" s="5" customFormat="1" ht="12.75" customHeight="1">
      <c r="A78" s="18" t="s">
        <v>187</v>
      </c>
      <c r="B78" s="29"/>
      <c r="C78" s="115">
        <v>512110000</v>
      </c>
      <c r="D78" s="28"/>
      <c r="E78" s="166">
        <f>E79</f>
        <v>490</v>
      </c>
      <c r="F78" s="171"/>
      <c r="G78" s="171"/>
    </row>
    <row r="79" spans="1:7" s="5" customFormat="1" ht="12.75" customHeight="1">
      <c r="A79" s="33" t="s">
        <v>2</v>
      </c>
      <c r="B79" s="29"/>
      <c r="C79" s="115">
        <v>512110000</v>
      </c>
      <c r="D79" s="28" t="s">
        <v>1</v>
      </c>
      <c r="E79" s="166">
        <v>490</v>
      </c>
      <c r="F79" s="171"/>
      <c r="G79" s="171"/>
    </row>
    <row r="80" spans="1:7" s="114" customFormat="1" ht="23.25" customHeight="1">
      <c r="A80" s="210" t="s">
        <v>141</v>
      </c>
      <c r="B80" s="29"/>
      <c r="C80" s="116">
        <v>520000000</v>
      </c>
      <c r="D80" s="29"/>
      <c r="E80" s="161">
        <f>E81</f>
        <v>240</v>
      </c>
      <c r="F80" s="172"/>
      <c r="G80" s="172"/>
    </row>
    <row r="81" spans="1:7" s="5" customFormat="1" ht="28.5" customHeight="1">
      <c r="A81" s="211" t="s">
        <v>142</v>
      </c>
      <c r="B81" s="29"/>
      <c r="C81" s="115">
        <v>521100000</v>
      </c>
      <c r="D81" s="28"/>
      <c r="E81" s="166">
        <f>E82</f>
        <v>240</v>
      </c>
      <c r="F81" s="171"/>
      <c r="G81" s="171"/>
    </row>
    <row r="82" spans="1:7" s="5" customFormat="1" ht="12.75" customHeight="1">
      <c r="A82" s="33" t="s">
        <v>2</v>
      </c>
      <c r="B82" s="29"/>
      <c r="C82" s="115">
        <v>521100000</v>
      </c>
      <c r="D82" s="28" t="s">
        <v>1</v>
      </c>
      <c r="E82" s="166">
        <v>240</v>
      </c>
      <c r="F82" s="171"/>
      <c r="G82" s="171"/>
    </row>
    <row r="83" spans="1:7" s="5" customFormat="1" ht="29.25" customHeight="1">
      <c r="A83" s="138" t="s">
        <v>33</v>
      </c>
      <c r="B83" s="56"/>
      <c r="C83" s="116">
        <v>600000000</v>
      </c>
      <c r="D83" s="28"/>
      <c r="E83" s="161">
        <f>E89+E84+E98+E101</f>
        <v>771</v>
      </c>
      <c r="F83" s="171"/>
      <c r="G83" s="171"/>
    </row>
    <row r="84" spans="1:7" s="5" customFormat="1" ht="13.5" customHeight="1">
      <c r="A84" s="179" t="s">
        <v>161</v>
      </c>
      <c r="B84" s="56"/>
      <c r="C84" s="116">
        <v>620000000</v>
      </c>
      <c r="D84" s="28"/>
      <c r="E84" s="161">
        <f>E85+E87</f>
        <v>330</v>
      </c>
      <c r="F84" s="171"/>
      <c r="G84" s="171"/>
    </row>
    <row r="85" spans="1:7" s="5" customFormat="1" ht="39.75" customHeight="1">
      <c r="A85" s="181" t="s">
        <v>162</v>
      </c>
      <c r="B85" s="56"/>
      <c r="C85" s="115">
        <v>621100000</v>
      </c>
      <c r="D85" s="28"/>
      <c r="E85" s="166">
        <f>E86</f>
        <v>250</v>
      </c>
      <c r="F85" s="171"/>
      <c r="G85" s="171"/>
    </row>
    <row r="86" spans="1:7" s="5" customFormat="1" ht="25.5" customHeight="1">
      <c r="A86" s="33" t="s">
        <v>147</v>
      </c>
      <c r="B86" s="56"/>
      <c r="C86" s="115">
        <v>621100000</v>
      </c>
      <c r="D86" s="28" t="s">
        <v>43</v>
      </c>
      <c r="E86" s="225">
        <v>250</v>
      </c>
      <c r="F86" s="171"/>
      <c r="G86" s="171"/>
    </row>
    <row r="87" spans="1:7" s="5" customFormat="1" ht="16.5" customHeight="1">
      <c r="A87" s="181" t="s">
        <v>163</v>
      </c>
      <c r="B87" s="56"/>
      <c r="C87" s="115">
        <v>622100000</v>
      </c>
      <c r="D87" s="28"/>
      <c r="E87" s="166">
        <f>E88</f>
        <v>80</v>
      </c>
      <c r="F87" s="171"/>
      <c r="G87" s="171"/>
    </row>
    <row r="88" spans="1:7" s="5" customFormat="1" ht="27" customHeight="1">
      <c r="A88" s="33" t="s">
        <v>147</v>
      </c>
      <c r="B88" s="56"/>
      <c r="C88" s="115">
        <v>622100000</v>
      </c>
      <c r="D88" s="28" t="s">
        <v>43</v>
      </c>
      <c r="E88" s="166">
        <v>80</v>
      </c>
      <c r="F88" s="171"/>
      <c r="G88" s="171"/>
    </row>
    <row r="89" spans="1:7" s="5" customFormat="1" ht="12.75" customHeight="1">
      <c r="A89" s="154" t="s">
        <v>139</v>
      </c>
      <c r="B89" s="29"/>
      <c r="C89" s="116">
        <v>630000000</v>
      </c>
      <c r="D89" s="29"/>
      <c r="E89" s="161">
        <f>E90+E92+E96+E94</f>
        <v>352</v>
      </c>
      <c r="F89" s="171"/>
      <c r="G89" s="171"/>
    </row>
    <row r="90" spans="1:7" s="5" customFormat="1" ht="26.25" customHeight="1">
      <c r="A90" s="126" t="s">
        <v>140</v>
      </c>
      <c r="B90" s="29"/>
      <c r="C90" s="115">
        <v>631100000</v>
      </c>
      <c r="D90" s="28"/>
      <c r="E90" s="166">
        <f>E91</f>
        <v>149.5</v>
      </c>
      <c r="F90" s="171"/>
      <c r="G90" s="171"/>
    </row>
    <row r="91" spans="1:7" s="5" customFormat="1" ht="26.25" customHeight="1">
      <c r="A91" s="33" t="s">
        <v>147</v>
      </c>
      <c r="B91" s="29"/>
      <c r="C91" s="115">
        <v>631100000</v>
      </c>
      <c r="D91" s="28" t="s">
        <v>43</v>
      </c>
      <c r="E91" s="166">
        <v>149.5</v>
      </c>
      <c r="F91" s="171"/>
      <c r="G91" s="171"/>
    </row>
    <row r="92" spans="1:7" s="5" customFormat="1" ht="27.75" customHeight="1">
      <c r="A92" s="126" t="s">
        <v>177</v>
      </c>
      <c r="B92" s="29"/>
      <c r="C92" s="115">
        <v>631200000</v>
      </c>
      <c r="D92" s="28"/>
      <c r="E92" s="166">
        <f>E93</f>
        <v>17</v>
      </c>
      <c r="F92" s="171"/>
      <c r="G92" s="171"/>
    </row>
    <row r="93" spans="1:7" s="5" customFormat="1" ht="25.5" customHeight="1">
      <c r="A93" s="33" t="s">
        <v>147</v>
      </c>
      <c r="B93" s="29"/>
      <c r="C93" s="115">
        <v>631200000</v>
      </c>
      <c r="D93" s="28" t="s">
        <v>43</v>
      </c>
      <c r="E93" s="166">
        <v>17</v>
      </c>
      <c r="F93" s="171"/>
      <c r="G93" s="171"/>
    </row>
    <row r="94" spans="1:7" s="5" customFormat="1" ht="25.5" customHeight="1">
      <c r="A94" s="18" t="s">
        <v>391</v>
      </c>
      <c r="B94" s="29"/>
      <c r="C94" s="115">
        <v>635100000</v>
      </c>
      <c r="D94" s="28"/>
      <c r="E94" s="166">
        <f>E95</f>
        <v>69</v>
      </c>
      <c r="F94" s="171"/>
      <c r="G94" s="171"/>
    </row>
    <row r="95" spans="1:7" s="5" customFormat="1" ht="25.5" customHeight="1">
      <c r="A95" s="33" t="s">
        <v>147</v>
      </c>
      <c r="B95" s="29"/>
      <c r="C95" s="115">
        <v>635100000</v>
      </c>
      <c r="D95" s="28" t="s">
        <v>43</v>
      </c>
      <c r="E95" s="166">
        <v>69</v>
      </c>
      <c r="F95" s="171"/>
      <c r="G95" s="171"/>
    </row>
    <row r="96" spans="1:7" s="5" customFormat="1" ht="26.25" customHeight="1">
      <c r="A96" s="18" t="s">
        <v>384</v>
      </c>
      <c r="B96" s="29"/>
      <c r="C96" s="115">
        <v>635300000</v>
      </c>
      <c r="D96" s="28"/>
      <c r="E96" s="166">
        <f>E97</f>
        <v>116.5</v>
      </c>
      <c r="F96" s="171"/>
      <c r="G96" s="171"/>
    </row>
    <row r="97" spans="1:7" s="5" customFormat="1" ht="26.25" customHeight="1">
      <c r="A97" s="33" t="s">
        <v>147</v>
      </c>
      <c r="B97" s="29"/>
      <c r="C97" s="115">
        <v>635300000</v>
      </c>
      <c r="D97" s="28" t="s">
        <v>43</v>
      </c>
      <c r="E97" s="166">
        <v>116.5</v>
      </c>
      <c r="F97" s="171"/>
      <c r="G97" s="171"/>
    </row>
    <row r="98" spans="1:7" s="5" customFormat="1" ht="26.25" customHeight="1">
      <c r="A98" s="31" t="s">
        <v>165</v>
      </c>
      <c r="B98" s="29"/>
      <c r="C98" s="116">
        <v>650000000</v>
      </c>
      <c r="D98" s="29"/>
      <c r="E98" s="161">
        <f>E99</f>
        <v>39</v>
      </c>
      <c r="F98" s="171"/>
      <c r="G98" s="171"/>
    </row>
    <row r="99" spans="1:7" s="5" customFormat="1" ht="26.25" customHeight="1">
      <c r="A99" s="18" t="s">
        <v>166</v>
      </c>
      <c r="B99" s="29"/>
      <c r="C99" s="115">
        <v>651100000</v>
      </c>
      <c r="D99" s="28"/>
      <c r="E99" s="166">
        <f>E100</f>
        <v>39</v>
      </c>
      <c r="F99" s="171"/>
      <c r="G99" s="171"/>
    </row>
    <row r="100" spans="1:7" s="5" customFormat="1" ht="26.25" customHeight="1">
      <c r="A100" s="33" t="s">
        <v>147</v>
      </c>
      <c r="B100" s="29"/>
      <c r="C100" s="115">
        <v>651100000</v>
      </c>
      <c r="D100" s="28" t="s">
        <v>43</v>
      </c>
      <c r="E100" s="166">
        <v>39</v>
      </c>
      <c r="F100" s="171"/>
      <c r="G100" s="171"/>
    </row>
    <row r="101" spans="1:7" s="5" customFormat="1" ht="26.25" customHeight="1">
      <c r="A101" s="250" t="s">
        <v>385</v>
      </c>
      <c r="B101" s="251"/>
      <c r="C101" s="252">
        <v>660000000</v>
      </c>
      <c r="D101" s="28"/>
      <c r="E101" s="161">
        <f>E102</f>
        <v>50</v>
      </c>
      <c r="F101" s="171"/>
      <c r="G101" s="171"/>
    </row>
    <row r="102" spans="1:7" s="5" customFormat="1" ht="26.25" customHeight="1">
      <c r="A102" s="253" t="s">
        <v>386</v>
      </c>
      <c r="B102" s="251"/>
      <c r="C102" s="254">
        <v>661100000</v>
      </c>
      <c r="D102" s="28"/>
      <c r="E102" s="166">
        <f>E103</f>
        <v>50</v>
      </c>
      <c r="F102" s="171"/>
      <c r="G102" s="171"/>
    </row>
    <row r="103" spans="1:7" s="5" customFormat="1" ht="26.25" customHeight="1">
      <c r="A103" s="253" t="s">
        <v>387</v>
      </c>
      <c r="B103" s="251"/>
      <c r="C103" s="254" t="s">
        <v>388</v>
      </c>
      <c r="D103" s="255"/>
      <c r="E103" s="225">
        <f>E104</f>
        <v>50</v>
      </c>
      <c r="F103" s="171"/>
      <c r="G103" s="171"/>
    </row>
    <row r="104" spans="1:7" s="5" customFormat="1" ht="26.25" customHeight="1">
      <c r="A104" s="33" t="s">
        <v>6</v>
      </c>
      <c r="B104" s="251"/>
      <c r="C104" s="254" t="s">
        <v>388</v>
      </c>
      <c r="D104" s="255" t="s">
        <v>18</v>
      </c>
      <c r="E104" s="225">
        <v>50</v>
      </c>
      <c r="F104" s="171"/>
      <c r="G104" s="171"/>
    </row>
    <row r="105" spans="1:7" s="5" customFormat="1" ht="39" customHeight="1">
      <c r="A105" s="142" t="s">
        <v>13</v>
      </c>
      <c r="B105" s="29"/>
      <c r="C105" s="116">
        <v>700000000</v>
      </c>
      <c r="D105" s="29"/>
      <c r="E105" s="161">
        <f>E106+E110</f>
        <v>355.9</v>
      </c>
      <c r="F105" s="171"/>
      <c r="G105" s="171"/>
    </row>
    <row r="106" spans="1:7" s="5" customFormat="1" ht="26.25" customHeight="1">
      <c r="A106" s="142" t="s">
        <v>105</v>
      </c>
      <c r="B106" s="29"/>
      <c r="C106" s="116">
        <v>710000000</v>
      </c>
      <c r="D106" s="29"/>
      <c r="E106" s="161">
        <f>E107</f>
        <v>155.9</v>
      </c>
      <c r="F106" s="171"/>
      <c r="G106" s="171"/>
    </row>
    <row r="107" spans="1:7" s="5" customFormat="1" ht="76.5" customHeight="1">
      <c r="A107" s="143" t="s">
        <v>106</v>
      </c>
      <c r="B107" s="28"/>
      <c r="C107" s="115">
        <v>711200000</v>
      </c>
      <c r="D107" s="28"/>
      <c r="E107" s="166">
        <f>E109+E108</f>
        <v>155.9</v>
      </c>
      <c r="F107" s="171"/>
      <c r="G107" s="171"/>
    </row>
    <row r="108" spans="1:7" s="5" customFormat="1" ht="25.5" customHeight="1">
      <c r="A108" s="33" t="s">
        <v>147</v>
      </c>
      <c r="B108" s="28"/>
      <c r="C108" s="115">
        <v>711200000</v>
      </c>
      <c r="D108" s="28" t="s">
        <v>43</v>
      </c>
      <c r="E108" s="166">
        <v>20</v>
      </c>
      <c r="F108" s="171"/>
      <c r="G108" s="171"/>
    </row>
    <row r="109" spans="1:7" s="5" customFormat="1" ht="23.25" customHeight="1">
      <c r="A109" s="33" t="s">
        <v>6</v>
      </c>
      <c r="B109" s="28"/>
      <c r="C109" s="115">
        <v>711200000</v>
      </c>
      <c r="D109" s="28" t="s">
        <v>18</v>
      </c>
      <c r="E109" s="166">
        <v>135.9</v>
      </c>
      <c r="F109" s="171"/>
      <c r="G109" s="171"/>
    </row>
    <row r="110" spans="1:7" s="5" customFormat="1" ht="23.25" customHeight="1">
      <c r="A110" s="31" t="s">
        <v>194</v>
      </c>
      <c r="B110" s="28"/>
      <c r="C110" s="116">
        <v>720000000</v>
      </c>
      <c r="D110" s="29"/>
      <c r="E110" s="161">
        <f>E111</f>
        <v>200</v>
      </c>
      <c r="F110" s="171"/>
      <c r="G110" s="171"/>
    </row>
    <row r="111" spans="1:7" s="5" customFormat="1" ht="36" customHeight="1">
      <c r="A111" s="220" t="s">
        <v>195</v>
      </c>
      <c r="B111" s="28"/>
      <c r="C111" s="115">
        <v>723300000</v>
      </c>
      <c r="D111" s="28"/>
      <c r="E111" s="166">
        <f>E112</f>
        <v>200</v>
      </c>
      <c r="F111" s="171"/>
      <c r="G111" s="171"/>
    </row>
    <row r="112" spans="1:7" s="5" customFormat="1" ht="23.25" customHeight="1">
      <c r="A112" s="33" t="s">
        <v>147</v>
      </c>
      <c r="B112" s="28"/>
      <c r="C112" s="115">
        <v>723300000</v>
      </c>
      <c r="D112" s="28" t="s">
        <v>43</v>
      </c>
      <c r="E112" s="166">
        <v>200</v>
      </c>
      <c r="F112" s="171"/>
      <c r="G112" s="171"/>
    </row>
    <row r="113" spans="1:7" s="5" customFormat="1" ht="24.75" customHeight="1">
      <c r="A113" s="123" t="s">
        <v>62</v>
      </c>
      <c r="B113" s="29"/>
      <c r="C113" s="116">
        <v>800000000</v>
      </c>
      <c r="D113" s="29"/>
      <c r="E113" s="161">
        <f>E114+E133+E140</f>
        <v>122574.79999999999</v>
      </c>
      <c r="F113" s="171"/>
      <c r="G113" s="171"/>
    </row>
    <row r="114" spans="1:7" s="5" customFormat="1" ht="24.75" customHeight="1">
      <c r="A114" s="123" t="s">
        <v>41</v>
      </c>
      <c r="B114" s="29"/>
      <c r="C114" s="116">
        <v>810000000</v>
      </c>
      <c r="D114" s="29"/>
      <c r="E114" s="161">
        <f>E115+E121+E129+E124+E126+E131</f>
        <v>112755.9</v>
      </c>
      <c r="F114" s="171"/>
      <c r="G114" s="171"/>
    </row>
    <row r="115" spans="1:7" s="5" customFormat="1" ht="41.25" customHeight="1">
      <c r="A115" s="76" t="s">
        <v>212</v>
      </c>
      <c r="B115" s="28"/>
      <c r="C115" s="115">
        <v>811100000</v>
      </c>
      <c r="D115" s="28"/>
      <c r="E115" s="166">
        <f>E116+E119</f>
        <v>8607</v>
      </c>
      <c r="F115" s="171"/>
      <c r="G115" s="171"/>
    </row>
    <row r="116" spans="1:7" s="5" customFormat="1" ht="12.75" customHeight="1">
      <c r="A116" s="184" t="s">
        <v>107</v>
      </c>
      <c r="B116" s="28"/>
      <c r="C116" s="115">
        <v>811141000</v>
      </c>
      <c r="D116" s="28"/>
      <c r="E116" s="166">
        <f>E117+E118</f>
        <v>4905.4</v>
      </c>
      <c r="F116" s="171"/>
      <c r="G116" s="171"/>
    </row>
    <row r="117" spans="1:7" s="5" customFormat="1" ht="25.5" customHeight="1">
      <c r="A117" s="33" t="s">
        <v>147</v>
      </c>
      <c r="B117" s="28"/>
      <c r="C117" s="115">
        <v>811141000</v>
      </c>
      <c r="D117" s="28" t="s">
        <v>43</v>
      </c>
      <c r="E117" s="166">
        <v>4755.4</v>
      </c>
      <c r="F117" s="171"/>
      <c r="G117" s="171"/>
    </row>
    <row r="118" spans="1:7" s="5" customFormat="1" ht="25.5" customHeight="1">
      <c r="A118" s="33" t="s">
        <v>6</v>
      </c>
      <c r="B118" s="28"/>
      <c r="C118" s="115">
        <v>811141000</v>
      </c>
      <c r="D118" s="28" t="s">
        <v>18</v>
      </c>
      <c r="E118" s="166">
        <v>150</v>
      </c>
      <c r="F118" s="171"/>
      <c r="G118" s="171"/>
    </row>
    <row r="119" spans="1:7" s="5" customFormat="1" ht="25.5" customHeight="1">
      <c r="A119" s="169" t="s">
        <v>152</v>
      </c>
      <c r="B119" s="28"/>
      <c r="C119" s="115" t="s">
        <v>153</v>
      </c>
      <c r="D119" s="28"/>
      <c r="E119" s="166">
        <f>E120</f>
        <v>3701.6</v>
      </c>
      <c r="F119" s="171"/>
      <c r="G119" s="171"/>
    </row>
    <row r="120" spans="1:7" s="5" customFormat="1" ht="25.5" customHeight="1">
      <c r="A120" s="33" t="s">
        <v>147</v>
      </c>
      <c r="B120" s="28"/>
      <c r="C120" s="115" t="s">
        <v>153</v>
      </c>
      <c r="D120" s="28" t="s">
        <v>43</v>
      </c>
      <c r="E120" s="166">
        <v>3701.6</v>
      </c>
      <c r="F120" s="171"/>
      <c r="G120" s="171"/>
    </row>
    <row r="121" spans="1:7" s="5" customFormat="1" ht="24" customHeight="1">
      <c r="A121" s="144" t="s">
        <v>108</v>
      </c>
      <c r="B121" s="28"/>
      <c r="C121" s="115">
        <v>811200000</v>
      </c>
      <c r="D121" s="28"/>
      <c r="E121" s="166">
        <f>E122</f>
        <v>9488.9</v>
      </c>
      <c r="F121" s="171"/>
      <c r="G121" s="171"/>
    </row>
    <row r="122" spans="1:7" s="5" customFormat="1" ht="12.75" customHeight="1">
      <c r="A122" s="184" t="s">
        <v>107</v>
      </c>
      <c r="B122" s="28"/>
      <c r="C122" s="115" t="s">
        <v>154</v>
      </c>
      <c r="D122" s="28"/>
      <c r="E122" s="166">
        <f>E123</f>
        <v>9488.9</v>
      </c>
      <c r="F122" s="171"/>
      <c r="G122" s="171"/>
    </row>
    <row r="123" spans="1:7" s="5" customFormat="1" ht="22.5" customHeight="1">
      <c r="A123" s="33" t="s">
        <v>147</v>
      </c>
      <c r="B123" s="28"/>
      <c r="C123" s="115" t="s">
        <v>154</v>
      </c>
      <c r="D123" s="28" t="s">
        <v>43</v>
      </c>
      <c r="E123" s="166">
        <v>9488.9</v>
      </c>
      <c r="F123" s="171"/>
      <c r="G123" s="171"/>
    </row>
    <row r="124" spans="1:7" s="5" customFormat="1" ht="12.75" customHeight="1">
      <c r="A124" s="18" t="s">
        <v>168</v>
      </c>
      <c r="B124" s="28"/>
      <c r="C124" s="115">
        <v>811300000</v>
      </c>
      <c r="D124" s="28"/>
      <c r="E124" s="166">
        <f>E125</f>
        <v>1000</v>
      </c>
      <c r="F124" s="171"/>
      <c r="G124" s="171"/>
    </row>
    <row r="125" spans="1:7" s="5" customFormat="1" ht="24.75" customHeight="1">
      <c r="A125" s="33" t="s">
        <v>6</v>
      </c>
      <c r="B125" s="28"/>
      <c r="C125" s="115">
        <v>811300000</v>
      </c>
      <c r="D125" s="28" t="s">
        <v>18</v>
      </c>
      <c r="E125" s="166">
        <v>1000</v>
      </c>
      <c r="F125" s="171"/>
      <c r="G125" s="171"/>
    </row>
    <row r="126" spans="1:7" s="5" customFormat="1" ht="13.5" customHeight="1">
      <c r="A126" s="18" t="s">
        <v>218</v>
      </c>
      <c r="B126" s="28"/>
      <c r="C126" s="115">
        <v>811500000</v>
      </c>
      <c r="D126" s="28"/>
      <c r="E126" s="166">
        <f>E127</f>
        <v>90000</v>
      </c>
      <c r="F126" s="171"/>
      <c r="G126" s="171"/>
    </row>
    <row r="127" spans="1:7" s="5" customFormat="1" ht="12.75" customHeight="1">
      <c r="A127" s="9" t="s">
        <v>218</v>
      </c>
      <c r="B127" s="28"/>
      <c r="C127" s="115" t="s">
        <v>217</v>
      </c>
      <c r="D127" s="28"/>
      <c r="E127" s="166">
        <f>E128</f>
        <v>90000</v>
      </c>
      <c r="F127" s="171"/>
      <c r="G127" s="171"/>
    </row>
    <row r="128" spans="1:7" s="5" customFormat="1" ht="24.75" customHeight="1">
      <c r="A128" s="33" t="s">
        <v>147</v>
      </c>
      <c r="B128" s="28"/>
      <c r="C128" s="115" t="s">
        <v>217</v>
      </c>
      <c r="D128" s="28" t="s">
        <v>43</v>
      </c>
      <c r="E128" s="166">
        <v>90000</v>
      </c>
      <c r="F128" s="171"/>
      <c r="G128" s="171"/>
    </row>
    <row r="129" spans="1:7" s="5" customFormat="1" ht="47.25" customHeight="1">
      <c r="A129" s="145" t="s">
        <v>66</v>
      </c>
      <c r="B129" s="28"/>
      <c r="C129" s="115">
        <v>812100000</v>
      </c>
      <c r="D129" s="28"/>
      <c r="E129" s="166">
        <f>E130</f>
        <v>660</v>
      </c>
      <c r="F129" s="171"/>
      <c r="G129" s="171"/>
    </row>
    <row r="130" spans="1:7" s="5" customFormat="1" ht="24.75" customHeight="1">
      <c r="A130" s="33" t="s">
        <v>147</v>
      </c>
      <c r="B130" s="28"/>
      <c r="C130" s="115">
        <v>812100000</v>
      </c>
      <c r="D130" s="28" t="s">
        <v>43</v>
      </c>
      <c r="E130" s="166">
        <v>660</v>
      </c>
      <c r="F130" s="171"/>
      <c r="G130" s="171"/>
    </row>
    <row r="131" spans="1:7" s="5" customFormat="1" ht="24.75" customHeight="1">
      <c r="A131" s="18" t="s">
        <v>392</v>
      </c>
      <c r="B131" s="28"/>
      <c r="C131" s="115">
        <v>812300000</v>
      </c>
      <c r="D131" s="28"/>
      <c r="E131" s="166">
        <f>E132</f>
        <v>3000</v>
      </c>
      <c r="F131" s="171"/>
      <c r="G131" s="171"/>
    </row>
    <row r="132" spans="1:7" s="5" customFormat="1" ht="24.75" customHeight="1">
      <c r="A132" s="33" t="s">
        <v>147</v>
      </c>
      <c r="B132" s="28"/>
      <c r="C132" s="115">
        <v>812300000</v>
      </c>
      <c r="D132" s="28" t="s">
        <v>43</v>
      </c>
      <c r="E132" s="166">
        <v>3000</v>
      </c>
      <c r="F132" s="171"/>
      <c r="G132" s="171"/>
    </row>
    <row r="133" spans="1:7" s="5" customFormat="1" ht="24.75" customHeight="1">
      <c r="A133" s="124" t="s">
        <v>109</v>
      </c>
      <c r="B133" s="29"/>
      <c r="C133" s="116">
        <v>820000000</v>
      </c>
      <c r="D133" s="29"/>
      <c r="E133" s="161">
        <f>E134+E137</f>
        <v>8670</v>
      </c>
      <c r="F133" s="171"/>
      <c r="G133" s="171"/>
    </row>
    <row r="134" spans="1:7" s="5" customFormat="1" ht="24.75" customHeight="1">
      <c r="A134" s="146" t="s">
        <v>39</v>
      </c>
      <c r="B134" s="28"/>
      <c r="C134" s="115">
        <v>821100000</v>
      </c>
      <c r="D134" s="28"/>
      <c r="E134" s="166">
        <f>E136+E135</f>
        <v>4219.5</v>
      </c>
      <c r="F134" s="171"/>
      <c r="G134" s="171"/>
    </row>
    <row r="135" spans="1:7" s="5" customFormat="1" ht="24.75" customHeight="1">
      <c r="A135" s="33" t="s">
        <v>147</v>
      </c>
      <c r="B135" s="28"/>
      <c r="C135" s="115">
        <v>821100000</v>
      </c>
      <c r="D135" s="28" t="s">
        <v>43</v>
      </c>
      <c r="E135" s="166">
        <v>3056.7</v>
      </c>
      <c r="F135" s="171"/>
      <c r="G135" s="171"/>
    </row>
    <row r="136" spans="1:7" s="5" customFormat="1" ht="12.75" customHeight="1">
      <c r="A136" s="33" t="s">
        <v>2</v>
      </c>
      <c r="B136" s="28"/>
      <c r="C136" s="115">
        <v>821100000</v>
      </c>
      <c r="D136" s="28" t="s">
        <v>1</v>
      </c>
      <c r="E136" s="166">
        <v>1162.8</v>
      </c>
      <c r="F136" s="171"/>
      <c r="G136" s="171"/>
    </row>
    <row r="137" spans="1:7" s="5" customFormat="1" ht="27" customHeight="1">
      <c r="A137" s="184" t="s">
        <v>40</v>
      </c>
      <c r="B137" s="28"/>
      <c r="C137" s="115">
        <v>821200000</v>
      </c>
      <c r="D137" s="28"/>
      <c r="E137" s="166">
        <f>E138</f>
        <v>4450.5</v>
      </c>
      <c r="F137" s="171"/>
      <c r="G137" s="171"/>
    </row>
    <row r="138" spans="1:7" s="5" customFormat="1" ht="12.75" customHeight="1">
      <c r="A138" s="184" t="s">
        <v>107</v>
      </c>
      <c r="B138" s="29"/>
      <c r="C138" s="115" t="s">
        <v>155</v>
      </c>
      <c r="D138" s="28"/>
      <c r="E138" s="166">
        <f>E139</f>
        <v>4450.5</v>
      </c>
      <c r="F138" s="171"/>
      <c r="G138" s="171"/>
    </row>
    <row r="139" spans="1:7" s="5" customFormat="1" ht="12.75" customHeight="1">
      <c r="A139" s="33" t="s">
        <v>2</v>
      </c>
      <c r="B139" s="29"/>
      <c r="C139" s="115" t="s">
        <v>155</v>
      </c>
      <c r="D139" s="28" t="s">
        <v>1</v>
      </c>
      <c r="E139" s="166">
        <v>4450.5</v>
      </c>
      <c r="F139" s="171"/>
      <c r="G139" s="171"/>
    </row>
    <row r="140" spans="1:7" s="114" customFormat="1" ht="26.25" customHeight="1">
      <c r="A140" s="123" t="s">
        <v>135</v>
      </c>
      <c r="B140" s="29"/>
      <c r="C140" s="116">
        <v>830000000</v>
      </c>
      <c r="D140" s="29"/>
      <c r="E140" s="161">
        <f>E141</f>
        <v>1148.9</v>
      </c>
      <c r="F140" s="172"/>
      <c r="G140" s="172"/>
    </row>
    <row r="141" spans="1:7" s="5" customFormat="1" ht="38.25" customHeight="1">
      <c r="A141" s="212" t="s">
        <v>201</v>
      </c>
      <c r="B141" s="29"/>
      <c r="C141" s="115">
        <v>833100000</v>
      </c>
      <c r="D141" s="28"/>
      <c r="E141" s="166">
        <f>E142</f>
        <v>1148.9</v>
      </c>
      <c r="F141" s="171"/>
      <c r="G141" s="171"/>
    </row>
    <row r="142" spans="1:7" s="5" customFormat="1" ht="24" customHeight="1">
      <c r="A142" s="33" t="s">
        <v>147</v>
      </c>
      <c r="B142" s="29"/>
      <c r="C142" s="115">
        <v>833100000</v>
      </c>
      <c r="D142" s="28" t="s">
        <v>43</v>
      </c>
      <c r="E142" s="166">
        <v>1148.9</v>
      </c>
      <c r="F142" s="171"/>
      <c r="G142" s="171"/>
    </row>
    <row r="143" spans="1:7" s="5" customFormat="1" ht="12.75" customHeight="1">
      <c r="A143" s="147" t="s">
        <v>38</v>
      </c>
      <c r="B143" s="29"/>
      <c r="C143" s="116">
        <v>9900000000</v>
      </c>
      <c r="D143" s="29"/>
      <c r="E143" s="161">
        <f>E144+E154+E164+E167+E169+E172+E175+E179+E181+E185+E160+E162+E158+E147+E150+E156+E187+E152</f>
        <v>65818.3</v>
      </c>
      <c r="F143" s="171"/>
      <c r="G143" s="171"/>
    </row>
    <row r="144" spans="1:7" s="5" customFormat="1" ht="12.75" customHeight="1">
      <c r="A144" s="125" t="s">
        <v>22</v>
      </c>
      <c r="B144" s="28"/>
      <c r="C144" s="115">
        <v>9900009230</v>
      </c>
      <c r="D144" s="28"/>
      <c r="E144" s="166">
        <f>E145+E146</f>
        <v>3785.7</v>
      </c>
      <c r="F144" s="171"/>
      <c r="G144" s="171"/>
    </row>
    <row r="145" spans="1:8" s="5" customFormat="1" ht="26.25" customHeight="1">
      <c r="A145" s="33" t="s">
        <v>147</v>
      </c>
      <c r="B145" s="28"/>
      <c r="C145" s="115">
        <v>9900009230</v>
      </c>
      <c r="D145" s="28" t="s">
        <v>43</v>
      </c>
      <c r="E145" s="166">
        <v>3595.7</v>
      </c>
      <c r="F145" s="171"/>
      <c r="G145" s="173"/>
      <c r="H145" s="117"/>
    </row>
    <row r="146" spans="1:7" s="5" customFormat="1" ht="12.75" customHeight="1">
      <c r="A146" s="33" t="s">
        <v>2</v>
      </c>
      <c r="B146" s="28"/>
      <c r="C146" s="115">
        <v>9900009230</v>
      </c>
      <c r="D146" s="28" t="s">
        <v>1</v>
      </c>
      <c r="E146" s="166">
        <v>190</v>
      </c>
      <c r="F146" s="171"/>
      <c r="G146" s="171"/>
    </row>
    <row r="147" spans="1:7" s="5" customFormat="1" ht="16.5" customHeight="1">
      <c r="A147" s="181" t="s">
        <v>199</v>
      </c>
      <c r="B147" s="28"/>
      <c r="C147" s="115">
        <v>9900009500</v>
      </c>
      <c r="D147" s="28"/>
      <c r="E147" s="166">
        <f>E148+E149</f>
        <v>4063.4</v>
      </c>
      <c r="F147" s="171"/>
      <c r="G147" s="171"/>
    </row>
    <row r="148" spans="1:7" s="5" customFormat="1" ht="24.75" customHeight="1">
      <c r="A148" s="33" t="s">
        <v>147</v>
      </c>
      <c r="B148" s="28"/>
      <c r="C148" s="115">
        <v>9900009500</v>
      </c>
      <c r="D148" s="28" t="s">
        <v>43</v>
      </c>
      <c r="E148" s="166">
        <v>3983.3</v>
      </c>
      <c r="F148" s="171"/>
      <c r="G148" s="171"/>
    </row>
    <row r="149" spans="1:7" s="5" customFormat="1" ht="25.5" customHeight="1">
      <c r="A149" s="33" t="s">
        <v>6</v>
      </c>
      <c r="B149" s="28"/>
      <c r="C149" s="115">
        <v>9900009500</v>
      </c>
      <c r="D149" s="28" t="s">
        <v>18</v>
      </c>
      <c r="E149" s="166">
        <v>80.1</v>
      </c>
      <c r="F149" s="171"/>
      <c r="G149" s="171"/>
    </row>
    <row r="150" spans="1:7" s="5" customFormat="1" ht="15.75" customHeight="1">
      <c r="A150" s="181" t="s">
        <v>200</v>
      </c>
      <c r="B150" s="28"/>
      <c r="C150" s="115">
        <v>9900009600</v>
      </c>
      <c r="D150" s="28"/>
      <c r="E150" s="166">
        <f>E151</f>
        <v>1705.2</v>
      </c>
      <c r="F150" s="171"/>
      <c r="G150" s="171"/>
    </row>
    <row r="151" spans="1:7" s="5" customFormat="1" ht="24" customHeight="1">
      <c r="A151" s="33" t="s">
        <v>6</v>
      </c>
      <c r="B151" s="28"/>
      <c r="C151" s="115">
        <v>9900009600</v>
      </c>
      <c r="D151" s="28" t="s">
        <v>18</v>
      </c>
      <c r="E151" s="166">
        <v>1705.2</v>
      </c>
      <c r="F151" s="171"/>
      <c r="G151" s="171"/>
    </row>
    <row r="152" spans="1:7" s="5" customFormat="1" ht="50.25" customHeight="1">
      <c r="A152" s="247" t="s">
        <v>439</v>
      </c>
      <c r="B152" s="28"/>
      <c r="C152" s="115">
        <v>9900009700</v>
      </c>
      <c r="D152" s="28"/>
      <c r="E152" s="166">
        <f>E153</f>
        <v>2579.2</v>
      </c>
      <c r="F152" s="171"/>
      <c r="G152" s="171"/>
    </row>
    <row r="153" spans="1:7" s="5" customFormat="1" ht="49.5" customHeight="1">
      <c r="A153" s="33" t="s">
        <v>14</v>
      </c>
      <c r="B153" s="28"/>
      <c r="C153" s="115">
        <v>9900009700</v>
      </c>
      <c r="D153" s="28" t="s">
        <v>15</v>
      </c>
      <c r="E153" s="166">
        <v>2579.2</v>
      </c>
      <c r="F153" s="171"/>
      <c r="G153" s="171"/>
    </row>
    <row r="154" spans="1:7" s="5" customFormat="1" ht="26.25" customHeight="1">
      <c r="A154" s="148" t="s">
        <v>34</v>
      </c>
      <c r="B154" s="28"/>
      <c r="C154" s="115">
        <v>9900010490</v>
      </c>
      <c r="D154" s="28"/>
      <c r="E154" s="166">
        <f>E155</f>
        <v>5832</v>
      </c>
      <c r="F154" s="171"/>
      <c r="G154" s="171"/>
    </row>
    <row r="155" spans="1:7" s="5" customFormat="1" ht="12.75" customHeight="1">
      <c r="A155" s="33" t="s">
        <v>88</v>
      </c>
      <c r="B155" s="28"/>
      <c r="C155" s="115">
        <v>9900010490</v>
      </c>
      <c r="D155" s="28" t="s">
        <v>7</v>
      </c>
      <c r="E155" s="166">
        <v>5832</v>
      </c>
      <c r="F155" s="171"/>
      <c r="G155" s="171"/>
    </row>
    <row r="156" spans="1:7" s="5" customFormat="1" ht="48.75" customHeight="1">
      <c r="A156" s="18" t="s">
        <v>202</v>
      </c>
      <c r="B156" s="28"/>
      <c r="C156" s="115">
        <v>9900024020</v>
      </c>
      <c r="D156" s="28"/>
      <c r="E156" s="166">
        <f>E157</f>
        <v>334.4</v>
      </c>
      <c r="F156" s="171"/>
      <c r="G156" s="171"/>
    </row>
    <row r="157" spans="1:7" s="5" customFormat="1" ht="23.25" customHeight="1">
      <c r="A157" s="33" t="s">
        <v>6</v>
      </c>
      <c r="B157" s="28"/>
      <c r="C157" s="115">
        <v>9900024020</v>
      </c>
      <c r="D157" s="28" t="s">
        <v>18</v>
      </c>
      <c r="E157" s="166">
        <v>334.4</v>
      </c>
      <c r="F157" s="171"/>
      <c r="G157" s="171"/>
    </row>
    <row r="158" spans="1:7" s="5" customFormat="1" ht="39.75" customHeight="1">
      <c r="A158" s="181" t="s">
        <v>198</v>
      </c>
      <c r="B158" s="28"/>
      <c r="C158" s="115">
        <v>9900024070</v>
      </c>
      <c r="D158" s="28"/>
      <c r="E158" s="166">
        <f>E159</f>
        <v>3</v>
      </c>
      <c r="F158" s="171"/>
      <c r="G158" s="171"/>
    </row>
    <row r="159" spans="1:7" s="5" customFormat="1" ht="23.25" customHeight="1">
      <c r="A159" s="33" t="s">
        <v>147</v>
      </c>
      <c r="B159" s="28"/>
      <c r="C159" s="115">
        <v>9900024070</v>
      </c>
      <c r="D159" s="28" t="s">
        <v>43</v>
      </c>
      <c r="E159" s="166">
        <v>3</v>
      </c>
      <c r="F159" s="171"/>
      <c r="G159" s="171"/>
    </row>
    <row r="160" spans="1:7" s="5" customFormat="1" ht="24.75" customHeight="1">
      <c r="A160" s="79" t="s">
        <v>196</v>
      </c>
      <c r="B160" s="29"/>
      <c r="C160" s="115">
        <v>9900051200</v>
      </c>
      <c r="D160" s="28"/>
      <c r="E160" s="166">
        <f>E161</f>
        <v>195.7</v>
      </c>
      <c r="F160" s="171"/>
      <c r="G160" s="171"/>
    </row>
    <row r="161" spans="1:7" s="5" customFormat="1" ht="22.5" customHeight="1">
      <c r="A161" s="33" t="s">
        <v>147</v>
      </c>
      <c r="B161" s="29"/>
      <c r="C161" s="115">
        <v>9900051200</v>
      </c>
      <c r="D161" s="28" t="s">
        <v>43</v>
      </c>
      <c r="E161" s="166">
        <v>195.7</v>
      </c>
      <c r="F161" s="171"/>
      <c r="G161" s="171"/>
    </row>
    <row r="162" spans="1:7" s="5" customFormat="1" ht="24.75" customHeight="1">
      <c r="A162" s="221" t="s">
        <v>197</v>
      </c>
      <c r="B162" s="28"/>
      <c r="C162" s="115">
        <v>9900060010</v>
      </c>
      <c r="D162" s="28"/>
      <c r="E162" s="166">
        <f>E163</f>
        <v>10</v>
      </c>
      <c r="F162" s="171"/>
      <c r="G162" s="171"/>
    </row>
    <row r="163" spans="1:7" s="5" customFormat="1" ht="12.75" customHeight="1">
      <c r="A163" s="33" t="s">
        <v>88</v>
      </c>
      <c r="B163" s="28"/>
      <c r="C163" s="115">
        <v>9900060010</v>
      </c>
      <c r="D163" s="28" t="s">
        <v>7</v>
      </c>
      <c r="E163" s="166">
        <v>10</v>
      </c>
      <c r="F163" s="171"/>
      <c r="G163" s="171"/>
    </row>
    <row r="164" spans="1:8" s="5" customFormat="1" ht="52.5" customHeight="1">
      <c r="A164" s="200" t="s">
        <v>373</v>
      </c>
      <c r="B164" s="29"/>
      <c r="C164" s="115">
        <v>9900073040</v>
      </c>
      <c r="D164" s="29"/>
      <c r="E164" s="166">
        <f>E165+E166</f>
        <v>60.4</v>
      </c>
      <c r="F164" s="171"/>
      <c r="G164" s="171"/>
      <c r="H164" s="63"/>
    </row>
    <row r="165" spans="1:7" s="5" customFormat="1" ht="47.25" customHeight="1">
      <c r="A165" s="33" t="s">
        <v>14</v>
      </c>
      <c r="B165" s="28"/>
      <c r="C165" s="115">
        <v>9900073040</v>
      </c>
      <c r="D165" s="28" t="s">
        <v>15</v>
      </c>
      <c r="E165" s="166">
        <v>59.1</v>
      </c>
      <c r="F165" s="171"/>
      <c r="G165" s="171"/>
    </row>
    <row r="166" spans="1:7" s="5" customFormat="1" ht="27.75" customHeight="1">
      <c r="A166" s="33" t="s">
        <v>147</v>
      </c>
      <c r="B166" s="28"/>
      <c r="C166" s="115">
        <v>9900073040</v>
      </c>
      <c r="D166" s="28" t="s">
        <v>43</v>
      </c>
      <c r="E166" s="166">
        <v>1.3</v>
      </c>
      <c r="F166" s="171"/>
      <c r="G166" s="171"/>
    </row>
    <row r="167" spans="1:7" s="5" customFormat="1" ht="36.75" customHeight="1">
      <c r="A167" s="107" t="s">
        <v>17</v>
      </c>
      <c r="B167" s="29"/>
      <c r="C167" s="115">
        <v>9900073060</v>
      </c>
      <c r="D167" s="29"/>
      <c r="E167" s="166">
        <f>E168</f>
        <v>980</v>
      </c>
      <c r="F167" s="171"/>
      <c r="G167" s="171"/>
    </row>
    <row r="168" spans="1:7" s="5" customFormat="1" ht="12.75" customHeight="1">
      <c r="A168" s="33" t="s">
        <v>2</v>
      </c>
      <c r="B168" s="29"/>
      <c r="C168" s="115">
        <v>9900073060</v>
      </c>
      <c r="D168" s="28" t="s">
        <v>1</v>
      </c>
      <c r="E168" s="166">
        <v>980</v>
      </c>
      <c r="F168" s="171"/>
      <c r="G168" s="171"/>
    </row>
    <row r="169" spans="1:7" s="5" customFormat="1" ht="48.75" customHeight="1">
      <c r="A169" s="109" t="s">
        <v>169</v>
      </c>
      <c r="B169" s="29"/>
      <c r="C169" s="115">
        <v>9900073070</v>
      </c>
      <c r="D169" s="29"/>
      <c r="E169" s="166">
        <f>E170+E171</f>
        <v>70.7</v>
      </c>
      <c r="F169" s="171"/>
      <c r="G169" s="171"/>
    </row>
    <row r="170" spans="1:7" s="5" customFormat="1" ht="48" customHeight="1">
      <c r="A170" s="33" t="s">
        <v>14</v>
      </c>
      <c r="B170" s="29"/>
      <c r="C170" s="115">
        <v>9900073070</v>
      </c>
      <c r="D170" s="28" t="s">
        <v>15</v>
      </c>
      <c r="E170" s="166">
        <v>65.7</v>
      </c>
      <c r="F170" s="171"/>
      <c r="G170" s="171"/>
    </row>
    <row r="171" spans="1:7" s="5" customFormat="1" ht="25.5" customHeight="1">
      <c r="A171" s="33" t="s">
        <v>147</v>
      </c>
      <c r="B171" s="29"/>
      <c r="C171" s="115">
        <v>9900073070</v>
      </c>
      <c r="D171" s="28" t="s">
        <v>43</v>
      </c>
      <c r="E171" s="166">
        <v>5</v>
      </c>
      <c r="F171" s="171"/>
      <c r="G171" s="171"/>
    </row>
    <row r="172" spans="1:7" s="5" customFormat="1" ht="86.25" customHeight="1">
      <c r="A172" s="201" t="s">
        <v>167</v>
      </c>
      <c r="B172" s="29"/>
      <c r="C172" s="115">
        <v>9900073080</v>
      </c>
      <c r="D172" s="29"/>
      <c r="E172" s="166">
        <f>E173+E174</f>
        <v>335.8</v>
      </c>
      <c r="F172" s="171"/>
      <c r="G172" s="171"/>
    </row>
    <row r="173" spans="1:7" s="5" customFormat="1" ht="51" customHeight="1">
      <c r="A173" s="33" t="s">
        <v>14</v>
      </c>
      <c r="B173" s="29"/>
      <c r="C173" s="115">
        <v>9900073080</v>
      </c>
      <c r="D173" s="28" t="s">
        <v>15</v>
      </c>
      <c r="E173" s="166">
        <v>328.3</v>
      </c>
      <c r="F173" s="171"/>
      <c r="G173" s="171"/>
    </row>
    <row r="174" spans="1:7" s="5" customFormat="1" ht="24" customHeight="1">
      <c r="A174" s="33" t="s">
        <v>147</v>
      </c>
      <c r="B174" s="29"/>
      <c r="C174" s="115">
        <v>9900073080</v>
      </c>
      <c r="D174" s="28" t="s">
        <v>43</v>
      </c>
      <c r="E174" s="166">
        <v>7.5</v>
      </c>
      <c r="F174" s="171"/>
      <c r="G174" s="171"/>
    </row>
    <row r="175" spans="1:7" s="5" customFormat="1" ht="63" customHeight="1">
      <c r="A175" s="203" t="s">
        <v>400</v>
      </c>
      <c r="B175" s="29"/>
      <c r="C175" s="115">
        <v>9900073150</v>
      </c>
      <c r="D175" s="29"/>
      <c r="E175" s="166">
        <f>E176+E177+E178</f>
        <v>145.29999999999998</v>
      </c>
      <c r="F175" s="171"/>
      <c r="G175" s="171"/>
    </row>
    <row r="176" spans="1:7" s="5" customFormat="1" ht="48" customHeight="1">
      <c r="A176" s="33" t="s">
        <v>14</v>
      </c>
      <c r="B176" s="29"/>
      <c r="C176" s="115">
        <v>9900073150</v>
      </c>
      <c r="D176" s="28" t="s">
        <v>15</v>
      </c>
      <c r="E176" s="166">
        <v>19.7</v>
      </c>
      <c r="F176" s="171"/>
      <c r="G176" s="171"/>
    </row>
    <row r="177" spans="1:7" s="5" customFormat="1" ht="24.75" customHeight="1">
      <c r="A177" s="33" t="s">
        <v>147</v>
      </c>
      <c r="B177" s="29"/>
      <c r="C177" s="115">
        <v>9900073150</v>
      </c>
      <c r="D177" s="28" t="s">
        <v>43</v>
      </c>
      <c r="E177" s="166">
        <v>10</v>
      </c>
      <c r="F177" s="171"/>
      <c r="G177" s="171"/>
    </row>
    <row r="178" spans="1:7" s="5" customFormat="1" ht="12.75" customHeight="1">
      <c r="A178" s="33" t="s">
        <v>49</v>
      </c>
      <c r="B178" s="29"/>
      <c r="C178" s="115">
        <v>9900073150</v>
      </c>
      <c r="D178" s="28" t="s">
        <v>3</v>
      </c>
      <c r="E178" s="166">
        <v>115.6</v>
      </c>
      <c r="F178" s="171"/>
      <c r="G178" s="171"/>
    </row>
    <row r="179" spans="1:7" s="5" customFormat="1" ht="87" customHeight="1">
      <c r="A179" s="204" t="s">
        <v>401</v>
      </c>
      <c r="B179" s="29"/>
      <c r="C179" s="115">
        <v>9900073160</v>
      </c>
      <c r="D179" s="29"/>
      <c r="E179" s="166">
        <f>E180</f>
        <v>5</v>
      </c>
      <c r="F179" s="171"/>
      <c r="G179" s="171"/>
    </row>
    <row r="180" spans="1:7" s="5" customFormat="1" ht="24" customHeight="1">
      <c r="A180" s="33" t="s">
        <v>147</v>
      </c>
      <c r="B180" s="29"/>
      <c r="C180" s="115">
        <v>9900073160</v>
      </c>
      <c r="D180" s="28" t="s">
        <v>43</v>
      </c>
      <c r="E180" s="166">
        <v>5</v>
      </c>
      <c r="F180" s="171"/>
      <c r="G180" s="171"/>
    </row>
    <row r="181" spans="1:7" s="5" customFormat="1" ht="24.75" customHeight="1">
      <c r="A181" s="151" t="s">
        <v>37</v>
      </c>
      <c r="B181" s="29"/>
      <c r="C181" s="115">
        <v>9900082040</v>
      </c>
      <c r="D181" s="29"/>
      <c r="E181" s="166">
        <f>E182+E183+E184</f>
        <v>42600.5</v>
      </c>
      <c r="F181" s="171"/>
      <c r="G181" s="171"/>
    </row>
    <row r="182" spans="1:7" s="5" customFormat="1" ht="47.25" customHeight="1">
      <c r="A182" s="33" t="s">
        <v>14</v>
      </c>
      <c r="B182" s="29"/>
      <c r="C182" s="115">
        <v>9900082040</v>
      </c>
      <c r="D182" s="28" t="s">
        <v>15</v>
      </c>
      <c r="E182" s="166">
        <v>38923.2</v>
      </c>
      <c r="F182" s="171"/>
      <c r="G182" s="171"/>
    </row>
    <row r="183" spans="1:7" s="5" customFormat="1" ht="26.25" customHeight="1">
      <c r="A183" s="33" t="s">
        <v>147</v>
      </c>
      <c r="B183" s="29"/>
      <c r="C183" s="115">
        <v>9900082040</v>
      </c>
      <c r="D183" s="28" t="s">
        <v>43</v>
      </c>
      <c r="E183" s="166">
        <v>3657.3</v>
      </c>
      <c r="F183" s="171"/>
      <c r="G183" s="171"/>
    </row>
    <row r="184" spans="1:7" s="5" customFormat="1" ht="12.75" customHeight="1">
      <c r="A184" s="33" t="s">
        <v>2</v>
      </c>
      <c r="B184" s="29"/>
      <c r="C184" s="115">
        <v>9900082040</v>
      </c>
      <c r="D184" s="28" t="s">
        <v>1</v>
      </c>
      <c r="E184" s="166">
        <v>20</v>
      </c>
      <c r="F184" s="171"/>
      <c r="G184" s="171"/>
    </row>
    <row r="185" spans="1:7" s="5" customFormat="1" ht="27" customHeight="1">
      <c r="A185" s="151" t="s">
        <v>23</v>
      </c>
      <c r="B185" s="29"/>
      <c r="C185" s="115">
        <v>9900082080</v>
      </c>
      <c r="D185" s="28"/>
      <c r="E185" s="166">
        <f>E186</f>
        <v>3092</v>
      </c>
      <c r="F185" s="171"/>
      <c r="G185" s="171"/>
    </row>
    <row r="186" spans="1:7" s="5" customFormat="1" ht="48.75" customHeight="1">
      <c r="A186" s="33" t="s">
        <v>14</v>
      </c>
      <c r="B186" s="29"/>
      <c r="C186" s="115">
        <v>9900082080</v>
      </c>
      <c r="D186" s="28" t="s">
        <v>15</v>
      </c>
      <c r="E186" s="166">
        <v>3092</v>
      </c>
      <c r="F186" s="171"/>
      <c r="G186" s="171"/>
    </row>
    <row r="187" spans="1:7" s="5" customFormat="1" ht="15" customHeight="1">
      <c r="A187" s="152" t="s">
        <v>19</v>
      </c>
      <c r="B187" s="29"/>
      <c r="C187" s="115">
        <v>9900092730</v>
      </c>
      <c r="D187" s="28"/>
      <c r="E187" s="166">
        <f>E188</f>
        <v>20</v>
      </c>
      <c r="F187" s="171"/>
      <c r="G187" s="171"/>
    </row>
    <row r="188" spans="1:7" s="5" customFormat="1" ht="15" customHeight="1">
      <c r="A188" s="33" t="s">
        <v>88</v>
      </c>
      <c r="B188" s="29"/>
      <c r="C188" s="115">
        <v>9900092730</v>
      </c>
      <c r="D188" s="28" t="s">
        <v>7</v>
      </c>
      <c r="E188" s="166">
        <v>20</v>
      </c>
      <c r="F188" s="171"/>
      <c r="G188" s="171"/>
    </row>
    <row r="189" spans="1:7" s="5" customFormat="1" ht="12.75" customHeight="1">
      <c r="A189" s="283"/>
      <c r="B189" s="284"/>
      <c r="C189" s="284"/>
      <c r="D189" s="284"/>
      <c r="E189" s="285"/>
      <c r="F189" s="171"/>
      <c r="G189" s="171"/>
    </row>
    <row r="190" spans="1:7" s="5" customFormat="1" ht="23.25" customHeight="1">
      <c r="A190" s="31" t="s">
        <v>51</v>
      </c>
      <c r="B190" s="29" t="s">
        <v>9</v>
      </c>
      <c r="C190" s="28"/>
      <c r="D190" s="29"/>
      <c r="E190" s="161">
        <f>E191</f>
        <v>2177.6000000000004</v>
      </c>
      <c r="F190" s="171"/>
      <c r="G190" s="171"/>
    </row>
    <row r="191" spans="1:7" s="5" customFormat="1" ht="12.75" customHeight="1">
      <c r="A191" s="147" t="s">
        <v>38</v>
      </c>
      <c r="B191" s="29"/>
      <c r="C191" s="116">
        <v>9900000000</v>
      </c>
      <c r="D191" s="29"/>
      <c r="E191" s="161">
        <f>E195+E199+E192</f>
        <v>2177.6000000000004</v>
      </c>
      <c r="F191" s="171"/>
      <c r="G191" s="171"/>
    </row>
    <row r="192" spans="1:7" s="223" customFormat="1" ht="36.75" customHeight="1">
      <c r="A192" s="181" t="s">
        <v>203</v>
      </c>
      <c r="B192" s="28"/>
      <c r="C192" s="115">
        <v>9900024030</v>
      </c>
      <c r="D192" s="28"/>
      <c r="E192" s="166">
        <f>E193+E194</f>
        <v>89</v>
      </c>
      <c r="F192" s="222"/>
      <c r="G192" s="222"/>
    </row>
    <row r="193" spans="1:7" s="223" customFormat="1" ht="50.25" customHeight="1">
      <c r="A193" s="33" t="s">
        <v>14</v>
      </c>
      <c r="B193" s="28"/>
      <c r="C193" s="115">
        <v>9900024030</v>
      </c>
      <c r="D193" s="28" t="s">
        <v>15</v>
      </c>
      <c r="E193" s="166">
        <v>88</v>
      </c>
      <c r="F193" s="222"/>
      <c r="G193" s="222"/>
    </row>
    <row r="194" spans="1:7" s="223" customFormat="1" ht="24.75" customHeight="1">
      <c r="A194" s="33" t="s">
        <v>147</v>
      </c>
      <c r="B194" s="28"/>
      <c r="C194" s="115">
        <v>9900024030</v>
      </c>
      <c r="D194" s="28" t="s">
        <v>43</v>
      </c>
      <c r="E194" s="166">
        <v>1</v>
      </c>
      <c r="F194" s="222"/>
      <c r="G194" s="222"/>
    </row>
    <row r="195" spans="1:7" s="5" customFormat="1" ht="23.25" customHeight="1">
      <c r="A195" s="151" t="s">
        <v>37</v>
      </c>
      <c r="B195" s="29"/>
      <c r="C195" s="115">
        <v>9900082040</v>
      </c>
      <c r="D195" s="29"/>
      <c r="E195" s="166">
        <f>E197+E196+E198</f>
        <v>976.2</v>
      </c>
      <c r="F195" s="171"/>
      <c r="G195" s="171"/>
    </row>
    <row r="196" spans="1:7" s="5" customFormat="1" ht="51" customHeight="1">
      <c r="A196" s="33" t="s">
        <v>14</v>
      </c>
      <c r="B196" s="29"/>
      <c r="C196" s="115">
        <v>9900082040</v>
      </c>
      <c r="D196" s="28" t="s">
        <v>15</v>
      </c>
      <c r="E196" s="166">
        <v>810.1</v>
      </c>
      <c r="F196" s="171"/>
      <c r="G196" s="171"/>
    </row>
    <row r="197" spans="1:7" s="5" customFormat="1" ht="26.25" customHeight="1">
      <c r="A197" s="33" t="s">
        <v>147</v>
      </c>
      <c r="B197" s="29"/>
      <c r="C197" s="115">
        <v>9900082040</v>
      </c>
      <c r="D197" s="28" t="s">
        <v>43</v>
      </c>
      <c r="E197" s="166">
        <v>165.9</v>
      </c>
      <c r="F197" s="171"/>
      <c r="G197" s="171"/>
    </row>
    <row r="198" spans="1:7" s="5" customFormat="1" ht="13.5" customHeight="1">
      <c r="A198" s="33" t="s">
        <v>2</v>
      </c>
      <c r="B198" s="29"/>
      <c r="C198" s="115">
        <v>9900082040</v>
      </c>
      <c r="D198" s="28" t="s">
        <v>1</v>
      </c>
      <c r="E198" s="166">
        <v>0.2</v>
      </c>
      <c r="F198" s="171"/>
      <c r="G198" s="171"/>
    </row>
    <row r="199" spans="1:7" s="5" customFormat="1" ht="24.75" customHeight="1">
      <c r="A199" s="25" t="s">
        <v>50</v>
      </c>
      <c r="B199" s="29"/>
      <c r="C199" s="115">
        <v>9900082050</v>
      </c>
      <c r="D199" s="28"/>
      <c r="E199" s="166">
        <f>E200</f>
        <v>1112.4</v>
      </c>
      <c r="F199" s="171"/>
      <c r="G199" s="171"/>
    </row>
    <row r="200" spans="1:7" s="5" customFormat="1" ht="48.75" customHeight="1">
      <c r="A200" s="33" t="s">
        <v>14</v>
      </c>
      <c r="B200" s="29"/>
      <c r="C200" s="115">
        <v>9900082050</v>
      </c>
      <c r="D200" s="28" t="s">
        <v>15</v>
      </c>
      <c r="E200" s="166">
        <v>1112.4</v>
      </c>
      <c r="F200" s="171"/>
      <c r="G200" s="171"/>
    </row>
    <row r="201" spans="1:7" s="5" customFormat="1" ht="12.75" customHeight="1">
      <c r="A201" s="283"/>
      <c r="B201" s="284"/>
      <c r="C201" s="284"/>
      <c r="D201" s="284"/>
      <c r="E201" s="285"/>
      <c r="F201" s="171"/>
      <c r="G201" s="171"/>
    </row>
    <row r="202" spans="1:7" s="5" customFormat="1" ht="25.5" customHeight="1">
      <c r="A202" s="32" t="s">
        <v>89</v>
      </c>
      <c r="B202" s="29" t="s">
        <v>45</v>
      </c>
      <c r="C202" s="28"/>
      <c r="D202" s="29"/>
      <c r="E202" s="161">
        <f>E203+E261+E272+E268</f>
        <v>128391.8</v>
      </c>
      <c r="F202" s="171"/>
      <c r="G202" s="171"/>
    </row>
    <row r="203" spans="1:7" s="5" customFormat="1" ht="26.25" customHeight="1">
      <c r="A203" s="154" t="s">
        <v>91</v>
      </c>
      <c r="B203" s="29"/>
      <c r="C203" s="116">
        <v>300000000</v>
      </c>
      <c r="D203" s="29"/>
      <c r="E203" s="161">
        <f>E204+E218+E225+E227+E234+E238+E245+E252+E211+E240+E256+E236</f>
        <v>126968.4</v>
      </c>
      <c r="F203" s="171"/>
      <c r="G203" s="171"/>
    </row>
    <row r="204" spans="1:7" s="5" customFormat="1" ht="26.25" customHeight="1">
      <c r="A204" s="126" t="s">
        <v>110</v>
      </c>
      <c r="B204" s="29"/>
      <c r="C204" s="115">
        <v>301100000</v>
      </c>
      <c r="D204" s="28"/>
      <c r="E204" s="166">
        <f>E207+E205+E209</f>
        <v>2047.3</v>
      </c>
      <c r="F204" s="171"/>
      <c r="G204" s="171"/>
    </row>
    <row r="205" spans="1:7" s="5" customFormat="1" ht="26.25" customHeight="1">
      <c r="A205" s="126" t="s">
        <v>354</v>
      </c>
      <c r="B205" s="29"/>
      <c r="C205" s="115">
        <v>301111000</v>
      </c>
      <c r="D205" s="28"/>
      <c r="E205" s="166">
        <f>E206</f>
        <v>101.6</v>
      </c>
      <c r="F205" s="171"/>
      <c r="G205" s="171"/>
    </row>
    <row r="206" spans="1:7" s="5" customFormat="1" ht="26.25" customHeight="1">
      <c r="A206" s="33" t="s">
        <v>6</v>
      </c>
      <c r="B206" s="29"/>
      <c r="C206" s="115">
        <v>301111000</v>
      </c>
      <c r="D206" s="28" t="s">
        <v>18</v>
      </c>
      <c r="E206" s="166">
        <v>101.6</v>
      </c>
      <c r="F206" s="171"/>
      <c r="G206" s="171"/>
    </row>
    <row r="207" spans="1:7" s="5" customFormat="1" ht="24.75" customHeight="1">
      <c r="A207" s="51" t="s">
        <v>405</v>
      </c>
      <c r="B207" s="29"/>
      <c r="C207" s="115" t="s">
        <v>404</v>
      </c>
      <c r="D207" s="28"/>
      <c r="E207" s="166">
        <f>E208</f>
        <v>1845.7</v>
      </c>
      <c r="F207" s="171"/>
      <c r="G207" s="171"/>
    </row>
    <row r="208" spans="1:7" s="5" customFormat="1" ht="25.5" customHeight="1">
      <c r="A208" s="33" t="s">
        <v>6</v>
      </c>
      <c r="B208" s="29"/>
      <c r="C208" s="115" t="s">
        <v>404</v>
      </c>
      <c r="D208" s="28" t="s">
        <v>18</v>
      </c>
      <c r="E208" s="166">
        <v>1845.7</v>
      </c>
      <c r="F208" s="171"/>
      <c r="G208" s="171"/>
    </row>
    <row r="209" spans="1:7" s="5" customFormat="1" ht="16.5" customHeight="1">
      <c r="A209" s="217" t="s">
        <v>204</v>
      </c>
      <c r="B209" s="29"/>
      <c r="C209" s="115" t="s">
        <v>393</v>
      </c>
      <c r="D209" s="28"/>
      <c r="E209" s="166">
        <f>E210</f>
        <v>100</v>
      </c>
      <c r="F209" s="171"/>
      <c r="G209" s="171"/>
    </row>
    <row r="210" spans="1:7" s="5" customFormat="1" ht="25.5" customHeight="1">
      <c r="A210" s="33" t="s">
        <v>6</v>
      </c>
      <c r="B210" s="29"/>
      <c r="C210" s="115" t="s">
        <v>393</v>
      </c>
      <c r="D210" s="28" t="s">
        <v>18</v>
      </c>
      <c r="E210" s="166">
        <v>100</v>
      </c>
      <c r="F210" s="171"/>
      <c r="G210" s="171"/>
    </row>
    <row r="211" spans="1:7" s="5" customFormat="1" ht="14.25" customHeight="1">
      <c r="A211" s="186" t="s">
        <v>143</v>
      </c>
      <c r="B211" s="29"/>
      <c r="C211" s="115">
        <v>301200000</v>
      </c>
      <c r="D211" s="28"/>
      <c r="E211" s="166">
        <f>E212+E214+E216</f>
        <v>394</v>
      </c>
      <c r="F211" s="171"/>
      <c r="G211" s="171"/>
    </row>
    <row r="212" spans="1:7" s="5" customFormat="1" ht="14.25" customHeight="1">
      <c r="A212" s="186" t="s">
        <v>144</v>
      </c>
      <c r="B212" s="29"/>
      <c r="C212" s="115">
        <v>301211000</v>
      </c>
      <c r="D212" s="28"/>
      <c r="E212" s="166">
        <f>E213</f>
        <v>340</v>
      </c>
      <c r="F212" s="171"/>
      <c r="G212" s="171"/>
    </row>
    <row r="213" spans="1:7" s="5" customFormat="1" ht="25.5" customHeight="1">
      <c r="A213" s="33" t="s">
        <v>6</v>
      </c>
      <c r="B213" s="29"/>
      <c r="C213" s="115">
        <v>301211000</v>
      </c>
      <c r="D213" s="28" t="s">
        <v>18</v>
      </c>
      <c r="E213" s="166">
        <v>340</v>
      </c>
      <c r="F213" s="171"/>
      <c r="G213" s="171"/>
    </row>
    <row r="214" spans="1:7" s="5" customFormat="1" ht="13.5" customHeight="1">
      <c r="A214" s="186" t="s">
        <v>145</v>
      </c>
      <c r="B214" s="29"/>
      <c r="C214" s="115">
        <v>301212000</v>
      </c>
      <c r="D214" s="28"/>
      <c r="E214" s="166">
        <f>E215</f>
        <v>15</v>
      </c>
      <c r="F214" s="171"/>
      <c r="G214" s="171"/>
    </row>
    <row r="215" spans="1:7" s="5" customFormat="1" ht="25.5" customHeight="1">
      <c r="A215" s="33" t="s">
        <v>6</v>
      </c>
      <c r="B215" s="29"/>
      <c r="C215" s="115">
        <v>301212000</v>
      </c>
      <c r="D215" s="28" t="s">
        <v>18</v>
      </c>
      <c r="E215" s="166">
        <v>15</v>
      </c>
      <c r="F215" s="171"/>
      <c r="G215" s="171"/>
    </row>
    <row r="216" spans="1:7" s="5" customFormat="1" ht="12.75" customHeight="1">
      <c r="A216" s="217" t="s">
        <v>204</v>
      </c>
      <c r="B216" s="29"/>
      <c r="C216" s="115" t="s">
        <v>406</v>
      </c>
      <c r="D216" s="28"/>
      <c r="E216" s="166">
        <f>E217</f>
        <v>39</v>
      </c>
      <c r="F216" s="171"/>
      <c r="G216" s="171"/>
    </row>
    <row r="217" spans="1:7" s="5" customFormat="1" ht="25.5" customHeight="1">
      <c r="A217" s="33" t="s">
        <v>6</v>
      </c>
      <c r="B217" s="29"/>
      <c r="C217" s="115" t="s">
        <v>406</v>
      </c>
      <c r="D217" s="28" t="s">
        <v>18</v>
      </c>
      <c r="E217" s="166">
        <v>39</v>
      </c>
      <c r="F217" s="171"/>
      <c r="G217" s="171"/>
    </row>
    <row r="218" spans="1:7" s="5" customFormat="1" ht="12.75" customHeight="1">
      <c r="A218" s="186" t="s">
        <v>176</v>
      </c>
      <c r="B218" s="29"/>
      <c r="C218" s="115">
        <v>301300000</v>
      </c>
      <c r="D218" s="28"/>
      <c r="E218" s="166">
        <f>E219+E223+E221</f>
        <v>15119.3</v>
      </c>
      <c r="F218" s="171"/>
      <c r="G218" s="171"/>
    </row>
    <row r="219" spans="1:7" s="5" customFormat="1" ht="12.75" customHeight="1">
      <c r="A219" s="186" t="s">
        <v>53</v>
      </c>
      <c r="B219" s="29"/>
      <c r="C219" s="115">
        <v>301311100</v>
      </c>
      <c r="D219" s="28"/>
      <c r="E219" s="166">
        <f>E220</f>
        <v>14747.4</v>
      </c>
      <c r="F219" s="171"/>
      <c r="G219" s="171"/>
    </row>
    <row r="220" spans="1:7" s="5" customFormat="1" ht="24.75" customHeight="1">
      <c r="A220" s="33" t="s">
        <v>6</v>
      </c>
      <c r="B220" s="29"/>
      <c r="C220" s="115">
        <v>301311100</v>
      </c>
      <c r="D220" s="28" t="s">
        <v>18</v>
      </c>
      <c r="E220" s="166">
        <v>14747.4</v>
      </c>
      <c r="F220" s="171"/>
      <c r="G220" s="171"/>
    </row>
    <row r="221" spans="1:7" s="5" customFormat="1" ht="13.5" customHeight="1">
      <c r="A221" s="126" t="s">
        <v>407</v>
      </c>
      <c r="B221" s="29"/>
      <c r="C221" s="115">
        <v>301311300</v>
      </c>
      <c r="D221" s="28"/>
      <c r="E221" s="166">
        <f>E222</f>
        <v>300</v>
      </c>
      <c r="F221" s="171"/>
      <c r="G221" s="171"/>
    </row>
    <row r="222" spans="1:7" s="5" customFormat="1" ht="24.75" customHeight="1">
      <c r="A222" s="33" t="s">
        <v>6</v>
      </c>
      <c r="B222" s="29"/>
      <c r="C222" s="115">
        <v>301311300</v>
      </c>
      <c r="D222" s="28" t="s">
        <v>18</v>
      </c>
      <c r="E222" s="166">
        <v>300</v>
      </c>
      <c r="F222" s="171"/>
      <c r="G222" s="171"/>
    </row>
    <row r="223" spans="1:7" s="5" customFormat="1" ht="12.75" customHeight="1">
      <c r="A223" s="217" t="s">
        <v>204</v>
      </c>
      <c r="B223" s="29"/>
      <c r="C223" s="60" t="s">
        <v>205</v>
      </c>
      <c r="D223" s="28"/>
      <c r="E223" s="166">
        <f>E224</f>
        <v>71.9</v>
      </c>
      <c r="F223" s="171"/>
      <c r="G223" s="171"/>
    </row>
    <row r="224" spans="1:7" s="5" customFormat="1" ht="24.75" customHeight="1">
      <c r="A224" s="33" t="s">
        <v>6</v>
      </c>
      <c r="B224" s="29"/>
      <c r="C224" s="60" t="s">
        <v>205</v>
      </c>
      <c r="D224" s="28" t="s">
        <v>18</v>
      </c>
      <c r="E224" s="166">
        <v>71.9</v>
      </c>
      <c r="F224" s="171"/>
      <c r="G224" s="171"/>
    </row>
    <row r="225" spans="1:7" s="5" customFormat="1" ht="12.75" customHeight="1">
      <c r="A225" s="91" t="s">
        <v>52</v>
      </c>
      <c r="B225" s="29"/>
      <c r="C225" s="115">
        <v>301400000</v>
      </c>
      <c r="D225" s="28"/>
      <c r="E225" s="166">
        <f>E226</f>
        <v>2769.6</v>
      </c>
      <c r="F225" s="171"/>
      <c r="G225" s="171"/>
    </row>
    <row r="226" spans="1:7" s="5" customFormat="1" ht="24" customHeight="1">
      <c r="A226" s="33" t="s">
        <v>6</v>
      </c>
      <c r="B226" s="29"/>
      <c r="C226" s="115">
        <v>301400000</v>
      </c>
      <c r="D226" s="28" t="s">
        <v>18</v>
      </c>
      <c r="E226" s="166">
        <v>2769.6</v>
      </c>
      <c r="F226" s="171"/>
      <c r="G226" s="171"/>
    </row>
    <row r="227" spans="1:5" ht="30" customHeight="1">
      <c r="A227" s="185" t="s">
        <v>111</v>
      </c>
      <c r="B227" s="51"/>
      <c r="C227" s="115">
        <v>301500000</v>
      </c>
      <c r="D227" s="52"/>
      <c r="E227" s="163">
        <f>E228+E230+E232</f>
        <v>527.9</v>
      </c>
    </row>
    <row r="228" spans="1:5" ht="24" customHeight="1">
      <c r="A228" s="91" t="s">
        <v>112</v>
      </c>
      <c r="B228" s="51"/>
      <c r="C228" s="115">
        <v>301511000</v>
      </c>
      <c r="D228" s="52"/>
      <c r="E228" s="163">
        <f>E229</f>
        <v>231</v>
      </c>
    </row>
    <row r="229" spans="1:5" ht="24" customHeight="1">
      <c r="A229" s="33" t="s">
        <v>6</v>
      </c>
      <c r="B229" s="51"/>
      <c r="C229" s="115">
        <v>301511000</v>
      </c>
      <c r="D229" s="52">
        <v>600</v>
      </c>
      <c r="E229" s="163">
        <v>231</v>
      </c>
    </row>
    <row r="230" spans="1:5" ht="27" customHeight="1">
      <c r="A230" s="91" t="s">
        <v>113</v>
      </c>
      <c r="B230" s="25"/>
      <c r="C230" s="115">
        <v>301512000</v>
      </c>
      <c r="D230" s="52"/>
      <c r="E230" s="163">
        <f>E231</f>
        <v>84</v>
      </c>
    </row>
    <row r="231" spans="1:5" ht="26.25" customHeight="1">
      <c r="A231" s="33" t="s">
        <v>6</v>
      </c>
      <c r="B231" s="25"/>
      <c r="C231" s="115">
        <v>301512000</v>
      </c>
      <c r="D231" s="52">
        <v>600</v>
      </c>
      <c r="E231" s="163">
        <v>84</v>
      </c>
    </row>
    <row r="232" spans="1:5" ht="26.25" customHeight="1">
      <c r="A232" s="18" t="s">
        <v>394</v>
      </c>
      <c r="B232" s="25"/>
      <c r="C232" s="115" t="s">
        <v>395</v>
      </c>
      <c r="D232" s="28"/>
      <c r="E232" s="163">
        <f>E233</f>
        <v>212.9</v>
      </c>
    </row>
    <row r="233" spans="1:5" ht="26.25" customHeight="1">
      <c r="A233" s="33" t="s">
        <v>6</v>
      </c>
      <c r="B233" s="25"/>
      <c r="C233" s="115" t="s">
        <v>395</v>
      </c>
      <c r="D233" s="28" t="s">
        <v>18</v>
      </c>
      <c r="E233" s="163">
        <v>212.9</v>
      </c>
    </row>
    <row r="234" spans="1:7" s="6" customFormat="1" ht="24.75" customHeight="1">
      <c r="A234" s="91" t="s">
        <v>93</v>
      </c>
      <c r="B234" s="25"/>
      <c r="C234" s="115">
        <v>302100000</v>
      </c>
      <c r="D234" s="52"/>
      <c r="E234" s="163">
        <f>E235</f>
        <v>38248</v>
      </c>
      <c r="F234" s="174"/>
      <c r="G234" s="174"/>
    </row>
    <row r="235" spans="1:7" s="6" customFormat="1" ht="26.25" customHeight="1">
      <c r="A235" s="33" t="s">
        <v>6</v>
      </c>
      <c r="B235" s="25"/>
      <c r="C235" s="115">
        <v>302100000</v>
      </c>
      <c r="D235" s="52">
        <v>600</v>
      </c>
      <c r="E235" s="163">
        <v>38248</v>
      </c>
      <c r="F235" s="174"/>
      <c r="G235" s="174"/>
    </row>
    <row r="236" spans="1:7" s="6" customFormat="1" ht="26.25" customHeight="1">
      <c r="A236" s="18" t="s">
        <v>372</v>
      </c>
      <c r="B236" s="25"/>
      <c r="C236" s="115">
        <v>302200000</v>
      </c>
      <c r="D236" s="52"/>
      <c r="E236" s="163">
        <f>E237</f>
        <v>427.3</v>
      </c>
      <c r="F236" s="174"/>
      <c r="G236" s="174"/>
    </row>
    <row r="237" spans="1:7" s="6" customFormat="1" ht="26.25" customHeight="1">
      <c r="A237" s="33" t="s">
        <v>6</v>
      </c>
      <c r="B237" s="25"/>
      <c r="C237" s="115">
        <v>302200000</v>
      </c>
      <c r="D237" s="52">
        <v>600</v>
      </c>
      <c r="E237" s="163">
        <v>427.3</v>
      </c>
      <c r="F237" s="174"/>
      <c r="G237" s="174"/>
    </row>
    <row r="238" spans="1:7" s="6" customFormat="1" ht="25.5" customHeight="1">
      <c r="A238" s="126" t="s">
        <v>92</v>
      </c>
      <c r="B238" s="25"/>
      <c r="C238" s="115">
        <v>302400000</v>
      </c>
      <c r="D238" s="52"/>
      <c r="E238" s="163">
        <f>E239</f>
        <v>11748.2</v>
      </c>
      <c r="F238" s="174"/>
      <c r="G238" s="174"/>
    </row>
    <row r="239" spans="1:7" s="6" customFormat="1" ht="25.5" customHeight="1">
      <c r="A239" s="33" t="s">
        <v>6</v>
      </c>
      <c r="B239" s="25"/>
      <c r="C239" s="115">
        <v>302400000</v>
      </c>
      <c r="D239" s="52">
        <v>600</v>
      </c>
      <c r="E239" s="163">
        <v>11748.2</v>
      </c>
      <c r="F239" s="174"/>
      <c r="G239" s="174"/>
    </row>
    <row r="240" spans="1:7" s="6" customFormat="1" ht="14.25" customHeight="1">
      <c r="A240" s="18" t="s">
        <v>180</v>
      </c>
      <c r="B240" s="25"/>
      <c r="C240" s="115">
        <v>302500000</v>
      </c>
      <c r="D240" s="52"/>
      <c r="E240" s="163">
        <f>E241+E243</f>
        <v>117.5</v>
      </c>
      <c r="F240" s="174"/>
      <c r="G240" s="174"/>
    </row>
    <row r="241" spans="1:7" s="6" customFormat="1" ht="25.5" customHeight="1">
      <c r="A241" s="18" t="s">
        <v>181</v>
      </c>
      <c r="B241" s="25"/>
      <c r="C241" s="115" t="s">
        <v>170</v>
      </c>
      <c r="D241" s="52"/>
      <c r="E241" s="163">
        <f>E242</f>
        <v>34.5</v>
      </c>
      <c r="F241" s="174"/>
      <c r="G241" s="174"/>
    </row>
    <row r="242" spans="1:7" s="6" customFormat="1" ht="25.5" customHeight="1">
      <c r="A242" s="33" t="s">
        <v>6</v>
      </c>
      <c r="B242" s="25"/>
      <c r="C242" s="115" t="s">
        <v>170</v>
      </c>
      <c r="D242" s="52">
        <v>600</v>
      </c>
      <c r="E242" s="163">
        <v>34.5</v>
      </c>
      <c r="F242" s="174"/>
      <c r="G242" s="174"/>
    </row>
    <row r="243" spans="1:7" s="6" customFormat="1" ht="37.5" customHeight="1">
      <c r="A243" s="181" t="s">
        <v>359</v>
      </c>
      <c r="B243" s="25"/>
      <c r="C243" s="115" t="s">
        <v>360</v>
      </c>
      <c r="D243" s="52"/>
      <c r="E243" s="163">
        <f>E244</f>
        <v>83</v>
      </c>
      <c r="F243" s="174"/>
      <c r="G243" s="174"/>
    </row>
    <row r="244" spans="1:7" s="6" customFormat="1" ht="25.5" customHeight="1">
      <c r="A244" s="33" t="s">
        <v>6</v>
      </c>
      <c r="B244" s="25"/>
      <c r="C244" s="115" t="s">
        <v>360</v>
      </c>
      <c r="D244" s="52">
        <v>600</v>
      </c>
      <c r="E244" s="163">
        <v>83</v>
      </c>
      <c r="F244" s="174"/>
      <c r="G244" s="174"/>
    </row>
    <row r="245" spans="1:5" ht="24.75" customHeight="1">
      <c r="A245" s="91" t="s">
        <v>114</v>
      </c>
      <c r="B245" s="51"/>
      <c r="C245" s="115">
        <v>303100000</v>
      </c>
      <c r="D245" s="52"/>
      <c r="E245" s="163">
        <f>E246+E249</f>
        <v>7726.9</v>
      </c>
    </row>
    <row r="246" spans="1:5" ht="24">
      <c r="A246" s="91" t="s">
        <v>37</v>
      </c>
      <c r="B246" s="25"/>
      <c r="C246" s="115">
        <v>303182040</v>
      </c>
      <c r="D246" s="52"/>
      <c r="E246" s="163">
        <f>E247+E248</f>
        <v>2513</v>
      </c>
    </row>
    <row r="247" spans="1:5" ht="48">
      <c r="A247" s="33" t="s">
        <v>14</v>
      </c>
      <c r="B247" s="25"/>
      <c r="C247" s="115">
        <v>303182040</v>
      </c>
      <c r="D247" s="52">
        <v>100</v>
      </c>
      <c r="E247" s="163">
        <v>2240</v>
      </c>
    </row>
    <row r="248" spans="1:5" ht="24">
      <c r="A248" s="33" t="s">
        <v>147</v>
      </c>
      <c r="B248" s="25"/>
      <c r="C248" s="115">
        <v>303182040</v>
      </c>
      <c r="D248" s="52">
        <v>200</v>
      </c>
      <c r="E248" s="163">
        <v>273</v>
      </c>
    </row>
    <row r="249" spans="1:5" ht="24">
      <c r="A249" s="91" t="s">
        <v>65</v>
      </c>
      <c r="B249" s="25"/>
      <c r="C249" s="115">
        <v>303182060</v>
      </c>
      <c r="D249" s="52"/>
      <c r="E249" s="163">
        <f>E250+E251</f>
        <v>5213.9</v>
      </c>
    </row>
    <row r="250" spans="1:5" ht="48.75" customHeight="1">
      <c r="A250" s="33" t="s">
        <v>14</v>
      </c>
      <c r="B250" s="51"/>
      <c r="C250" s="115">
        <v>303182060</v>
      </c>
      <c r="D250" s="52">
        <v>100</v>
      </c>
      <c r="E250" s="163">
        <v>4957.9</v>
      </c>
    </row>
    <row r="251" spans="1:5" ht="24.75" customHeight="1">
      <c r="A251" s="33" t="s">
        <v>147</v>
      </c>
      <c r="B251" s="51"/>
      <c r="C251" s="115">
        <v>303182060</v>
      </c>
      <c r="D251" s="52">
        <v>200</v>
      </c>
      <c r="E251" s="163">
        <v>256</v>
      </c>
    </row>
    <row r="252" spans="1:5" ht="16.5" customHeight="1">
      <c r="A252" s="80" t="s">
        <v>185</v>
      </c>
      <c r="B252" s="28"/>
      <c r="C252" s="115">
        <v>303300000</v>
      </c>
      <c r="D252" s="52"/>
      <c r="E252" s="166">
        <f>E253+E254+E255</f>
        <v>22866.7</v>
      </c>
    </row>
    <row r="253" spans="1:5" ht="48">
      <c r="A253" s="33" t="s">
        <v>14</v>
      </c>
      <c r="B253" s="28"/>
      <c r="C253" s="115">
        <v>303300000</v>
      </c>
      <c r="D253" s="52">
        <v>100</v>
      </c>
      <c r="E253" s="166">
        <v>22178.7</v>
      </c>
    </row>
    <row r="254" spans="1:5" ht="24">
      <c r="A254" s="33" t="s">
        <v>147</v>
      </c>
      <c r="B254" s="28"/>
      <c r="C254" s="115">
        <v>303300000</v>
      </c>
      <c r="D254" s="52">
        <v>200</v>
      </c>
      <c r="E254" s="166">
        <v>673</v>
      </c>
    </row>
    <row r="255" spans="1:5" ht="12.75">
      <c r="A255" s="33" t="s">
        <v>2</v>
      </c>
      <c r="B255" s="28"/>
      <c r="C255" s="115">
        <v>303300000</v>
      </c>
      <c r="D255" s="52">
        <v>800</v>
      </c>
      <c r="E255" s="166">
        <v>15</v>
      </c>
    </row>
    <row r="256" spans="1:5" ht="24">
      <c r="A256" s="205" t="s">
        <v>349</v>
      </c>
      <c r="B256" s="28"/>
      <c r="C256" s="115">
        <v>303400000</v>
      </c>
      <c r="D256" s="52"/>
      <c r="E256" s="166">
        <f>E257+E259</f>
        <v>24975.7</v>
      </c>
    </row>
    <row r="257" spans="1:5" ht="24">
      <c r="A257" s="205" t="s">
        <v>350</v>
      </c>
      <c r="B257" s="28"/>
      <c r="C257" s="115" t="s">
        <v>351</v>
      </c>
      <c r="D257" s="52"/>
      <c r="E257" s="166">
        <f>E258</f>
        <v>23665.5</v>
      </c>
    </row>
    <row r="258" spans="1:5" ht="24">
      <c r="A258" s="33" t="s">
        <v>6</v>
      </c>
      <c r="B258" s="28"/>
      <c r="C258" s="115" t="s">
        <v>351</v>
      </c>
      <c r="D258" s="52">
        <v>600</v>
      </c>
      <c r="E258" s="166">
        <v>23665.5</v>
      </c>
    </row>
    <row r="259" spans="1:5" ht="24">
      <c r="A259" s="205" t="s">
        <v>352</v>
      </c>
      <c r="B259" s="28"/>
      <c r="C259" s="115" t="s">
        <v>353</v>
      </c>
      <c r="D259" s="52"/>
      <c r="E259" s="166">
        <f>E260</f>
        <v>1310.2</v>
      </c>
    </row>
    <row r="260" spans="1:5" ht="24">
      <c r="A260" s="33" t="s">
        <v>6</v>
      </c>
      <c r="B260" s="28"/>
      <c r="C260" s="115" t="s">
        <v>353</v>
      </c>
      <c r="D260" s="52">
        <v>600</v>
      </c>
      <c r="E260" s="166">
        <v>1310.2</v>
      </c>
    </row>
    <row r="261" spans="1:7" s="5" customFormat="1" ht="27" customHeight="1">
      <c r="A261" s="136" t="s">
        <v>90</v>
      </c>
      <c r="B261" s="28"/>
      <c r="C261" s="116">
        <v>500000000</v>
      </c>
      <c r="D261" s="52"/>
      <c r="E261" s="161">
        <f>E262+E265</f>
        <v>129.3</v>
      </c>
      <c r="F261" s="171"/>
      <c r="G261" s="171"/>
    </row>
    <row r="262" spans="1:5" ht="22.5" customHeight="1">
      <c r="A262" s="137" t="s">
        <v>12</v>
      </c>
      <c r="B262" s="25"/>
      <c r="C262" s="116">
        <v>510000000</v>
      </c>
      <c r="D262" s="52"/>
      <c r="E262" s="165">
        <f>E263</f>
        <v>119.3</v>
      </c>
    </row>
    <row r="263" spans="1:5" ht="27" customHeight="1">
      <c r="A263" s="214" t="s">
        <v>20</v>
      </c>
      <c r="B263" s="25"/>
      <c r="C263" s="115">
        <v>511200000</v>
      </c>
      <c r="D263" s="52"/>
      <c r="E263" s="163">
        <f>E264</f>
        <v>119.3</v>
      </c>
    </row>
    <row r="264" spans="1:5" ht="24">
      <c r="A264" s="33" t="s">
        <v>6</v>
      </c>
      <c r="B264" s="25"/>
      <c r="C264" s="115">
        <v>511200000</v>
      </c>
      <c r="D264" s="52">
        <v>600</v>
      </c>
      <c r="E264" s="163">
        <v>119.3</v>
      </c>
    </row>
    <row r="265" spans="1:5" ht="24">
      <c r="A265" s="31" t="s">
        <v>436</v>
      </c>
      <c r="B265" s="32"/>
      <c r="C265" s="116">
        <v>530000000</v>
      </c>
      <c r="D265" s="57"/>
      <c r="E265" s="165">
        <f>E266</f>
        <v>10</v>
      </c>
    </row>
    <row r="266" spans="1:5" ht="24">
      <c r="A266" s="168" t="s">
        <v>437</v>
      </c>
      <c r="B266" s="25"/>
      <c r="C266" s="115">
        <v>532200000</v>
      </c>
      <c r="D266" s="52"/>
      <c r="E266" s="163">
        <f>E267</f>
        <v>10</v>
      </c>
    </row>
    <row r="267" spans="1:5" ht="24">
      <c r="A267" s="33" t="s">
        <v>6</v>
      </c>
      <c r="B267" s="25"/>
      <c r="C267" s="115">
        <v>532200000</v>
      </c>
      <c r="D267" s="52">
        <v>600</v>
      </c>
      <c r="E267" s="163">
        <v>10</v>
      </c>
    </row>
    <row r="268" spans="1:5" ht="36">
      <c r="A268" s="108" t="s">
        <v>13</v>
      </c>
      <c r="B268" s="25"/>
      <c r="C268" s="61">
        <v>700000000</v>
      </c>
      <c r="D268" s="52"/>
      <c r="E268" s="165">
        <f>E269</f>
        <v>171</v>
      </c>
    </row>
    <row r="269" spans="1:5" ht="24">
      <c r="A269" s="31" t="s">
        <v>194</v>
      </c>
      <c r="B269" s="25"/>
      <c r="C269" s="116">
        <v>720000000</v>
      </c>
      <c r="D269" s="29"/>
      <c r="E269" s="165">
        <f>E270</f>
        <v>171</v>
      </c>
    </row>
    <row r="270" spans="1:5" ht="24">
      <c r="A270" s="18" t="s">
        <v>355</v>
      </c>
      <c r="B270" s="25"/>
      <c r="C270" s="115">
        <v>723200000</v>
      </c>
      <c r="D270" s="28"/>
      <c r="E270" s="163">
        <f>E271</f>
        <v>171</v>
      </c>
    </row>
    <row r="271" spans="1:5" ht="24">
      <c r="A271" s="33" t="s">
        <v>6</v>
      </c>
      <c r="B271" s="25"/>
      <c r="C271" s="115">
        <v>723200000</v>
      </c>
      <c r="D271" s="28" t="s">
        <v>18</v>
      </c>
      <c r="E271" s="163">
        <v>171</v>
      </c>
    </row>
    <row r="272" spans="1:5" ht="12.75">
      <c r="A272" s="147" t="s">
        <v>38</v>
      </c>
      <c r="B272" s="29"/>
      <c r="C272" s="116">
        <v>9900000000</v>
      </c>
      <c r="D272" s="57"/>
      <c r="E272" s="165">
        <f>E273+E275</f>
        <v>1123.1</v>
      </c>
    </row>
    <row r="273" spans="1:5" ht="25.5" customHeight="1">
      <c r="A273" s="112" t="s">
        <v>4</v>
      </c>
      <c r="B273" s="28"/>
      <c r="C273" s="115">
        <v>9900010500</v>
      </c>
      <c r="D273" s="28"/>
      <c r="E273" s="166">
        <f>E274</f>
        <v>733</v>
      </c>
    </row>
    <row r="274" spans="1:5" ht="24">
      <c r="A274" s="33" t="s">
        <v>6</v>
      </c>
      <c r="B274" s="25"/>
      <c r="C274" s="115">
        <v>9900010500</v>
      </c>
      <c r="D274" s="52">
        <v>600</v>
      </c>
      <c r="E274" s="163">
        <v>733</v>
      </c>
    </row>
    <row r="275" spans="1:5" ht="72">
      <c r="A275" s="93" t="s">
        <v>16</v>
      </c>
      <c r="B275" s="25"/>
      <c r="C275" s="115">
        <v>9900073190</v>
      </c>
      <c r="D275" s="52"/>
      <c r="E275" s="163">
        <f>E276</f>
        <v>390.1</v>
      </c>
    </row>
    <row r="276" spans="1:5" ht="14.25" customHeight="1">
      <c r="A276" s="33" t="s">
        <v>88</v>
      </c>
      <c r="B276" s="29"/>
      <c r="C276" s="115">
        <v>9900073190</v>
      </c>
      <c r="D276" s="28" t="s">
        <v>7</v>
      </c>
      <c r="E276" s="166">
        <v>390.1</v>
      </c>
    </row>
    <row r="277" spans="1:5" ht="12.75" customHeight="1">
      <c r="A277" s="286"/>
      <c r="B277" s="287"/>
      <c r="C277" s="287"/>
      <c r="D277" s="287"/>
      <c r="E277" s="288"/>
    </row>
    <row r="278" spans="1:5" ht="23.25" customHeight="1">
      <c r="A278" s="32" t="s">
        <v>87</v>
      </c>
      <c r="B278" s="31">
        <v>964</v>
      </c>
      <c r="C278" s="37"/>
      <c r="D278" s="57"/>
      <c r="E278" s="165">
        <f>E279</f>
        <v>7547</v>
      </c>
    </row>
    <row r="279" spans="1:5" ht="36">
      <c r="A279" s="127" t="s">
        <v>59</v>
      </c>
      <c r="B279" s="65"/>
      <c r="C279" s="116">
        <v>400000000</v>
      </c>
      <c r="D279" s="29"/>
      <c r="E279" s="162">
        <f>E280+E283+E285+E287+E290+E293+E297</f>
        <v>7547</v>
      </c>
    </row>
    <row r="280" spans="1:5" ht="12.75">
      <c r="A280" s="126" t="s">
        <v>171</v>
      </c>
      <c r="B280" s="65"/>
      <c r="C280" s="115">
        <v>401400000</v>
      </c>
      <c r="D280" s="28"/>
      <c r="E280" s="164">
        <f>E281</f>
        <v>290</v>
      </c>
    </row>
    <row r="281" spans="1:5" ht="12.75">
      <c r="A281" s="126" t="s">
        <v>107</v>
      </c>
      <c r="B281" s="65"/>
      <c r="C281" s="115" t="s">
        <v>151</v>
      </c>
      <c r="D281" s="28"/>
      <c r="E281" s="164">
        <f>E282</f>
        <v>290</v>
      </c>
    </row>
    <row r="282" spans="1:5" ht="24">
      <c r="A282" s="33" t="s">
        <v>147</v>
      </c>
      <c r="B282" s="65"/>
      <c r="C282" s="115" t="s">
        <v>151</v>
      </c>
      <c r="D282" s="28" t="s">
        <v>43</v>
      </c>
      <c r="E282" s="164">
        <v>290</v>
      </c>
    </row>
    <row r="283" spans="1:5" ht="24">
      <c r="A283" s="155" t="s">
        <v>115</v>
      </c>
      <c r="B283" s="56"/>
      <c r="C283" s="115">
        <v>402100000</v>
      </c>
      <c r="D283" s="28"/>
      <c r="E283" s="164">
        <f>E284</f>
        <v>3669</v>
      </c>
    </row>
    <row r="284" spans="1:5" ht="24">
      <c r="A284" s="33" t="s">
        <v>6</v>
      </c>
      <c r="B284" s="56"/>
      <c r="C284" s="115">
        <v>402100000</v>
      </c>
      <c r="D284" s="28" t="s">
        <v>18</v>
      </c>
      <c r="E284" s="164">
        <v>3669</v>
      </c>
    </row>
    <row r="285" spans="1:5" ht="24">
      <c r="A285" s="215" t="s">
        <v>138</v>
      </c>
      <c r="B285" s="56"/>
      <c r="C285" s="115">
        <v>402200000</v>
      </c>
      <c r="D285" s="28"/>
      <c r="E285" s="164">
        <f>E286</f>
        <v>50</v>
      </c>
    </row>
    <row r="286" spans="1:5" ht="24">
      <c r="A286" s="33" t="s">
        <v>147</v>
      </c>
      <c r="B286" s="56"/>
      <c r="C286" s="115">
        <v>402200000</v>
      </c>
      <c r="D286" s="28" t="s">
        <v>43</v>
      </c>
      <c r="E286" s="164">
        <v>50</v>
      </c>
    </row>
    <row r="287" spans="1:5" ht="36">
      <c r="A287" s="128" t="s">
        <v>116</v>
      </c>
      <c r="B287" s="25"/>
      <c r="C287" s="115">
        <v>405100000</v>
      </c>
      <c r="D287" s="52"/>
      <c r="E287" s="163">
        <f>E289+E288</f>
        <v>455</v>
      </c>
    </row>
    <row r="288" spans="1:5" ht="48">
      <c r="A288" s="33" t="s">
        <v>14</v>
      </c>
      <c r="B288" s="25"/>
      <c r="C288" s="115">
        <v>405100000</v>
      </c>
      <c r="D288" s="52">
        <v>100</v>
      </c>
      <c r="E288" s="163">
        <v>20</v>
      </c>
    </row>
    <row r="289" spans="1:5" ht="24">
      <c r="A289" s="33" t="s">
        <v>147</v>
      </c>
      <c r="B289" s="25"/>
      <c r="C289" s="115">
        <v>405100000</v>
      </c>
      <c r="D289" s="52">
        <v>200</v>
      </c>
      <c r="E289" s="163">
        <v>435</v>
      </c>
    </row>
    <row r="290" spans="1:8" ht="60">
      <c r="A290" s="129" t="s">
        <v>117</v>
      </c>
      <c r="B290" s="25"/>
      <c r="C290" s="115">
        <v>405200000</v>
      </c>
      <c r="D290" s="52"/>
      <c r="E290" s="163">
        <f>E292+E291</f>
        <v>568.4</v>
      </c>
      <c r="H290" s="113"/>
    </row>
    <row r="291" spans="1:8" ht="48">
      <c r="A291" s="33" t="s">
        <v>14</v>
      </c>
      <c r="B291" s="25"/>
      <c r="C291" s="115">
        <v>405200000</v>
      </c>
      <c r="D291" s="52">
        <v>100</v>
      </c>
      <c r="E291" s="163">
        <v>362.3</v>
      </c>
      <c r="H291" s="183"/>
    </row>
    <row r="292" spans="1:5" ht="24">
      <c r="A292" s="33" t="s">
        <v>147</v>
      </c>
      <c r="B292" s="27"/>
      <c r="C292" s="115">
        <v>405200000</v>
      </c>
      <c r="D292" s="52">
        <v>200</v>
      </c>
      <c r="E292" s="163">
        <v>206.1</v>
      </c>
    </row>
    <row r="293" spans="1:5" ht="24" customHeight="1">
      <c r="A293" s="130" t="s">
        <v>114</v>
      </c>
      <c r="B293" s="28"/>
      <c r="C293" s="115">
        <v>406100000</v>
      </c>
      <c r="D293" s="28"/>
      <c r="E293" s="163">
        <f>E294</f>
        <v>2454.6000000000004</v>
      </c>
    </row>
    <row r="294" spans="1:5" ht="26.25" customHeight="1">
      <c r="A294" s="130" t="s">
        <v>37</v>
      </c>
      <c r="B294" s="29"/>
      <c r="C294" s="115">
        <v>406182040</v>
      </c>
      <c r="D294" s="29"/>
      <c r="E294" s="163">
        <f>E295+E296</f>
        <v>2454.6000000000004</v>
      </c>
    </row>
    <row r="295" spans="1:5" ht="48" customHeight="1">
      <c r="A295" s="33" t="s">
        <v>14</v>
      </c>
      <c r="B295" s="25"/>
      <c r="C295" s="115">
        <v>406182040</v>
      </c>
      <c r="D295" s="52">
        <v>100</v>
      </c>
      <c r="E295" s="163">
        <v>2277.3</v>
      </c>
    </row>
    <row r="296" spans="1:7" s="6" customFormat="1" ht="26.25" customHeight="1">
      <c r="A296" s="33" t="s">
        <v>147</v>
      </c>
      <c r="B296" s="25"/>
      <c r="C296" s="115">
        <v>406182040</v>
      </c>
      <c r="D296" s="52">
        <v>200</v>
      </c>
      <c r="E296" s="163">
        <v>177.3</v>
      </c>
      <c r="F296" s="174"/>
      <c r="G296" s="174"/>
    </row>
    <row r="297" spans="1:7" s="6" customFormat="1" ht="15" customHeight="1">
      <c r="A297" s="130" t="s">
        <v>118</v>
      </c>
      <c r="B297" s="51"/>
      <c r="C297" s="115">
        <v>406200000</v>
      </c>
      <c r="D297" s="52"/>
      <c r="E297" s="163">
        <f>E298</f>
        <v>60</v>
      </c>
      <c r="F297" s="174"/>
      <c r="G297" s="174"/>
    </row>
    <row r="298" spans="1:7" s="6" customFormat="1" ht="50.25" customHeight="1">
      <c r="A298" s="131" t="s">
        <v>119</v>
      </c>
      <c r="B298" s="28"/>
      <c r="C298" s="115">
        <v>406260000</v>
      </c>
      <c r="D298" s="52"/>
      <c r="E298" s="163">
        <f>E299</f>
        <v>60</v>
      </c>
      <c r="F298" s="174"/>
      <c r="G298" s="174"/>
    </row>
    <row r="299" spans="1:7" s="6" customFormat="1" ht="15" customHeight="1">
      <c r="A299" s="33" t="s">
        <v>88</v>
      </c>
      <c r="B299" s="51"/>
      <c r="C299" s="115">
        <v>406260000</v>
      </c>
      <c r="D299" s="52">
        <v>300</v>
      </c>
      <c r="E299" s="163">
        <v>60</v>
      </c>
      <c r="F299" s="174"/>
      <c r="G299" s="174"/>
    </row>
    <row r="300" spans="1:5" ht="14.25" customHeight="1">
      <c r="A300" s="286"/>
      <c r="B300" s="287"/>
      <c r="C300" s="287"/>
      <c r="D300" s="287"/>
      <c r="E300" s="288"/>
    </row>
    <row r="301" spans="1:7" s="6" customFormat="1" ht="25.5" customHeight="1">
      <c r="A301" s="32" t="s">
        <v>84</v>
      </c>
      <c r="B301" s="64">
        <v>975</v>
      </c>
      <c r="C301" s="37"/>
      <c r="D301" s="57"/>
      <c r="E301" s="165">
        <f>E302+E368+E354+E362</f>
        <v>684898.2999999999</v>
      </c>
      <c r="F301" s="174"/>
      <c r="G301" s="174"/>
    </row>
    <row r="302" spans="1:5" ht="24" customHeight="1">
      <c r="A302" s="132" t="s">
        <v>55</v>
      </c>
      <c r="B302" s="51"/>
      <c r="C302" s="116">
        <v>200000000</v>
      </c>
      <c r="D302" s="57"/>
      <c r="E302" s="165">
        <f>E303+E310+E317+E319+E329+E331+E333+E339+E343+E346+E326+E337+E335+E313</f>
        <v>647326.3999999999</v>
      </c>
    </row>
    <row r="303" spans="1:5" ht="41.25" customHeight="1">
      <c r="A303" s="133" t="s">
        <v>120</v>
      </c>
      <c r="B303" s="25"/>
      <c r="C303" s="115">
        <v>201100000</v>
      </c>
      <c r="D303" s="52"/>
      <c r="E303" s="163">
        <f>E304+E306+E308</f>
        <v>581944.7</v>
      </c>
    </row>
    <row r="304" spans="1:5" ht="25.5" customHeight="1">
      <c r="A304" s="185" t="s">
        <v>56</v>
      </c>
      <c r="B304" s="25"/>
      <c r="C304" s="115">
        <v>201111000</v>
      </c>
      <c r="D304" s="52"/>
      <c r="E304" s="163">
        <f>E305</f>
        <v>69395</v>
      </c>
    </row>
    <row r="305" spans="1:5" ht="25.5" customHeight="1">
      <c r="A305" s="33" t="s">
        <v>6</v>
      </c>
      <c r="B305" s="25"/>
      <c r="C305" s="115">
        <v>201111000</v>
      </c>
      <c r="D305" s="52">
        <v>600</v>
      </c>
      <c r="E305" s="163">
        <v>69395</v>
      </c>
    </row>
    <row r="306" spans="1:5" ht="36.75" customHeight="1">
      <c r="A306" s="91" t="s">
        <v>121</v>
      </c>
      <c r="B306" s="25"/>
      <c r="C306" s="115">
        <v>201173010</v>
      </c>
      <c r="D306" s="52"/>
      <c r="E306" s="163">
        <f>E307</f>
        <v>511665.7</v>
      </c>
    </row>
    <row r="307" spans="1:5" ht="27.75" customHeight="1">
      <c r="A307" s="33" t="s">
        <v>6</v>
      </c>
      <c r="B307" s="25"/>
      <c r="C307" s="115">
        <v>201173010</v>
      </c>
      <c r="D307" s="52">
        <v>600</v>
      </c>
      <c r="E307" s="163">
        <v>511665.7</v>
      </c>
    </row>
    <row r="308" spans="1:5" ht="27.75" customHeight="1">
      <c r="A308" s="247" t="s">
        <v>352</v>
      </c>
      <c r="B308" s="25"/>
      <c r="C308" s="115" t="s">
        <v>361</v>
      </c>
      <c r="D308" s="52"/>
      <c r="E308" s="163">
        <f>E309</f>
        <v>884</v>
      </c>
    </row>
    <row r="309" spans="1:5" ht="27.75" customHeight="1">
      <c r="A309" s="33" t="s">
        <v>6</v>
      </c>
      <c r="B309" s="25"/>
      <c r="C309" s="115" t="s">
        <v>361</v>
      </c>
      <c r="D309" s="52">
        <v>600</v>
      </c>
      <c r="E309" s="163">
        <v>884</v>
      </c>
    </row>
    <row r="310" spans="1:5" ht="61.5" customHeight="1">
      <c r="A310" s="156" t="s">
        <v>122</v>
      </c>
      <c r="B310" s="25"/>
      <c r="C310" s="115">
        <v>201200000</v>
      </c>
      <c r="D310" s="52"/>
      <c r="E310" s="163">
        <f>E311</f>
        <v>9412.2</v>
      </c>
    </row>
    <row r="311" spans="1:5" ht="50.25" customHeight="1">
      <c r="A311" s="91" t="s">
        <v>5</v>
      </c>
      <c r="B311" s="25"/>
      <c r="C311" s="115">
        <v>201273020</v>
      </c>
      <c r="D311" s="52"/>
      <c r="E311" s="163">
        <f>E312</f>
        <v>9412.2</v>
      </c>
    </row>
    <row r="312" spans="1:5" ht="24" customHeight="1">
      <c r="A312" s="33" t="s">
        <v>6</v>
      </c>
      <c r="B312" s="25"/>
      <c r="C312" s="115">
        <v>201273020</v>
      </c>
      <c r="D312" s="52">
        <v>600</v>
      </c>
      <c r="E312" s="163">
        <v>9412.2</v>
      </c>
    </row>
    <row r="313" spans="1:5" ht="17.25" customHeight="1">
      <c r="A313" s="181" t="s">
        <v>208</v>
      </c>
      <c r="B313" s="25"/>
      <c r="C313" s="115">
        <v>201300000</v>
      </c>
      <c r="D313" s="52"/>
      <c r="E313" s="163">
        <f>E314</f>
        <v>1503.7</v>
      </c>
    </row>
    <row r="314" spans="1:5" ht="27" customHeight="1">
      <c r="A314" s="181" t="s">
        <v>374</v>
      </c>
      <c r="B314" s="25"/>
      <c r="C314" s="115">
        <v>201311000</v>
      </c>
      <c r="D314" s="52"/>
      <c r="E314" s="163">
        <f>E315+E316</f>
        <v>1503.7</v>
      </c>
    </row>
    <row r="315" spans="1:5" ht="24" customHeight="1">
      <c r="A315" s="33" t="s">
        <v>57</v>
      </c>
      <c r="B315" s="25"/>
      <c r="C315" s="115">
        <v>201311000</v>
      </c>
      <c r="D315" s="52">
        <v>400</v>
      </c>
      <c r="E315" s="163">
        <v>1304.4</v>
      </c>
    </row>
    <row r="316" spans="1:5" ht="24" customHeight="1">
      <c r="A316" s="33" t="s">
        <v>6</v>
      </c>
      <c r="B316" s="25"/>
      <c r="C316" s="115">
        <v>201311000</v>
      </c>
      <c r="D316" s="52">
        <v>600</v>
      </c>
      <c r="E316" s="163">
        <v>199.3</v>
      </c>
    </row>
    <row r="317" spans="1:5" ht="15.75" customHeight="1">
      <c r="A317" s="185" t="s">
        <v>58</v>
      </c>
      <c r="B317" s="25"/>
      <c r="C317" s="115">
        <v>201500000</v>
      </c>
      <c r="D317" s="52"/>
      <c r="E317" s="163">
        <f>E318</f>
        <v>2000</v>
      </c>
    </row>
    <row r="318" spans="1:7" s="4" customFormat="1" ht="25.5" customHeight="1">
      <c r="A318" s="33" t="s">
        <v>6</v>
      </c>
      <c r="B318" s="25"/>
      <c r="C318" s="115">
        <v>201500000</v>
      </c>
      <c r="D318" s="52">
        <v>600</v>
      </c>
      <c r="E318" s="163">
        <v>2000</v>
      </c>
      <c r="F318" s="175"/>
      <c r="G318" s="175"/>
    </row>
    <row r="319" spans="1:7" s="6" customFormat="1" ht="24" customHeight="1">
      <c r="A319" s="91" t="s">
        <v>123</v>
      </c>
      <c r="B319" s="51"/>
      <c r="C319" s="115">
        <v>201700000</v>
      </c>
      <c r="D319" s="57"/>
      <c r="E319" s="163">
        <f>E320+E322+E324</f>
        <v>9942.8</v>
      </c>
      <c r="F319" s="174"/>
      <c r="G319" s="174"/>
    </row>
    <row r="320" spans="1:7" s="6" customFormat="1" ht="15" customHeight="1">
      <c r="A320" s="184" t="s">
        <v>107</v>
      </c>
      <c r="B320" s="51"/>
      <c r="C320" s="115">
        <v>201711000</v>
      </c>
      <c r="D320" s="57"/>
      <c r="E320" s="163">
        <f>E321</f>
        <v>8752.8</v>
      </c>
      <c r="F320" s="174"/>
      <c r="G320" s="174"/>
    </row>
    <row r="321" spans="1:7" s="6" customFormat="1" ht="26.25" customHeight="1">
      <c r="A321" s="33" t="s">
        <v>6</v>
      </c>
      <c r="B321" s="51"/>
      <c r="C321" s="115">
        <v>201711000</v>
      </c>
      <c r="D321" s="58" t="s">
        <v>18</v>
      </c>
      <c r="E321" s="163">
        <v>8752.8</v>
      </c>
      <c r="F321" s="174"/>
      <c r="G321" s="167"/>
    </row>
    <row r="322" spans="1:7" s="6" customFormat="1" ht="39.75" customHeight="1">
      <c r="A322" s="18" t="s">
        <v>188</v>
      </c>
      <c r="B322" s="51"/>
      <c r="C322" s="115" t="s">
        <v>172</v>
      </c>
      <c r="D322" s="58"/>
      <c r="E322" s="163">
        <f>E323</f>
        <v>190</v>
      </c>
      <c r="F322" s="174"/>
      <c r="G322" s="167"/>
    </row>
    <row r="323" spans="1:7" s="6" customFormat="1" ht="26.25" customHeight="1">
      <c r="A323" s="33" t="s">
        <v>6</v>
      </c>
      <c r="B323" s="51"/>
      <c r="C323" s="115" t="s">
        <v>172</v>
      </c>
      <c r="D323" s="58" t="s">
        <v>18</v>
      </c>
      <c r="E323" s="163">
        <v>190</v>
      </c>
      <c r="F323" s="174"/>
      <c r="G323" s="167"/>
    </row>
    <row r="324" spans="1:7" s="6" customFormat="1" ht="26.25" customHeight="1">
      <c r="A324" s="18" t="s">
        <v>206</v>
      </c>
      <c r="B324" s="51"/>
      <c r="C324" s="115" t="s">
        <v>207</v>
      </c>
      <c r="D324" s="58"/>
      <c r="E324" s="163">
        <f>E325</f>
        <v>1000</v>
      </c>
      <c r="F324" s="174"/>
      <c r="G324" s="167"/>
    </row>
    <row r="325" spans="1:7" s="6" customFormat="1" ht="26.25" customHeight="1">
      <c r="A325" s="33" t="s">
        <v>6</v>
      </c>
      <c r="B325" s="51"/>
      <c r="C325" s="115" t="s">
        <v>207</v>
      </c>
      <c r="D325" s="58" t="s">
        <v>18</v>
      </c>
      <c r="E325" s="163">
        <v>1000</v>
      </c>
      <c r="F325" s="174"/>
      <c r="G325" s="167"/>
    </row>
    <row r="326" spans="1:7" s="6" customFormat="1" ht="37.5" customHeight="1">
      <c r="A326" s="181" t="s">
        <v>183</v>
      </c>
      <c r="B326" s="51"/>
      <c r="C326" s="115">
        <v>201800000</v>
      </c>
      <c r="D326" s="58"/>
      <c r="E326" s="163">
        <f>E327</f>
        <v>8587.8</v>
      </c>
      <c r="F326" s="174"/>
      <c r="G326" s="174"/>
    </row>
    <row r="327" spans="1:7" s="6" customFormat="1" ht="41.25" customHeight="1">
      <c r="A327" s="168" t="s">
        <v>173</v>
      </c>
      <c r="B327" s="51"/>
      <c r="C327" s="115" t="s">
        <v>174</v>
      </c>
      <c r="D327" s="58"/>
      <c r="E327" s="163">
        <f>E328</f>
        <v>8587.8</v>
      </c>
      <c r="F327" s="174"/>
      <c r="G327" s="174"/>
    </row>
    <row r="328" spans="1:7" s="6" customFormat="1" ht="26.25" customHeight="1">
      <c r="A328" s="33" t="s">
        <v>6</v>
      </c>
      <c r="B328" s="51"/>
      <c r="C328" s="115" t="s">
        <v>174</v>
      </c>
      <c r="D328" s="58" t="s">
        <v>18</v>
      </c>
      <c r="E328" s="163">
        <v>8587.8</v>
      </c>
      <c r="F328" s="174"/>
      <c r="G328" s="174"/>
    </row>
    <row r="329" spans="1:5" ht="25.5" customHeight="1">
      <c r="A329" s="126" t="s">
        <v>132</v>
      </c>
      <c r="B329" s="25"/>
      <c r="C329" s="115">
        <v>202100000</v>
      </c>
      <c r="D329" s="53"/>
      <c r="E329" s="163">
        <f>E330</f>
        <v>17</v>
      </c>
    </row>
    <row r="330" spans="1:5" ht="25.5" customHeight="1">
      <c r="A330" s="33" t="s">
        <v>6</v>
      </c>
      <c r="B330" s="25"/>
      <c r="C330" s="115">
        <v>202100000</v>
      </c>
      <c r="D330" s="53" t="s">
        <v>18</v>
      </c>
      <c r="E330" s="163">
        <v>17</v>
      </c>
    </row>
    <row r="331" spans="1:5" ht="17.25" customHeight="1">
      <c r="A331" s="67" t="s">
        <v>133</v>
      </c>
      <c r="B331" s="25"/>
      <c r="C331" s="115">
        <v>202200000</v>
      </c>
      <c r="D331" s="53"/>
      <c r="E331" s="163">
        <f>E332</f>
        <v>114.2</v>
      </c>
    </row>
    <row r="332" spans="1:5" ht="25.5" customHeight="1">
      <c r="A332" s="33" t="s">
        <v>6</v>
      </c>
      <c r="B332" s="25"/>
      <c r="C332" s="115">
        <v>202200000</v>
      </c>
      <c r="D332" s="53" t="s">
        <v>18</v>
      </c>
      <c r="E332" s="163">
        <v>114.2</v>
      </c>
    </row>
    <row r="333" spans="1:5" ht="18" customHeight="1">
      <c r="A333" s="67" t="s">
        <v>134</v>
      </c>
      <c r="B333" s="25"/>
      <c r="C333" s="115">
        <v>202400000</v>
      </c>
      <c r="D333" s="53"/>
      <c r="E333" s="163">
        <f>E334</f>
        <v>41</v>
      </c>
    </row>
    <row r="334" spans="1:5" ht="25.5" customHeight="1">
      <c r="A334" s="33" t="s">
        <v>6</v>
      </c>
      <c r="B334" s="25"/>
      <c r="C334" s="115">
        <v>202400000</v>
      </c>
      <c r="D334" s="53" t="s">
        <v>18</v>
      </c>
      <c r="E334" s="163">
        <v>41</v>
      </c>
    </row>
    <row r="335" spans="1:5" ht="37.5" customHeight="1">
      <c r="A335" s="216" t="s">
        <v>182</v>
      </c>
      <c r="B335" s="25"/>
      <c r="C335" s="115">
        <v>202500000</v>
      </c>
      <c r="D335" s="53"/>
      <c r="E335" s="163">
        <f>E336</f>
        <v>20</v>
      </c>
    </row>
    <row r="336" spans="1:5" ht="25.5" customHeight="1">
      <c r="A336" s="33" t="s">
        <v>147</v>
      </c>
      <c r="B336" s="25"/>
      <c r="C336" s="115">
        <v>202500000</v>
      </c>
      <c r="D336" s="53" t="s">
        <v>43</v>
      </c>
      <c r="E336" s="163">
        <v>20</v>
      </c>
    </row>
    <row r="337" spans="1:5" ht="50.25" customHeight="1">
      <c r="A337" s="126" t="s">
        <v>146</v>
      </c>
      <c r="B337" s="25"/>
      <c r="C337" s="115">
        <v>203100000</v>
      </c>
      <c r="D337" s="53"/>
      <c r="E337" s="163">
        <f>E338</f>
        <v>25</v>
      </c>
    </row>
    <row r="338" spans="1:5" ht="25.5" customHeight="1">
      <c r="A338" s="33" t="s">
        <v>147</v>
      </c>
      <c r="B338" s="25"/>
      <c r="C338" s="115">
        <v>203100000</v>
      </c>
      <c r="D338" s="53" t="s">
        <v>43</v>
      </c>
      <c r="E338" s="163">
        <v>25</v>
      </c>
    </row>
    <row r="339" spans="1:5" ht="15.75" customHeight="1">
      <c r="A339" s="184" t="s">
        <v>124</v>
      </c>
      <c r="B339" s="25"/>
      <c r="C339" s="115">
        <v>204100000</v>
      </c>
      <c r="D339" s="53"/>
      <c r="E339" s="163">
        <f>E340</f>
        <v>1318.4</v>
      </c>
    </row>
    <row r="340" spans="1:5" ht="25.5" customHeight="1">
      <c r="A340" s="184" t="s">
        <v>125</v>
      </c>
      <c r="B340" s="25"/>
      <c r="C340" s="115" t="s">
        <v>149</v>
      </c>
      <c r="D340" s="53"/>
      <c r="E340" s="163">
        <f>E341+E342</f>
        <v>1318.4</v>
      </c>
    </row>
    <row r="341" spans="1:5" ht="24.75" customHeight="1">
      <c r="A341" s="33" t="s">
        <v>147</v>
      </c>
      <c r="B341" s="25"/>
      <c r="C341" s="115" t="s">
        <v>149</v>
      </c>
      <c r="D341" s="53" t="s">
        <v>43</v>
      </c>
      <c r="E341" s="163">
        <v>70</v>
      </c>
    </row>
    <row r="342" spans="1:5" ht="25.5" customHeight="1">
      <c r="A342" s="33" t="s">
        <v>6</v>
      </c>
      <c r="B342" s="25"/>
      <c r="C342" s="115" t="s">
        <v>149</v>
      </c>
      <c r="D342" s="53" t="s">
        <v>18</v>
      </c>
      <c r="E342" s="163">
        <v>1248.4</v>
      </c>
    </row>
    <row r="343" spans="1:5" ht="36" customHeight="1">
      <c r="A343" s="67" t="s">
        <v>63</v>
      </c>
      <c r="B343" s="29"/>
      <c r="C343" s="115">
        <v>204200000</v>
      </c>
      <c r="D343" s="53"/>
      <c r="E343" s="163">
        <f>E344</f>
        <v>426</v>
      </c>
    </row>
    <row r="344" spans="1:5" ht="11.25" customHeight="1">
      <c r="A344" s="67" t="s">
        <v>107</v>
      </c>
      <c r="B344" s="29"/>
      <c r="C344" s="115" t="s">
        <v>150</v>
      </c>
      <c r="D344" s="53"/>
      <c r="E344" s="163">
        <f>E345</f>
        <v>426</v>
      </c>
    </row>
    <row r="345" spans="1:5" ht="24.75" customHeight="1">
      <c r="A345" s="33" t="s">
        <v>6</v>
      </c>
      <c r="B345" s="29"/>
      <c r="C345" s="115" t="s">
        <v>150</v>
      </c>
      <c r="D345" s="28" t="s">
        <v>18</v>
      </c>
      <c r="E345" s="163">
        <v>426</v>
      </c>
    </row>
    <row r="346" spans="1:5" ht="23.25" customHeight="1">
      <c r="A346" s="67" t="s">
        <v>126</v>
      </c>
      <c r="B346" s="51"/>
      <c r="C346" s="115">
        <v>205100000</v>
      </c>
      <c r="D346" s="57"/>
      <c r="E346" s="163">
        <f>E347+E351</f>
        <v>31973.600000000002</v>
      </c>
    </row>
    <row r="347" spans="1:5" ht="24.75" customHeight="1">
      <c r="A347" s="67" t="s">
        <v>37</v>
      </c>
      <c r="B347" s="25"/>
      <c r="C347" s="115">
        <v>205182040</v>
      </c>
      <c r="D347" s="52"/>
      <c r="E347" s="163">
        <f>E348+E349+E350</f>
        <v>16660.600000000002</v>
      </c>
    </row>
    <row r="348" spans="1:5" ht="48.75" customHeight="1">
      <c r="A348" s="33" t="s">
        <v>14</v>
      </c>
      <c r="B348" s="25"/>
      <c r="C348" s="115">
        <v>205182040</v>
      </c>
      <c r="D348" s="52">
        <v>100</v>
      </c>
      <c r="E348" s="163">
        <v>15186.8</v>
      </c>
    </row>
    <row r="349" spans="1:5" ht="24.75" customHeight="1">
      <c r="A349" s="33" t="s">
        <v>147</v>
      </c>
      <c r="B349" s="25"/>
      <c r="C349" s="115">
        <v>205182040</v>
      </c>
      <c r="D349" s="52">
        <v>200</v>
      </c>
      <c r="E349" s="163">
        <v>1464.4</v>
      </c>
    </row>
    <row r="350" spans="1:5" ht="12" customHeight="1">
      <c r="A350" s="33" t="s">
        <v>2</v>
      </c>
      <c r="B350" s="25"/>
      <c r="C350" s="115">
        <v>205182040</v>
      </c>
      <c r="D350" s="52">
        <v>800</v>
      </c>
      <c r="E350" s="163">
        <v>9.4</v>
      </c>
    </row>
    <row r="351" spans="1:5" ht="24.75" customHeight="1">
      <c r="A351" s="126" t="s">
        <v>65</v>
      </c>
      <c r="B351" s="25"/>
      <c r="C351" s="115">
        <v>205182060</v>
      </c>
      <c r="D351" s="52"/>
      <c r="E351" s="163">
        <f>E352+E353</f>
        <v>15313</v>
      </c>
    </row>
    <row r="352" spans="1:5" ht="48" customHeight="1">
      <c r="A352" s="33" t="s">
        <v>14</v>
      </c>
      <c r="B352" s="25"/>
      <c r="C352" s="115">
        <v>205182060</v>
      </c>
      <c r="D352" s="52">
        <v>100</v>
      </c>
      <c r="E352" s="163">
        <v>14772.3</v>
      </c>
    </row>
    <row r="353" spans="1:5" ht="24.75" customHeight="1">
      <c r="A353" s="33" t="s">
        <v>147</v>
      </c>
      <c r="B353" s="25"/>
      <c r="C353" s="115">
        <v>205182060</v>
      </c>
      <c r="D353" s="52">
        <v>200</v>
      </c>
      <c r="E353" s="163">
        <v>540.7</v>
      </c>
    </row>
    <row r="354" spans="1:5" ht="35.25" customHeight="1">
      <c r="A354" s="127" t="s">
        <v>59</v>
      </c>
      <c r="B354" s="25"/>
      <c r="C354" s="116">
        <v>400000000</v>
      </c>
      <c r="D354" s="57"/>
      <c r="E354" s="165">
        <f>E355+E357+E359</f>
        <v>16227</v>
      </c>
    </row>
    <row r="355" spans="1:5" ht="39.75" customHeight="1">
      <c r="A355" s="208" t="s">
        <v>60</v>
      </c>
      <c r="B355" s="25"/>
      <c r="C355" s="115">
        <v>402300000</v>
      </c>
      <c r="D355" s="52"/>
      <c r="E355" s="163">
        <f>E356</f>
        <v>14607.9</v>
      </c>
    </row>
    <row r="356" spans="1:5" ht="26.25" customHeight="1">
      <c r="A356" s="33" t="s">
        <v>6</v>
      </c>
      <c r="B356" s="25"/>
      <c r="C356" s="115">
        <v>402300000</v>
      </c>
      <c r="D356" s="52">
        <v>600</v>
      </c>
      <c r="E356" s="163">
        <v>14607.9</v>
      </c>
    </row>
    <row r="357" spans="1:5" ht="27.75" customHeight="1">
      <c r="A357" s="135" t="s">
        <v>61</v>
      </c>
      <c r="B357" s="25"/>
      <c r="C357" s="115">
        <v>402400000</v>
      </c>
      <c r="D357" s="52"/>
      <c r="E357" s="163">
        <f>E358</f>
        <v>607.5</v>
      </c>
    </row>
    <row r="358" spans="1:5" ht="27" customHeight="1">
      <c r="A358" s="33" t="s">
        <v>6</v>
      </c>
      <c r="B358" s="25"/>
      <c r="C358" s="115">
        <v>402400000</v>
      </c>
      <c r="D358" s="52">
        <v>600</v>
      </c>
      <c r="E358" s="163">
        <v>607.5</v>
      </c>
    </row>
    <row r="359" spans="1:5" ht="27" customHeight="1">
      <c r="A359" s="205" t="s">
        <v>356</v>
      </c>
      <c r="B359" s="25"/>
      <c r="C359" s="115" t="s">
        <v>357</v>
      </c>
      <c r="D359" s="52"/>
      <c r="E359" s="163">
        <f>E360</f>
        <v>1011.6</v>
      </c>
    </row>
    <row r="360" spans="1:5" ht="27" customHeight="1">
      <c r="A360" s="205" t="s">
        <v>352</v>
      </c>
      <c r="B360" s="25"/>
      <c r="C360" s="115" t="s">
        <v>358</v>
      </c>
      <c r="D360" s="52"/>
      <c r="E360" s="163">
        <f>E361</f>
        <v>1011.6</v>
      </c>
    </row>
    <row r="361" spans="1:5" ht="27" customHeight="1">
      <c r="A361" s="33" t="s">
        <v>6</v>
      </c>
      <c r="B361" s="25"/>
      <c r="C361" s="115" t="s">
        <v>358</v>
      </c>
      <c r="D361" s="52">
        <v>600</v>
      </c>
      <c r="E361" s="163">
        <v>1011.6</v>
      </c>
    </row>
    <row r="362" spans="1:5" ht="27" customHeight="1">
      <c r="A362" s="123" t="s">
        <v>62</v>
      </c>
      <c r="B362" s="32"/>
      <c r="C362" s="116">
        <v>800000000</v>
      </c>
      <c r="D362" s="57"/>
      <c r="E362" s="165">
        <f>E363</f>
        <v>47</v>
      </c>
    </row>
    <row r="363" spans="1:5" ht="27" customHeight="1">
      <c r="A363" s="123" t="s">
        <v>135</v>
      </c>
      <c r="B363" s="32"/>
      <c r="C363" s="116">
        <v>830000000</v>
      </c>
      <c r="D363" s="57"/>
      <c r="E363" s="165">
        <f>E364+E366</f>
        <v>47</v>
      </c>
    </row>
    <row r="364" spans="1:5" ht="38.25" customHeight="1">
      <c r="A364" s="67" t="s">
        <v>136</v>
      </c>
      <c r="B364" s="25"/>
      <c r="C364" s="115">
        <v>832100000</v>
      </c>
      <c r="D364" s="52"/>
      <c r="E364" s="163">
        <f>E365</f>
        <v>23.5</v>
      </c>
    </row>
    <row r="365" spans="1:5" ht="24.75" customHeight="1">
      <c r="A365" s="33" t="s">
        <v>6</v>
      </c>
      <c r="B365" s="25"/>
      <c r="C365" s="115">
        <v>832100000</v>
      </c>
      <c r="D365" s="52">
        <v>600</v>
      </c>
      <c r="E365" s="163">
        <v>23.5</v>
      </c>
    </row>
    <row r="366" spans="1:5" ht="26.25" customHeight="1">
      <c r="A366" s="67" t="s">
        <v>137</v>
      </c>
      <c r="B366" s="25"/>
      <c r="C366" s="115">
        <v>832700000</v>
      </c>
      <c r="D366" s="52"/>
      <c r="E366" s="163">
        <f>E367</f>
        <v>23.5</v>
      </c>
    </row>
    <row r="367" spans="1:5" ht="26.25" customHeight="1">
      <c r="A367" s="33" t="s">
        <v>6</v>
      </c>
      <c r="B367" s="25"/>
      <c r="C367" s="115">
        <v>832700000</v>
      </c>
      <c r="D367" s="52">
        <v>600</v>
      </c>
      <c r="E367" s="163">
        <v>23.5</v>
      </c>
    </row>
    <row r="368" spans="1:5" ht="12.75">
      <c r="A368" s="147" t="s">
        <v>38</v>
      </c>
      <c r="B368" s="29"/>
      <c r="C368" s="116">
        <v>9900000000</v>
      </c>
      <c r="D368" s="52"/>
      <c r="E368" s="165">
        <f>E369+E371</f>
        <v>21297.9</v>
      </c>
    </row>
    <row r="369" spans="1:5" ht="12.75">
      <c r="A369" s="134" t="s">
        <v>67</v>
      </c>
      <c r="B369" s="25"/>
      <c r="C369" s="115">
        <v>9900010510</v>
      </c>
      <c r="D369" s="52"/>
      <c r="E369" s="163">
        <f>E370</f>
        <v>150</v>
      </c>
    </row>
    <row r="370" spans="1:5" ht="12.75">
      <c r="A370" s="33" t="s">
        <v>88</v>
      </c>
      <c r="B370" s="25"/>
      <c r="C370" s="115">
        <v>9900010510</v>
      </c>
      <c r="D370" s="52">
        <v>300</v>
      </c>
      <c r="E370" s="163">
        <v>150</v>
      </c>
    </row>
    <row r="371" spans="1:5" ht="72">
      <c r="A371" s="93" t="s">
        <v>186</v>
      </c>
      <c r="B371" s="25"/>
      <c r="C371" s="115">
        <v>9900073190</v>
      </c>
      <c r="D371" s="52"/>
      <c r="E371" s="163">
        <f>E373+E372</f>
        <v>21147.9</v>
      </c>
    </row>
    <row r="372" spans="1:5" ht="24">
      <c r="A372" s="33" t="s">
        <v>147</v>
      </c>
      <c r="B372" s="25"/>
      <c r="C372" s="115">
        <v>9900073190</v>
      </c>
      <c r="D372" s="52">
        <v>200</v>
      </c>
      <c r="E372" s="163">
        <v>18</v>
      </c>
    </row>
    <row r="373" spans="1:5" ht="12.75">
      <c r="A373" s="33" t="s">
        <v>88</v>
      </c>
      <c r="B373" s="29"/>
      <c r="C373" s="115">
        <v>9900073190</v>
      </c>
      <c r="D373" s="28" t="s">
        <v>7</v>
      </c>
      <c r="E373" s="166">
        <v>21129.9</v>
      </c>
    </row>
    <row r="374" spans="1:5" ht="12" customHeight="1">
      <c r="A374" s="286"/>
      <c r="B374" s="287"/>
      <c r="C374" s="287"/>
      <c r="D374" s="287"/>
      <c r="E374" s="288"/>
    </row>
    <row r="375" spans="1:5" ht="24">
      <c r="A375" s="32" t="s">
        <v>42</v>
      </c>
      <c r="B375" s="29" t="s">
        <v>46</v>
      </c>
      <c r="C375" s="56"/>
      <c r="D375" s="56"/>
      <c r="E375" s="162">
        <f>E376+E390</f>
        <v>53219.899999999994</v>
      </c>
    </row>
    <row r="376" spans="1:5" ht="24">
      <c r="A376" s="138" t="s">
        <v>33</v>
      </c>
      <c r="B376" s="56"/>
      <c r="C376" s="116">
        <v>600000000</v>
      </c>
      <c r="D376" s="56"/>
      <c r="E376" s="162">
        <f>E377</f>
        <v>43422.5</v>
      </c>
    </row>
    <row r="377" spans="1:5" ht="24">
      <c r="A377" s="139" t="s">
        <v>10</v>
      </c>
      <c r="B377" s="56"/>
      <c r="C377" s="116">
        <v>610000000</v>
      </c>
      <c r="D377" s="56"/>
      <c r="E377" s="162">
        <f>E378+E385+E383</f>
        <v>43422.5</v>
      </c>
    </row>
    <row r="378" spans="1:5" ht="12.75">
      <c r="A378" s="186" t="s">
        <v>127</v>
      </c>
      <c r="B378" s="56"/>
      <c r="C378" s="115">
        <v>611400000</v>
      </c>
      <c r="D378" s="56"/>
      <c r="E378" s="164">
        <f>E379+E381</f>
        <v>29187</v>
      </c>
    </row>
    <row r="379" spans="1:5" ht="24">
      <c r="A379" s="140" t="s">
        <v>11</v>
      </c>
      <c r="B379" s="56"/>
      <c r="C379" s="115">
        <v>611421010</v>
      </c>
      <c r="D379" s="56"/>
      <c r="E379" s="164">
        <f>E380</f>
        <v>28655.5</v>
      </c>
    </row>
    <row r="380" spans="1:5" ht="12.75">
      <c r="A380" s="33" t="s">
        <v>49</v>
      </c>
      <c r="B380" s="56"/>
      <c r="C380" s="115">
        <v>611421010</v>
      </c>
      <c r="D380" s="56">
        <v>500</v>
      </c>
      <c r="E380" s="164">
        <v>28655.5</v>
      </c>
    </row>
    <row r="381" spans="1:5" ht="36">
      <c r="A381" s="186" t="s">
        <v>128</v>
      </c>
      <c r="B381" s="56"/>
      <c r="C381" s="115">
        <v>611473110</v>
      </c>
      <c r="D381" s="56"/>
      <c r="E381" s="164">
        <f>E382</f>
        <v>531.5</v>
      </c>
    </row>
    <row r="382" spans="1:5" ht="12.75">
      <c r="A382" s="33" t="s">
        <v>49</v>
      </c>
      <c r="B382" s="56"/>
      <c r="C382" s="115">
        <v>611473110</v>
      </c>
      <c r="D382" s="56">
        <v>500</v>
      </c>
      <c r="E382" s="164">
        <v>531.5</v>
      </c>
    </row>
    <row r="383" spans="1:5" ht="12.75">
      <c r="A383" s="224" t="s">
        <v>209</v>
      </c>
      <c r="B383" s="56"/>
      <c r="C383" s="115">
        <v>611700000</v>
      </c>
      <c r="D383" s="56"/>
      <c r="E383" s="164">
        <f>E384</f>
        <v>214.5</v>
      </c>
    </row>
    <row r="384" spans="1:5" ht="12.75">
      <c r="A384" s="33" t="s">
        <v>210</v>
      </c>
      <c r="B384" s="56"/>
      <c r="C384" s="115">
        <v>611700000</v>
      </c>
      <c r="D384" s="56">
        <v>700</v>
      </c>
      <c r="E384" s="164">
        <v>214.5</v>
      </c>
    </row>
    <row r="385" spans="1:5" ht="24">
      <c r="A385" s="141" t="s">
        <v>114</v>
      </c>
      <c r="B385" s="56"/>
      <c r="C385" s="115">
        <v>613100000</v>
      </c>
      <c r="D385" s="56"/>
      <c r="E385" s="164">
        <f>E386</f>
        <v>14021</v>
      </c>
    </row>
    <row r="386" spans="1:5" ht="24">
      <c r="A386" s="141" t="s">
        <v>37</v>
      </c>
      <c r="B386" s="56"/>
      <c r="C386" s="115">
        <v>613182040</v>
      </c>
      <c r="D386" s="56"/>
      <c r="E386" s="164">
        <f>E387+E388+E389</f>
        <v>14021</v>
      </c>
    </row>
    <row r="387" spans="1:5" ht="48" customHeight="1">
      <c r="A387" s="33" t="s">
        <v>14</v>
      </c>
      <c r="B387" s="28"/>
      <c r="C387" s="115">
        <v>613182040</v>
      </c>
      <c r="D387" s="28" t="s">
        <v>15</v>
      </c>
      <c r="E387" s="166">
        <v>13131.3</v>
      </c>
    </row>
    <row r="388" spans="1:5" ht="24" customHeight="1">
      <c r="A388" s="33" t="s">
        <v>147</v>
      </c>
      <c r="B388" s="28"/>
      <c r="C388" s="115">
        <v>613182040</v>
      </c>
      <c r="D388" s="28" t="s">
        <v>43</v>
      </c>
      <c r="E388" s="166">
        <v>884.7</v>
      </c>
    </row>
    <row r="389" spans="1:5" ht="12.75">
      <c r="A389" s="33" t="s">
        <v>2</v>
      </c>
      <c r="B389" s="28"/>
      <c r="C389" s="115">
        <v>613182040</v>
      </c>
      <c r="D389" s="28" t="s">
        <v>1</v>
      </c>
      <c r="E389" s="166">
        <v>5</v>
      </c>
    </row>
    <row r="390" spans="1:5" ht="12.75">
      <c r="A390" s="147" t="s">
        <v>38</v>
      </c>
      <c r="B390" s="29"/>
      <c r="C390" s="116">
        <v>9900000000</v>
      </c>
      <c r="D390" s="56"/>
      <c r="E390" s="162">
        <f>E391+E396+E398+E400+E402+E404+E406+E408+E410+E393</f>
        <v>9797.399999999998</v>
      </c>
    </row>
    <row r="391" spans="1:5" ht="25.5" customHeight="1">
      <c r="A391" s="213" t="s">
        <v>80</v>
      </c>
      <c r="B391" s="25"/>
      <c r="C391" s="115">
        <v>9900021020</v>
      </c>
      <c r="D391" s="53"/>
      <c r="E391" s="163">
        <f>E392</f>
        <v>7158.2</v>
      </c>
    </row>
    <row r="392" spans="1:5" ht="12.75">
      <c r="A392" s="33" t="s">
        <v>49</v>
      </c>
      <c r="B392" s="18"/>
      <c r="C392" s="115">
        <v>9900021020</v>
      </c>
      <c r="D392" s="53" t="s">
        <v>3</v>
      </c>
      <c r="E392" s="163">
        <v>7158.2</v>
      </c>
    </row>
    <row r="393" spans="1:5" ht="38.25" customHeight="1">
      <c r="A393" s="181" t="s">
        <v>211</v>
      </c>
      <c r="B393" s="18"/>
      <c r="C393" s="115">
        <v>9900024040</v>
      </c>
      <c r="D393" s="53"/>
      <c r="E393" s="163">
        <f>E394+E395</f>
        <v>136</v>
      </c>
    </row>
    <row r="394" spans="1:5" ht="48">
      <c r="A394" s="33" t="s">
        <v>14</v>
      </c>
      <c r="B394" s="18"/>
      <c r="C394" s="115">
        <v>9900024040</v>
      </c>
      <c r="D394" s="53" t="s">
        <v>15</v>
      </c>
      <c r="E394" s="163">
        <v>131</v>
      </c>
    </row>
    <row r="395" spans="1:5" ht="24">
      <c r="A395" s="33" t="s">
        <v>147</v>
      </c>
      <c r="B395" s="18"/>
      <c r="C395" s="115">
        <v>9900024040</v>
      </c>
      <c r="D395" s="53" t="s">
        <v>43</v>
      </c>
      <c r="E395" s="163">
        <v>5</v>
      </c>
    </row>
    <row r="396" spans="1:5" ht="24">
      <c r="A396" s="79" t="s">
        <v>32</v>
      </c>
      <c r="B396" s="18"/>
      <c r="C396" s="115">
        <v>9900051180</v>
      </c>
      <c r="D396" s="53"/>
      <c r="E396" s="163">
        <f>E397</f>
        <v>1783.1</v>
      </c>
    </row>
    <row r="397" spans="1:5" ht="12.75">
      <c r="A397" s="33" t="s">
        <v>49</v>
      </c>
      <c r="B397" s="18"/>
      <c r="C397" s="115">
        <v>9900051180</v>
      </c>
      <c r="D397" s="53" t="s">
        <v>3</v>
      </c>
      <c r="E397" s="163">
        <v>1783.1</v>
      </c>
    </row>
    <row r="398" spans="1:5" ht="24">
      <c r="A398" s="149" t="s">
        <v>129</v>
      </c>
      <c r="B398" s="18"/>
      <c r="C398" s="115">
        <v>9900059300</v>
      </c>
      <c r="D398" s="53"/>
      <c r="E398" s="163">
        <f>E399</f>
        <v>144.8</v>
      </c>
    </row>
    <row r="399" spans="1:5" ht="12.75">
      <c r="A399" s="33" t="s">
        <v>49</v>
      </c>
      <c r="B399" s="18"/>
      <c r="C399" s="115">
        <v>9900059300</v>
      </c>
      <c r="D399" s="53" t="s">
        <v>3</v>
      </c>
      <c r="E399" s="163">
        <v>144.8</v>
      </c>
    </row>
    <row r="400" spans="1:5" ht="60">
      <c r="A400" s="202" t="s">
        <v>175</v>
      </c>
      <c r="B400" s="18"/>
      <c r="C400" s="115">
        <v>9900073090</v>
      </c>
      <c r="D400" s="53"/>
      <c r="E400" s="163">
        <f>E401</f>
        <v>4.5</v>
      </c>
    </row>
    <row r="401" spans="1:5" ht="24">
      <c r="A401" s="33" t="s">
        <v>147</v>
      </c>
      <c r="B401" s="18"/>
      <c r="C401" s="115">
        <v>9900073090</v>
      </c>
      <c r="D401" s="53" t="s">
        <v>43</v>
      </c>
      <c r="E401" s="163">
        <v>4.5</v>
      </c>
    </row>
    <row r="402" spans="1:5" ht="108">
      <c r="A402" s="150" t="s">
        <v>21</v>
      </c>
      <c r="B402" s="18"/>
      <c r="C402" s="115">
        <v>9900073100</v>
      </c>
      <c r="D402" s="53"/>
      <c r="E402" s="163">
        <f>E403</f>
        <v>4.5</v>
      </c>
    </row>
    <row r="403" spans="1:5" ht="24">
      <c r="A403" s="33" t="s">
        <v>147</v>
      </c>
      <c r="B403" s="18"/>
      <c r="C403" s="115">
        <v>9900073100</v>
      </c>
      <c r="D403" s="53" t="s">
        <v>43</v>
      </c>
      <c r="E403" s="163">
        <v>4.5</v>
      </c>
    </row>
    <row r="404" spans="1:5" ht="63" customHeight="1">
      <c r="A404" s="203" t="s">
        <v>402</v>
      </c>
      <c r="B404" s="59"/>
      <c r="C404" s="115">
        <v>9900073150</v>
      </c>
      <c r="D404" s="53"/>
      <c r="E404" s="163">
        <f>E405</f>
        <v>181.3</v>
      </c>
    </row>
    <row r="405" spans="1:5" ht="14.25" customHeight="1">
      <c r="A405" s="33" t="s">
        <v>49</v>
      </c>
      <c r="B405" s="18"/>
      <c r="C405" s="115">
        <v>9900073150</v>
      </c>
      <c r="D405" s="53" t="s">
        <v>3</v>
      </c>
      <c r="E405" s="163">
        <v>181.3</v>
      </c>
    </row>
    <row r="406" spans="1:5" ht="83.25" customHeight="1">
      <c r="A406" s="204" t="s">
        <v>403</v>
      </c>
      <c r="B406" s="55"/>
      <c r="C406" s="115">
        <v>9900073160</v>
      </c>
      <c r="D406" s="29"/>
      <c r="E406" s="166">
        <f>E407</f>
        <v>5</v>
      </c>
    </row>
    <row r="407" spans="1:5" ht="24">
      <c r="A407" s="33" t="s">
        <v>147</v>
      </c>
      <c r="B407" s="18"/>
      <c r="C407" s="115">
        <v>9900073160</v>
      </c>
      <c r="D407" s="53" t="s">
        <v>43</v>
      </c>
      <c r="E407" s="163">
        <v>5</v>
      </c>
    </row>
    <row r="408" spans="1:5" ht="13.5" customHeight="1">
      <c r="A408" s="152" t="s">
        <v>19</v>
      </c>
      <c r="B408" s="104"/>
      <c r="C408" s="115">
        <v>9900092730</v>
      </c>
      <c r="D408" s="104"/>
      <c r="E408" s="166">
        <f>E409</f>
        <v>80</v>
      </c>
    </row>
    <row r="409" spans="1:5" ht="13.5" customHeight="1">
      <c r="A409" s="33" t="s">
        <v>2</v>
      </c>
      <c r="B409" s="104"/>
      <c r="C409" s="115">
        <v>9900092730</v>
      </c>
      <c r="D409" s="25">
        <v>800</v>
      </c>
      <c r="E409" s="163">
        <v>80</v>
      </c>
    </row>
    <row r="410" spans="1:5" ht="38.25" customHeight="1">
      <c r="A410" s="153" t="s">
        <v>48</v>
      </c>
      <c r="B410" s="28"/>
      <c r="C410" s="115">
        <v>9900092740</v>
      </c>
      <c r="D410" s="28"/>
      <c r="E410" s="166">
        <f>E411</f>
        <v>300</v>
      </c>
    </row>
    <row r="411" spans="1:5" ht="12.75" customHeight="1">
      <c r="A411" s="33" t="s">
        <v>2</v>
      </c>
      <c r="B411" s="28"/>
      <c r="C411" s="115">
        <v>9900092740</v>
      </c>
      <c r="D411" s="28" t="s">
        <v>1</v>
      </c>
      <c r="E411" s="163">
        <v>300</v>
      </c>
    </row>
    <row r="412" spans="1:6" ht="12.75">
      <c r="A412" s="289" t="s">
        <v>36</v>
      </c>
      <c r="B412" s="289"/>
      <c r="C412" s="289"/>
      <c r="D412" s="289"/>
      <c r="E412" s="161">
        <f>E375+E301+E278+E202+E190+E24+E18</f>
        <v>1089674.7</v>
      </c>
      <c r="F412" s="167" t="s">
        <v>377</v>
      </c>
    </row>
    <row r="415" ht="12.75">
      <c r="E415" s="19"/>
    </row>
    <row r="416" ht="12.75">
      <c r="E416" s="19"/>
    </row>
    <row r="417" ht="12.75">
      <c r="E417" s="19"/>
    </row>
    <row r="418" ht="12.75">
      <c r="E418" s="19"/>
    </row>
  </sheetData>
  <sheetProtection/>
  <autoFilter ref="A16:E412"/>
  <mergeCells count="18">
    <mergeCell ref="A1:E1"/>
    <mergeCell ref="A2:E2"/>
    <mergeCell ref="A3:E3"/>
    <mergeCell ref="A4:E4"/>
    <mergeCell ref="A5:E5"/>
    <mergeCell ref="A6:E6"/>
    <mergeCell ref="A300:E300"/>
    <mergeCell ref="A374:E374"/>
    <mergeCell ref="A412:D412"/>
    <mergeCell ref="A13:E13"/>
    <mergeCell ref="A14:E14"/>
    <mergeCell ref="A201:E201"/>
    <mergeCell ref="A8:E8"/>
    <mergeCell ref="A9:E9"/>
    <mergeCell ref="A10:E10"/>
    <mergeCell ref="A11:E11"/>
    <mergeCell ref="A189:E189"/>
    <mergeCell ref="A277:E277"/>
  </mergeCells>
  <printOptions/>
  <pageMargins left="0.7086614173228347" right="0.7086614173228347" top="0.1968503937007874" bottom="0.1968503937007874" header="0" footer="0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view="pageBreakPreview" zoomScaleSheetLayoutView="100" zoomScalePageLayoutView="0" workbookViewId="0" topLeftCell="A1">
      <selection activeCell="C11" sqref="C11"/>
    </sheetView>
  </sheetViews>
  <sheetFormatPr defaultColWidth="9.00390625" defaultRowHeight="12.75"/>
  <cols>
    <col min="1" max="1" width="10.625" style="2" customWidth="1"/>
    <col min="2" max="2" width="20.75390625" style="2" customWidth="1"/>
    <col min="3" max="3" width="61.875" style="42" customWidth="1"/>
    <col min="4" max="4" width="1.37890625" style="2" customWidth="1"/>
    <col min="5" max="16384" width="9.125" style="2" customWidth="1"/>
  </cols>
  <sheetData>
    <row r="1" spans="1:3" ht="12.75">
      <c r="A1" s="46"/>
      <c r="B1" s="1"/>
      <c r="C1" s="49" t="s">
        <v>0</v>
      </c>
    </row>
    <row r="2" spans="1:3" ht="12.75">
      <c r="A2" s="46"/>
      <c r="B2" s="300" t="s">
        <v>219</v>
      </c>
      <c r="C2" s="300"/>
    </row>
    <row r="3" spans="1:3" ht="12.75">
      <c r="A3" s="46"/>
      <c r="B3" s="300" t="s">
        <v>220</v>
      </c>
      <c r="C3" s="300"/>
    </row>
    <row r="4" spans="1:3" ht="12.75">
      <c r="A4" s="46"/>
      <c r="B4" s="300" t="s">
        <v>221</v>
      </c>
      <c r="C4" s="300"/>
    </row>
    <row r="5" spans="1:3" ht="12.75">
      <c r="A5" s="46"/>
      <c r="B5" s="300" t="s">
        <v>348</v>
      </c>
      <c r="C5" s="300"/>
    </row>
    <row r="6" spans="1:3" ht="12.75">
      <c r="A6" s="46"/>
      <c r="B6" s="49"/>
      <c r="C6" s="49" t="s">
        <v>440</v>
      </c>
    </row>
    <row r="7" spans="1:3" ht="12.75">
      <c r="A7" s="46"/>
      <c r="B7" s="46"/>
      <c r="C7" s="249"/>
    </row>
    <row r="8" spans="1:3" ht="12.75">
      <c r="A8" s="46"/>
      <c r="B8" s="46"/>
      <c r="C8" s="1" t="s">
        <v>381</v>
      </c>
    </row>
    <row r="9" spans="1:3" ht="12.75">
      <c r="A9" s="46"/>
      <c r="B9" s="46"/>
      <c r="C9" s="1" t="s">
        <v>219</v>
      </c>
    </row>
    <row r="10" spans="1:3" ht="12.75">
      <c r="A10" s="46"/>
      <c r="B10" s="46"/>
      <c r="C10" s="1" t="s">
        <v>220</v>
      </c>
    </row>
    <row r="11" spans="1:3" ht="12.75">
      <c r="A11" s="46"/>
      <c r="B11" s="46"/>
      <c r="C11" s="1" t="s">
        <v>221</v>
      </c>
    </row>
    <row r="12" spans="1:3" ht="12.75">
      <c r="A12" s="46"/>
      <c r="B12" s="46"/>
      <c r="C12" s="1" t="s">
        <v>348</v>
      </c>
    </row>
    <row r="14" spans="1:3" ht="30.75" customHeight="1">
      <c r="A14" s="292" t="s">
        <v>222</v>
      </c>
      <c r="B14" s="292"/>
      <c r="C14" s="292"/>
    </row>
    <row r="16" spans="1:3" ht="27.75" customHeight="1">
      <c r="A16" s="293" t="s">
        <v>223</v>
      </c>
      <c r="B16" s="293"/>
      <c r="C16" s="294" t="s">
        <v>224</v>
      </c>
    </row>
    <row r="17" spans="1:3" ht="53.25" customHeight="1">
      <c r="A17" s="43" t="s">
        <v>225</v>
      </c>
      <c r="B17" s="43" t="s">
        <v>226</v>
      </c>
      <c r="C17" s="295"/>
    </row>
    <row r="18" spans="1:3" ht="10.5" customHeight="1">
      <c r="A18" s="226">
        <v>1</v>
      </c>
      <c r="B18" s="226">
        <v>2</v>
      </c>
      <c r="C18" s="227">
        <v>3</v>
      </c>
    </row>
    <row r="19" spans="1:3" ht="27" customHeight="1">
      <c r="A19" s="228" t="s">
        <v>30</v>
      </c>
      <c r="B19" s="296" t="s">
        <v>227</v>
      </c>
      <c r="C19" s="297"/>
    </row>
    <row r="20" spans="1:3" ht="25.5">
      <c r="A20" s="229">
        <v>903</v>
      </c>
      <c r="B20" s="230" t="s">
        <v>228</v>
      </c>
      <c r="C20" s="266" t="s">
        <v>229</v>
      </c>
    </row>
    <row r="21" spans="1:3" ht="76.5">
      <c r="A21" s="229">
        <v>903</v>
      </c>
      <c r="B21" s="230" t="s">
        <v>230</v>
      </c>
      <c r="C21" s="267" t="s">
        <v>231</v>
      </c>
    </row>
    <row r="22" spans="1:3" ht="52.5" customHeight="1">
      <c r="A22" s="229">
        <v>903</v>
      </c>
      <c r="B22" s="230" t="s">
        <v>232</v>
      </c>
      <c r="C22" s="266" t="s">
        <v>233</v>
      </c>
    </row>
    <row r="23" spans="1:3" ht="38.25">
      <c r="A23" s="229">
        <v>903</v>
      </c>
      <c r="B23" s="230" t="s">
        <v>234</v>
      </c>
      <c r="C23" s="266" t="s">
        <v>235</v>
      </c>
    </row>
    <row r="24" spans="1:3" ht="64.5" customHeight="1">
      <c r="A24" s="229">
        <v>903</v>
      </c>
      <c r="B24" s="230" t="s">
        <v>236</v>
      </c>
      <c r="C24" s="266" t="s">
        <v>237</v>
      </c>
    </row>
    <row r="25" spans="1:3" ht="63.75">
      <c r="A25" s="229">
        <v>903</v>
      </c>
      <c r="B25" s="230" t="s">
        <v>238</v>
      </c>
      <c r="C25" s="266" t="s">
        <v>239</v>
      </c>
    </row>
    <row r="26" spans="1:3" ht="25.5">
      <c r="A26" s="229">
        <v>903</v>
      </c>
      <c r="B26" s="230" t="s">
        <v>240</v>
      </c>
      <c r="C26" s="266" t="s">
        <v>241</v>
      </c>
    </row>
    <row r="27" spans="1:3" ht="25.5">
      <c r="A27" s="229">
        <v>903</v>
      </c>
      <c r="B27" s="230" t="s">
        <v>242</v>
      </c>
      <c r="C27" s="266" t="s">
        <v>243</v>
      </c>
    </row>
    <row r="28" spans="1:3" ht="25.5">
      <c r="A28" s="229">
        <v>903</v>
      </c>
      <c r="B28" s="230" t="s">
        <v>244</v>
      </c>
      <c r="C28" s="266" t="s">
        <v>245</v>
      </c>
    </row>
    <row r="29" spans="1:3" ht="63.75" customHeight="1">
      <c r="A29" s="229">
        <v>903</v>
      </c>
      <c r="B29" s="230" t="s">
        <v>246</v>
      </c>
      <c r="C29" s="266" t="s">
        <v>247</v>
      </c>
    </row>
    <row r="30" spans="1:3" ht="64.5" customHeight="1">
      <c r="A30" s="229">
        <v>903</v>
      </c>
      <c r="B30" s="230" t="s">
        <v>248</v>
      </c>
      <c r="C30" s="266" t="s">
        <v>249</v>
      </c>
    </row>
    <row r="31" spans="1:3" ht="76.5">
      <c r="A31" s="229">
        <v>903</v>
      </c>
      <c r="B31" s="230" t="s">
        <v>250</v>
      </c>
      <c r="C31" s="266" t="s">
        <v>251</v>
      </c>
    </row>
    <row r="32" spans="1:3" ht="76.5">
      <c r="A32" s="229">
        <v>903</v>
      </c>
      <c r="B32" s="230" t="s">
        <v>252</v>
      </c>
      <c r="C32" s="268" t="s">
        <v>253</v>
      </c>
    </row>
    <row r="33" spans="1:3" ht="39" customHeight="1">
      <c r="A33" s="229">
        <v>903</v>
      </c>
      <c r="B33" s="230" t="s">
        <v>254</v>
      </c>
      <c r="C33" s="266" t="s">
        <v>255</v>
      </c>
    </row>
    <row r="34" spans="1:3" ht="40.5" customHeight="1">
      <c r="A34" s="229">
        <v>903</v>
      </c>
      <c r="B34" s="230" t="s">
        <v>256</v>
      </c>
      <c r="C34" s="266" t="s">
        <v>257</v>
      </c>
    </row>
    <row r="35" spans="1:3" ht="52.5" customHeight="1">
      <c r="A35" s="229">
        <v>903</v>
      </c>
      <c r="B35" s="230" t="s">
        <v>258</v>
      </c>
      <c r="C35" s="267" t="s">
        <v>259</v>
      </c>
    </row>
    <row r="36" spans="1:3" ht="53.25" customHeight="1">
      <c r="A36" s="229">
        <v>903</v>
      </c>
      <c r="B36" s="230" t="s">
        <v>262</v>
      </c>
      <c r="C36" s="266" t="s">
        <v>263</v>
      </c>
    </row>
    <row r="37" spans="1:3" ht="40.5" customHeight="1">
      <c r="A37" s="229">
        <v>903</v>
      </c>
      <c r="B37" s="230" t="s">
        <v>260</v>
      </c>
      <c r="C37" s="266" t="s">
        <v>261</v>
      </c>
    </row>
    <row r="38" spans="1:3" ht="26.25" customHeight="1">
      <c r="A38" s="229">
        <v>903</v>
      </c>
      <c r="B38" s="230" t="s">
        <v>264</v>
      </c>
      <c r="C38" s="266" t="s">
        <v>64</v>
      </c>
    </row>
    <row r="39" spans="1:3" ht="15" customHeight="1">
      <c r="A39" s="229">
        <v>903</v>
      </c>
      <c r="B39" s="230" t="s">
        <v>265</v>
      </c>
      <c r="C39" s="266" t="s">
        <v>44</v>
      </c>
    </row>
    <row r="40" spans="1:3" ht="25.5">
      <c r="A40" s="229">
        <v>903</v>
      </c>
      <c r="B40" s="230" t="s">
        <v>268</v>
      </c>
      <c r="C40" s="266" t="s">
        <v>269</v>
      </c>
    </row>
    <row r="41" spans="1:3" ht="26.25" customHeight="1">
      <c r="A41" s="229">
        <v>903</v>
      </c>
      <c r="B41" s="231" t="s">
        <v>270</v>
      </c>
      <c r="C41" s="266" t="s">
        <v>271</v>
      </c>
    </row>
    <row r="42" spans="1:3" ht="26.25" customHeight="1">
      <c r="A42" s="276">
        <v>903</v>
      </c>
      <c r="B42" s="277" t="s">
        <v>411</v>
      </c>
      <c r="C42" s="278" t="s">
        <v>412</v>
      </c>
    </row>
    <row r="43" spans="1:3" ht="50.25" customHeight="1">
      <c r="A43" s="229">
        <v>903</v>
      </c>
      <c r="B43" s="230" t="s">
        <v>266</v>
      </c>
      <c r="C43" s="266" t="s">
        <v>267</v>
      </c>
    </row>
    <row r="44" spans="1:3" ht="50.25" customHeight="1">
      <c r="A44" s="229">
        <v>903</v>
      </c>
      <c r="B44" s="230" t="s">
        <v>389</v>
      </c>
      <c r="C44" s="266" t="s">
        <v>390</v>
      </c>
    </row>
    <row r="45" spans="1:3" ht="13.5" customHeight="1">
      <c r="A45" s="229">
        <v>903</v>
      </c>
      <c r="B45" s="230" t="s">
        <v>272</v>
      </c>
      <c r="C45" s="266" t="s">
        <v>273</v>
      </c>
    </row>
    <row r="46" spans="1:3" ht="25.5">
      <c r="A46" s="229">
        <v>903</v>
      </c>
      <c r="B46" s="230" t="s">
        <v>276</v>
      </c>
      <c r="C46" s="266" t="s">
        <v>277</v>
      </c>
    </row>
    <row r="47" spans="1:3" ht="51">
      <c r="A47" s="229">
        <v>903</v>
      </c>
      <c r="B47" s="230" t="s">
        <v>279</v>
      </c>
      <c r="C47" s="266" t="s">
        <v>280</v>
      </c>
    </row>
    <row r="48" spans="1:3" ht="51">
      <c r="A48" s="229">
        <v>903</v>
      </c>
      <c r="B48" s="230" t="s">
        <v>274</v>
      </c>
      <c r="C48" s="266" t="s">
        <v>275</v>
      </c>
    </row>
    <row r="49" spans="1:3" ht="50.25" customHeight="1">
      <c r="A49" s="229">
        <v>903</v>
      </c>
      <c r="B49" s="231" t="s">
        <v>278</v>
      </c>
      <c r="C49" s="266" t="s">
        <v>413</v>
      </c>
    </row>
    <row r="50" spans="1:3" ht="51" customHeight="1">
      <c r="A50" s="229">
        <v>903</v>
      </c>
      <c r="B50" s="231" t="s">
        <v>409</v>
      </c>
      <c r="C50" s="266" t="s">
        <v>410</v>
      </c>
    </row>
    <row r="51" spans="1:3" ht="13.5" customHeight="1">
      <c r="A51" s="229">
        <v>903</v>
      </c>
      <c r="B51" s="230" t="s">
        <v>281</v>
      </c>
      <c r="C51" s="266" t="s">
        <v>282</v>
      </c>
    </row>
    <row r="52" spans="1:3" ht="49.5" customHeight="1">
      <c r="A52" s="229">
        <v>903</v>
      </c>
      <c r="B52" s="230" t="s">
        <v>283</v>
      </c>
      <c r="C52" s="266" t="s">
        <v>284</v>
      </c>
    </row>
    <row r="53" spans="1:3" ht="25.5">
      <c r="A53" s="229">
        <v>903</v>
      </c>
      <c r="B53" s="230" t="s">
        <v>285</v>
      </c>
      <c r="C53" s="266" t="s">
        <v>286</v>
      </c>
    </row>
    <row r="54" spans="1:3" ht="49.5" customHeight="1">
      <c r="A54" s="229">
        <v>903</v>
      </c>
      <c r="B54" s="230" t="s">
        <v>287</v>
      </c>
      <c r="C54" s="266" t="s">
        <v>288</v>
      </c>
    </row>
    <row r="55" spans="1:3" ht="38.25">
      <c r="A55" s="229">
        <v>903</v>
      </c>
      <c r="B55" s="230" t="s">
        <v>289</v>
      </c>
      <c r="C55" s="266" t="s">
        <v>290</v>
      </c>
    </row>
    <row r="56" spans="1:3" s="47" customFormat="1" ht="25.5">
      <c r="A56" s="229">
        <v>903</v>
      </c>
      <c r="B56" s="230" t="s">
        <v>291</v>
      </c>
      <c r="C56" s="266" t="s">
        <v>292</v>
      </c>
    </row>
    <row r="57" spans="1:3" s="47" customFormat="1" ht="36" customHeight="1">
      <c r="A57" s="229">
        <v>903</v>
      </c>
      <c r="B57" s="230" t="s">
        <v>293</v>
      </c>
      <c r="C57" s="266" t="s">
        <v>294</v>
      </c>
    </row>
    <row r="58" spans="1:3" s="47" customFormat="1" ht="51">
      <c r="A58" s="229">
        <v>903</v>
      </c>
      <c r="B58" s="230" t="s">
        <v>295</v>
      </c>
      <c r="C58" s="266" t="s">
        <v>296</v>
      </c>
    </row>
    <row r="59" spans="1:3" s="47" customFormat="1" ht="25.5">
      <c r="A59" s="229">
        <v>903</v>
      </c>
      <c r="B59" s="230" t="s">
        <v>297</v>
      </c>
      <c r="C59" s="266" t="s">
        <v>298</v>
      </c>
    </row>
    <row r="60" spans="1:3" s="47" customFormat="1" ht="39" customHeight="1">
      <c r="A60" s="229">
        <v>903</v>
      </c>
      <c r="B60" s="233" t="s">
        <v>398</v>
      </c>
      <c r="C60" s="269" t="s">
        <v>399</v>
      </c>
    </row>
    <row r="61" spans="1:3" s="47" customFormat="1" ht="51">
      <c r="A61" s="229">
        <v>903</v>
      </c>
      <c r="B61" s="233" t="s">
        <v>366</v>
      </c>
      <c r="C61" s="269" t="s">
        <v>367</v>
      </c>
    </row>
    <row r="62" spans="1:3" s="47" customFormat="1" ht="76.5">
      <c r="A62" s="229">
        <v>903</v>
      </c>
      <c r="B62" s="233" t="s">
        <v>362</v>
      </c>
      <c r="C62" s="269" t="s">
        <v>363</v>
      </c>
    </row>
    <row r="63" spans="1:3" s="47" customFormat="1" ht="38.25">
      <c r="A63" s="232">
        <v>903</v>
      </c>
      <c r="B63" s="233" t="s">
        <v>299</v>
      </c>
      <c r="C63" s="269" t="s">
        <v>300</v>
      </c>
    </row>
    <row r="64" spans="1:3" s="47" customFormat="1" ht="39" customHeight="1">
      <c r="A64" s="226">
        <v>905</v>
      </c>
      <c r="B64" s="291" t="s">
        <v>301</v>
      </c>
      <c r="C64" s="291"/>
    </row>
    <row r="65" spans="1:3" s="47" customFormat="1" ht="51">
      <c r="A65" s="229">
        <v>905</v>
      </c>
      <c r="B65" s="230" t="s">
        <v>302</v>
      </c>
      <c r="C65" s="257" t="s">
        <v>81</v>
      </c>
    </row>
    <row r="66" spans="1:3" s="47" customFormat="1" ht="38.25">
      <c r="A66" s="229">
        <v>905</v>
      </c>
      <c r="B66" s="230" t="s">
        <v>260</v>
      </c>
      <c r="C66" s="257" t="s">
        <v>261</v>
      </c>
    </row>
    <row r="67" spans="1:3" s="47" customFormat="1" ht="50.25" customHeight="1">
      <c r="A67" s="229">
        <v>905</v>
      </c>
      <c r="B67" s="230" t="s">
        <v>283</v>
      </c>
      <c r="C67" s="257" t="s">
        <v>284</v>
      </c>
    </row>
    <row r="68" spans="1:3" ht="28.5" customHeight="1">
      <c r="A68" s="234" t="s">
        <v>45</v>
      </c>
      <c r="B68" s="298" t="s">
        <v>303</v>
      </c>
      <c r="C68" s="299"/>
    </row>
    <row r="69" spans="1:3" ht="50.25" customHeight="1">
      <c r="A69" s="45" t="s">
        <v>45</v>
      </c>
      <c r="B69" s="229" t="s">
        <v>232</v>
      </c>
      <c r="C69" s="257" t="s">
        <v>233</v>
      </c>
    </row>
    <row r="70" spans="1:3" ht="25.5">
      <c r="A70" s="45" t="s">
        <v>45</v>
      </c>
      <c r="B70" s="229" t="s">
        <v>240</v>
      </c>
      <c r="C70" s="257" t="s">
        <v>241</v>
      </c>
    </row>
    <row r="71" spans="1:3" ht="25.5">
      <c r="A71" s="45" t="s">
        <v>45</v>
      </c>
      <c r="B71" s="229" t="s">
        <v>242</v>
      </c>
      <c r="C71" s="257" t="s">
        <v>243</v>
      </c>
    </row>
    <row r="72" spans="1:3" ht="38.25">
      <c r="A72" s="45" t="s">
        <v>45</v>
      </c>
      <c r="B72" s="229" t="s">
        <v>260</v>
      </c>
      <c r="C72" s="257" t="s">
        <v>261</v>
      </c>
    </row>
    <row r="73" spans="1:3" ht="25.5">
      <c r="A73" s="45" t="s">
        <v>45</v>
      </c>
      <c r="B73" s="229" t="s">
        <v>264</v>
      </c>
      <c r="C73" s="257" t="s">
        <v>64</v>
      </c>
    </row>
    <row r="74" spans="1:3" ht="14.25" customHeight="1">
      <c r="A74" s="45" t="s">
        <v>45</v>
      </c>
      <c r="B74" s="229" t="s">
        <v>265</v>
      </c>
      <c r="C74" s="257" t="s">
        <v>44</v>
      </c>
    </row>
    <row r="75" spans="1:3" ht="25.5">
      <c r="A75" s="45" t="s">
        <v>45</v>
      </c>
      <c r="B75" s="229" t="s">
        <v>268</v>
      </c>
      <c r="C75" s="258" t="s">
        <v>269</v>
      </c>
    </row>
    <row r="76" spans="1:3" ht="38.25">
      <c r="A76" s="45" t="s">
        <v>45</v>
      </c>
      <c r="B76" s="235" t="s">
        <v>270</v>
      </c>
      <c r="C76" s="257" t="s">
        <v>304</v>
      </c>
    </row>
    <row r="77" spans="1:3" ht="54" customHeight="1">
      <c r="A77" s="45" t="s">
        <v>45</v>
      </c>
      <c r="B77" s="229" t="s">
        <v>396</v>
      </c>
      <c r="C77" s="257" t="s">
        <v>397</v>
      </c>
    </row>
    <row r="78" spans="1:3" ht="25.5">
      <c r="A78" s="45" t="s">
        <v>45</v>
      </c>
      <c r="B78" s="235" t="s">
        <v>305</v>
      </c>
      <c r="C78" s="257" t="s">
        <v>306</v>
      </c>
    </row>
    <row r="79" spans="1:3" ht="54" customHeight="1">
      <c r="A79" s="45" t="s">
        <v>45</v>
      </c>
      <c r="B79" s="235" t="s">
        <v>307</v>
      </c>
      <c r="C79" s="257" t="s">
        <v>308</v>
      </c>
    </row>
    <row r="80" spans="1:3" ht="12.75" customHeight="1">
      <c r="A80" s="45" t="s">
        <v>45</v>
      </c>
      <c r="B80" s="236" t="s">
        <v>272</v>
      </c>
      <c r="C80" s="259" t="s">
        <v>273</v>
      </c>
    </row>
    <row r="81" spans="1:3" ht="25.5">
      <c r="A81" s="45" t="s">
        <v>45</v>
      </c>
      <c r="B81" s="236" t="s">
        <v>276</v>
      </c>
      <c r="C81" s="259" t="s">
        <v>277</v>
      </c>
    </row>
    <row r="82" spans="1:3" ht="13.5" customHeight="1">
      <c r="A82" s="45" t="s">
        <v>45</v>
      </c>
      <c r="B82" s="236" t="s">
        <v>281</v>
      </c>
      <c r="C82" s="259" t="s">
        <v>282</v>
      </c>
    </row>
    <row r="83" spans="1:3" ht="38.25">
      <c r="A83" s="45" t="s">
        <v>45</v>
      </c>
      <c r="B83" s="236" t="s">
        <v>309</v>
      </c>
      <c r="C83" s="259" t="s">
        <v>310</v>
      </c>
    </row>
    <row r="84" spans="1:3" ht="63.75">
      <c r="A84" s="45" t="s">
        <v>45</v>
      </c>
      <c r="B84" s="237" t="s">
        <v>311</v>
      </c>
      <c r="C84" s="260" t="s">
        <v>312</v>
      </c>
    </row>
    <row r="85" spans="1:3" ht="51">
      <c r="A85" s="45" t="s">
        <v>45</v>
      </c>
      <c r="B85" s="237" t="s">
        <v>313</v>
      </c>
      <c r="C85" s="260" t="s">
        <v>314</v>
      </c>
    </row>
    <row r="86" spans="1:3" ht="25.5">
      <c r="A86" s="238" t="s">
        <v>45</v>
      </c>
      <c r="B86" s="236" t="s">
        <v>285</v>
      </c>
      <c r="C86" s="259" t="s">
        <v>286</v>
      </c>
    </row>
    <row r="87" spans="1:3" ht="38.25">
      <c r="A87" s="45" t="s">
        <v>45</v>
      </c>
      <c r="B87" s="236" t="s">
        <v>289</v>
      </c>
      <c r="C87" s="259" t="s">
        <v>290</v>
      </c>
    </row>
    <row r="88" spans="1:3" ht="25.5">
      <c r="A88" s="45" t="s">
        <v>45</v>
      </c>
      <c r="B88" s="236" t="s">
        <v>291</v>
      </c>
      <c r="C88" s="259" t="s">
        <v>292</v>
      </c>
    </row>
    <row r="89" spans="1:3" ht="25.5">
      <c r="A89" s="45" t="s">
        <v>45</v>
      </c>
      <c r="B89" s="236" t="s">
        <v>297</v>
      </c>
      <c r="C89" s="261" t="s">
        <v>298</v>
      </c>
    </row>
    <row r="90" spans="1:3" ht="38.25">
      <c r="A90" s="45" t="s">
        <v>45</v>
      </c>
      <c r="B90" s="239" t="s">
        <v>299</v>
      </c>
      <c r="C90" s="262" t="s">
        <v>315</v>
      </c>
    </row>
    <row r="91" spans="1:3" ht="25.5" customHeight="1">
      <c r="A91" s="44" t="s">
        <v>316</v>
      </c>
      <c r="B91" s="301" t="s">
        <v>317</v>
      </c>
      <c r="C91" s="302"/>
    </row>
    <row r="92" spans="1:3" ht="25.5">
      <c r="A92" s="45" t="s">
        <v>316</v>
      </c>
      <c r="B92" s="240" t="s">
        <v>240</v>
      </c>
      <c r="C92" s="257" t="s">
        <v>241</v>
      </c>
    </row>
    <row r="93" spans="1:3" ht="25.5">
      <c r="A93" s="45" t="s">
        <v>316</v>
      </c>
      <c r="B93" s="240" t="s">
        <v>242</v>
      </c>
      <c r="C93" s="257" t="s">
        <v>243</v>
      </c>
    </row>
    <row r="94" spans="1:3" ht="38.25">
      <c r="A94" s="45" t="s">
        <v>316</v>
      </c>
      <c r="B94" s="240" t="s">
        <v>260</v>
      </c>
      <c r="C94" s="257" t="s">
        <v>261</v>
      </c>
    </row>
    <row r="95" spans="1:3" ht="14.25" customHeight="1">
      <c r="A95" s="45" t="s">
        <v>316</v>
      </c>
      <c r="B95" s="240" t="s">
        <v>265</v>
      </c>
      <c r="C95" s="257" t="s">
        <v>44</v>
      </c>
    </row>
    <row r="96" spans="1:3" ht="25.5">
      <c r="A96" s="45" t="s">
        <v>316</v>
      </c>
      <c r="B96" s="240" t="s">
        <v>264</v>
      </c>
      <c r="C96" s="257" t="s">
        <v>64</v>
      </c>
    </row>
    <row r="97" spans="1:3" ht="38.25">
      <c r="A97" s="45" t="s">
        <v>316</v>
      </c>
      <c r="B97" s="231" t="s">
        <v>270</v>
      </c>
      <c r="C97" s="263" t="s">
        <v>304</v>
      </c>
    </row>
    <row r="98" spans="1:3" ht="13.5" customHeight="1">
      <c r="A98" s="45" t="s">
        <v>316</v>
      </c>
      <c r="B98" s="241" t="s">
        <v>272</v>
      </c>
      <c r="C98" s="259" t="s">
        <v>273</v>
      </c>
    </row>
    <row r="99" spans="1:3" ht="38.25">
      <c r="A99" s="45" t="s">
        <v>316</v>
      </c>
      <c r="B99" s="241" t="s">
        <v>289</v>
      </c>
      <c r="C99" s="259" t="s">
        <v>290</v>
      </c>
    </row>
    <row r="100" spans="1:3" ht="25.5">
      <c r="A100" s="45" t="s">
        <v>316</v>
      </c>
      <c r="B100" s="241" t="s">
        <v>291</v>
      </c>
      <c r="C100" s="259" t="s">
        <v>292</v>
      </c>
    </row>
    <row r="101" spans="1:3" ht="30.75" customHeight="1">
      <c r="A101" s="242" t="s">
        <v>318</v>
      </c>
      <c r="B101" s="303" t="s">
        <v>319</v>
      </c>
      <c r="C101" s="304"/>
    </row>
    <row r="102" spans="1:3" ht="25.5">
      <c r="A102" s="45" t="s">
        <v>318</v>
      </c>
      <c r="B102" s="229" t="s">
        <v>240</v>
      </c>
      <c r="C102" s="257" t="s">
        <v>241</v>
      </c>
    </row>
    <row r="103" spans="1:3" ht="25.5">
      <c r="A103" s="238" t="s">
        <v>318</v>
      </c>
      <c r="B103" s="229" t="s">
        <v>242</v>
      </c>
      <c r="C103" s="257" t="s">
        <v>243</v>
      </c>
    </row>
    <row r="104" spans="1:3" ht="38.25">
      <c r="A104" s="45" t="s">
        <v>318</v>
      </c>
      <c r="B104" s="229" t="s">
        <v>260</v>
      </c>
      <c r="C104" s="257" t="s">
        <v>261</v>
      </c>
    </row>
    <row r="105" spans="1:3" ht="25.5">
      <c r="A105" s="45" t="s">
        <v>318</v>
      </c>
      <c r="B105" s="229" t="s">
        <v>264</v>
      </c>
      <c r="C105" s="257" t="s">
        <v>64</v>
      </c>
    </row>
    <row r="106" spans="1:3" ht="13.5" customHeight="1">
      <c r="A106" s="45" t="s">
        <v>318</v>
      </c>
      <c r="B106" s="229" t="s">
        <v>265</v>
      </c>
      <c r="C106" s="257" t="s">
        <v>44</v>
      </c>
    </row>
    <row r="107" spans="1:3" ht="25.5">
      <c r="A107" s="45" t="s">
        <v>318</v>
      </c>
      <c r="B107" s="229" t="s">
        <v>268</v>
      </c>
      <c r="C107" s="258" t="s">
        <v>269</v>
      </c>
    </row>
    <row r="108" spans="1:3" ht="38.25">
      <c r="A108" s="45" t="s">
        <v>318</v>
      </c>
      <c r="B108" s="235" t="s">
        <v>270</v>
      </c>
      <c r="C108" s="263" t="s">
        <v>304</v>
      </c>
    </row>
    <row r="109" spans="1:3" ht="39" customHeight="1">
      <c r="A109" s="45" t="s">
        <v>318</v>
      </c>
      <c r="B109" s="236" t="s">
        <v>320</v>
      </c>
      <c r="C109" s="263" t="s">
        <v>321</v>
      </c>
    </row>
    <row r="110" spans="1:3" ht="14.25" customHeight="1">
      <c r="A110" s="45" t="s">
        <v>318</v>
      </c>
      <c r="B110" s="236" t="s">
        <v>272</v>
      </c>
      <c r="C110" s="259" t="s">
        <v>273</v>
      </c>
    </row>
    <row r="111" spans="1:3" ht="25.5">
      <c r="A111" s="45" t="s">
        <v>318</v>
      </c>
      <c r="B111" s="236" t="s">
        <v>276</v>
      </c>
      <c r="C111" s="259" t="s">
        <v>277</v>
      </c>
    </row>
    <row r="112" spans="1:3" ht="51">
      <c r="A112" s="45" t="s">
        <v>318</v>
      </c>
      <c r="B112" s="236" t="s">
        <v>322</v>
      </c>
      <c r="C112" s="259" t="s">
        <v>323</v>
      </c>
    </row>
    <row r="113" spans="1:3" ht="15" customHeight="1">
      <c r="A113" s="45" t="s">
        <v>318</v>
      </c>
      <c r="B113" s="236" t="s">
        <v>281</v>
      </c>
      <c r="C113" s="259" t="s">
        <v>282</v>
      </c>
    </row>
    <row r="114" spans="1:3" ht="25.5">
      <c r="A114" s="45" t="s">
        <v>318</v>
      </c>
      <c r="B114" s="236" t="s">
        <v>285</v>
      </c>
      <c r="C114" s="259" t="s">
        <v>286</v>
      </c>
    </row>
    <row r="115" spans="1:3" ht="38.25">
      <c r="A115" s="45" t="s">
        <v>318</v>
      </c>
      <c r="B115" s="236" t="s">
        <v>289</v>
      </c>
      <c r="C115" s="259" t="s">
        <v>290</v>
      </c>
    </row>
    <row r="116" spans="1:3" ht="25.5">
      <c r="A116" s="45" t="s">
        <v>318</v>
      </c>
      <c r="B116" s="236" t="s">
        <v>291</v>
      </c>
      <c r="C116" s="259" t="s">
        <v>292</v>
      </c>
    </row>
    <row r="117" spans="1:3" ht="38.25" customHeight="1">
      <c r="A117" s="243" t="s">
        <v>318</v>
      </c>
      <c r="B117" s="244" t="s">
        <v>293</v>
      </c>
      <c r="C117" s="264" t="s">
        <v>294</v>
      </c>
    </row>
    <row r="118" spans="1:3" ht="25.5">
      <c r="A118" s="45" t="s">
        <v>318</v>
      </c>
      <c r="B118" s="236" t="s">
        <v>297</v>
      </c>
      <c r="C118" s="261" t="s">
        <v>298</v>
      </c>
    </row>
    <row r="119" spans="1:3" s="47" customFormat="1" ht="51">
      <c r="A119" s="243" t="s">
        <v>318</v>
      </c>
      <c r="B119" s="230" t="s">
        <v>364</v>
      </c>
      <c r="C119" s="257" t="s">
        <v>365</v>
      </c>
    </row>
    <row r="120" spans="1:3" ht="38.25">
      <c r="A120" s="245" t="s">
        <v>318</v>
      </c>
      <c r="B120" s="246" t="s">
        <v>299</v>
      </c>
      <c r="C120" s="265" t="s">
        <v>324</v>
      </c>
    </row>
    <row r="121" spans="1:3" ht="26.25" customHeight="1">
      <c r="A121" s="226">
        <v>992</v>
      </c>
      <c r="B121" s="291" t="s">
        <v>325</v>
      </c>
      <c r="C121" s="291"/>
    </row>
    <row r="122" spans="1:3" ht="27" customHeight="1">
      <c r="A122" s="229">
        <v>992</v>
      </c>
      <c r="B122" s="230" t="s">
        <v>326</v>
      </c>
      <c r="C122" s="257" t="s">
        <v>327</v>
      </c>
    </row>
    <row r="123" spans="1:3" ht="25.5">
      <c r="A123" s="229">
        <v>992</v>
      </c>
      <c r="B123" s="230" t="s">
        <v>240</v>
      </c>
      <c r="C123" s="257" t="s">
        <v>241</v>
      </c>
    </row>
    <row r="124" spans="1:3" ht="25.5">
      <c r="A124" s="229">
        <v>992</v>
      </c>
      <c r="B124" s="230" t="s">
        <v>242</v>
      </c>
      <c r="C124" s="257" t="s">
        <v>243</v>
      </c>
    </row>
    <row r="125" spans="1:3" ht="51">
      <c r="A125" s="229">
        <v>992</v>
      </c>
      <c r="B125" s="230" t="s">
        <v>302</v>
      </c>
      <c r="C125" s="257" t="s">
        <v>81</v>
      </c>
    </row>
    <row r="126" spans="1:3" ht="38.25">
      <c r="A126" s="229">
        <v>992</v>
      </c>
      <c r="B126" s="230" t="s">
        <v>260</v>
      </c>
      <c r="C126" s="257" t="s">
        <v>261</v>
      </c>
    </row>
    <row r="127" spans="1:3" ht="25.5">
      <c r="A127" s="229">
        <v>992</v>
      </c>
      <c r="B127" s="230" t="s">
        <v>264</v>
      </c>
      <c r="C127" s="257" t="s">
        <v>64</v>
      </c>
    </row>
    <row r="128" spans="1:3" ht="25.5">
      <c r="A128" s="229">
        <v>992</v>
      </c>
      <c r="B128" s="230" t="s">
        <v>328</v>
      </c>
      <c r="C128" s="257" t="s">
        <v>329</v>
      </c>
    </row>
    <row r="129" spans="1:3" ht="14.25" customHeight="1">
      <c r="A129" s="229">
        <v>992</v>
      </c>
      <c r="B129" s="230" t="s">
        <v>265</v>
      </c>
      <c r="C129" s="257" t="s">
        <v>44</v>
      </c>
    </row>
    <row r="130" spans="1:3" ht="51">
      <c r="A130" s="229">
        <v>992</v>
      </c>
      <c r="B130" s="230" t="s">
        <v>330</v>
      </c>
      <c r="C130" s="257" t="s">
        <v>331</v>
      </c>
    </row>
    <row r="131" spans="1:3" ht="25.5">
      <c r="A131" s="229">
        <v>992</v>
      </c>
      <c r="B131" s="230" t="s">
        <v>332</v>
      </c>
      <c r="C131" s="257" t="s">
        <v>333</v>
      </c>
    </row>
    <row r="132" spans="1:3" ht="25.5">
      <c r="A132" s="229">
        <v>992</v>
      </c>
      <c r="B132" s="230" t="s">
        <v>334</v>
      </c>
      <c r="C132" s="257" t="s">
        <v>335</v>
      </c>
    </row>
    <row r="133" spans="1:3" ht="13.5" customHeight="1">
      <c r="A133" s="229">
        <v>992</v>
      </c>
      <c r="B133" s="230" t="s">
        <v>272</v>
      </c>
      <c r="C133" s="257" t="s">
        <v>273</v>
      </c>
    </row>
    <row r="134" spans="1:3" ht="25.5">
      <c r="A134" s="229">
        <v>992</v>
      </c>
      <c r="B134" s="230" t="s">
        <v>336</v>
      </c>
      <c r="C134" s="257" t="s">
        <v>337</v>
      </c>
    </row>
    <row r="135" spans="1:3" ht="38.25">
      <c r="A135" s="229">
        <v>992</v>
      </c>
      <c r="B135" s="230" t="s">
        <v>338</v>
      </c>
      <c r="C135" s="257" t="s">
        <v>339</v>
      </c>
    </row>
    <row r="136" spans="1:3" ht="25.5">
      <c r="A136" s="229">
        <v>992</v>
      </c>
      <c r="B136" s="230" t="s">
        <v>276</v>
      </c>
      <c r="C136" s="257" t="s">
        <v>277</v>
      </c>
    </row>
    <row r="137" spans="1:3" ht="13.5" customHeight="1">
      <c r="A137" s="229">
        <v>992</v>
      </c>
      <c r="B137" s="230" t="s">
        <v>281</v>
      </c>
      <c r="C137" s="257" t="s">
        <v>282</v>
      </c>
    </row>
    <row r="138" spans="1:3" ht="49.5" customHeight="1">
      <c r="A138" s="229">
        <v>992</v>
      </c>
      <c r="B138" s="230" t="s">
        <v>283</v>
      </c>
      <c r="C138" s="257" t="s">
        <v>340</v>
      </c>
    </row>
    <row r="139" spans="1:3" ht="25.5">
      <c r="A139" s="229">
        <v>992</v>
      </c>
      <c r="B139" s="230" t="s">
        <v>285</v>
      </c>
      <c r="C139" s="257" t="s">
        <v>286</v>
      </c>
    </row>
    <row r="140" spans="1:3" ht="25.5">
      <c r="A140" s="229">
        <v>992</v>
      </c>
      <c r="B140" s="230" t="s">
        <v>341</v>
      </c>
      <c r="C140" s="257" t="s">
        <v>342</v>
      </c>
    </row>
    <row r="141" spans="1:3" ht="50.25" customHeight="1">
      <c r="A141" s="229">
        <v>992</v>
      </c>
      <c r="B141" s="230" t="s">
        <v>287</v>
      </c>
      <c r="C141" s="257" t="s">
        <v>288</v>
      </c>
    </row>
    <row r="142" spans="1:3" ht="38.25">
      <c r="A142" s="229">
        <v>992</v>
      </c>
      <c r="B142" s="230" t="s">
        <v>289</v>
      </c>
      <c r="C142" s="257" t="s">
        <v>290</v>
      </c>
    </row>
    <row r="143" spans="1:3" ht="25.5">
      <c r="A143" s="229">
        <v>992</v>
      </c>
      <c r="B143" s="230" t="s">
        <v>291</v>
      </c>
      <c r="C143" s="257" t="s">
        <v>292</v>
      </c>
    </row>
    <row r="144" spans="1:3" ht="76.5">
      <c r="A144" s="229">
        <v>992</v>
      </c>
      <c r="B144" s="230" t="s">
        <v>343</v>
      </c>
      <c r="C144" s="257" t="s">
        <v>344</v>
      </c>
    </row>
    <row r="145" spans="1:3" ht="76.5">
      <c r="A145" s="229">
        <v>992</v>
      </c>
      <c r="B145" s="230" t="s">
        <v>345</v>
      </c>
      <c r="C145" s="257" t="s">
        <v>346</v>
      </c>
    </row>
    <row r="146" spans="1:3" ht="50.25" customHeight="1">
      <c r="A146" s="229">
        <v>992</v>
      </c>
      <c r="B146" s="230" t="s">
        <v>370</v>
      </c>
      <c r="C146" s="257" t="s">
        <v>371</v>
      </c>
    </row>
    <row r="147" spans="1:3" ht="51">
      <c r="A147" s="229">
        <v>992</v>
      </c>
      <c r="B147" s="230" t="s">
        <v>293</v>
      </c>
      <c r="C147" s="257" t="s">
        <v>347</v>
      </c>
    </row>
    <row r="148" spans="1:3" ht="51">
      <c r="A148" s="229">
        <v>992</v>
      </c>
      <c r="B148" s="230" t="s">
        <v>295</v>
      </c>
      <c r="C148" s="257" t="s">
        <v>296</v>
      </c>
    </row>
    <row r="149" spans="1:3" ht="25.5">
      <c r="A149" s="229">
        <v>992</v>
      </c>
      <c r="B149" s="230" t="s">
        <v>297</v>
      </c>
      <c r="C149" s="257" t="s">
        <v>298</v>
      </c>
    </row>
    <row r="150" spans="1:3" ht="38.25">
      <c r="A150" s="229">
        <v>992</v>
      </c>
      <c r="B150" s="230" t="s">
        <v>368</v>
      </c>
      <c r="C150" s="257" t="s">
        <v>369</v>
      </c>
    </row>
    <row r="151" spans="1:4" ht="38.25">
      <c r="A151" s="229">
        <v>992</v>
      </c>
      <c r="B151" s="230" t="s">
        <v>299</v>
      </c>
      <c r="C151" s="257" t="s">
        <v>324</v>
      </c>
      <c r="D151" s="2" t="s">
        <v>377</v>
      </c>
    </row>
  </sheetData>
  <sheetProtection/>
  <mergeCells count="13">
    <mergeCell ref="B2:C2"/>
    <mergeCell ref="B3:C3"/>
    <mergeCell ref="B4:C4"/>
    <mergeCell ref="B5:C5"/>
    <mergeCell ref="B91:C91"/>
    <mergeCell ref="B101:C101"/>
    <mergeCell ref="B121:C121"/>
    <mergeCell ref="A14:C14"/>
    <mergeCell ref="A16:B16"/>
    <mergeCell ref="C16:C17"/>
    <mergeCell ref="B19:C19"/>
    <mergeCell ref="B64:C64"/>
    <mergeCell ref="B68:C68"/>
  </mergeCells>
  <printOptions horizontalCentered="1"/>
  <pageMargins left="0.7874015748031497" right="0.7874015748031497" top="0.1968503937007874" bottom="0.1968503937007874" header="0" footer="0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view="pageBreakPreview" zoomScaleSheetLayoutView="100" zoomScalePageLayoutView="0" workbookViewId="0" topLeftCell="A1">
      <selection activeCell="A17" sqref="A17"/>
    </sheetView>
  </sheetViews>
  <sheetFormatPr defaultColWidth="9.00390625" defaultRowHeight="12.75"/>
  <cols>
    <col min="1" max="1" width="60.75390625" style="0" customWidth="1"/>
    <col min="2" max="2" width="23.75390625" style="0" customWidth="1"/>
    <col min="3" max="3" width="1.25" style="0" customWidth="1"/>
  </cols>
  <sheetData>
    <row r="1" spans="1:2" ht="12" customHeight="1">
      <c r="A1" s="280" t="s">
        <v>131</v>
      </c>
      <c r="B1" s="280"/>
    </row>
    <row r="2" spans="1:2" ht="12" customHeight="1">
      <c r="A2" s="280" t="s">
        <v>219</v>
      </c>
      <c r="B2" s="280"/>
    </row>
    <row r="3" spans="1:2" ht="12" customHeight="1">
      <c r="A3" s="280" t="s">
        <v>220</v>
      </c>
      <c r="B3" s="280"/>
    </row>
    <row r="4" spans="1:2" ht="12" customHeight="1">
      <c r="A4" s="280" t="s">
        <v>221</v>
      </c>
      <c r="B4" s="280"/>
    </row>
    <row r="5" spans="1:2" ht="12" customHeight="1">
      <c r="A5" s="280" t="s">
        <v>348</v>
      </c>
      <c r="B5" s="280"/>
    </row>
    <row r="6" spans="1:2" ht="12" customHeight="1">
      <c r="A6" s="280" t="s">
        <v>440</v>
      </c>
      <c r="B6" s="280"/>
    </row>
    <row r="7" spans="1:2" ht="12" customHeight="1">
      <c r="A7" s="1"/>
      <c r="B7" s="1"/>
    </row>
    <row r="8" spans="1:6" s="9" customFormat="1" ht="12" customHeight="1">
      <c r="A8" s="307" t="s">
        <v>382</v>
      </c>
      <c r="B8" s="307"/>
      <c r="C8" s="14"/>
      <c r="D8" s="14"/>
      <c r="E8" s="14"/>
      <c r="F8" s="14"/>
    </row>
    <row r="9" spans="1:6" s="9" customFormat="1" ht="12" customHeight="1">
      <c r="A9" s="8"/>
      <c r="B9" s="8" t="s">
        <v>96</v>
      </c>
      <c r="C9" s="14"/>
      <c r="D9" s="14"/>
      <c r="E9" s="14"/>
      <c r="F9" s="14"/>
    </row>
    <row r="10" spans="1:6" s="9" customFormat="1" ht="16.5" customHeight="1">
      <c r="A10" s="8"/>
      <c r="B10" s="8"/>
      <c r="C10" s="14"/>
      <c r="D10" s="14"/>
      <c r="E10" s="14"/>
      <c r="F10" s="14"/>
    </row>
    <row r="11" spans="1:6" s="10" customFormat="1" ht="16.5" customHeight="1">
      <c r="A11" s="306" t="s">
        <v>190</v>
      </c>
      <c r="B11" s="306"/>
      <c r="C11" s="15"/>
      <c r="D11" s="15"/>
      <c r="E11" s="15"/>
      <c r="F11" s="15"/>
    </row>
    <row r="12" spans="1:6" s="10" customFormat="1" ht="30" customHeight="1">
      <c r="A12" s="306" t="s">
        <v>35</v>
      </c>
      <c r="B12" s="306"/>
      <c r="C12" s="15"/>
      <c r="D12" s="15"/>
      <c r="E12" s="15"/>
      <c r="F12" s="15"/>
    </row>
    <row r="13" spans="1:6" s="9" customFormat="1" ht="14.25">
      <c r="A13" s="305"/>
      <c r="B13" s="305"/>
      <c r="C13" s="14"/>
      <c r="D13" s="14"/>
      <c r="E13" s="14"/>
      <c r="F13" s="14"/>
    </row>
    <row r="14" spans="1:2" s="10" customFormat="1" ht="18.75" customHeight="1">
      <c r="A14" s="11" t="s">
        <v>68</v>
      </c>
      <c r="B14" s="11" t="s">
        <v>83</v>
      </c>
    </row>
    <row r="15" spans="1:2" s="10" customFormat="1" ht="16.5" customHeight="1">
      <c r="A15" s="13" t="s">
        <v>69</v>
      </c>
      <c r="B15" s="256">
        <v>1166.6</v>
      </c>
    </row>
    <row r="16" spans="1:2" s="10" customFormat="1" ht="16.5" customHeight="1">
      <c r="A16" s="13" t="s">
        <v>82</v>
      </c>
      <c r="B16" s="256">
        <v>342.2</v>
      </c>
    </row>
    <row r="17" spans="1:2" s="10" customFormat="1" ht="16.5" customHeight="1">
      <c r="A17" s="13" t="s">
        <v>70</v>
      </c>
      <c r="B17" s="256">
        <v>973.4</v>
      </c>
    </row>
    <row r="18" spans="1:2" s="10" customFormat="1" ht="16.5" customHeight="1">
      <c r="A18" s="13" t="s">
        <v>71</v>
      </c>
      <c r="B18" s="256">
        <v>646.5</v>
      </c>
    </row>
    <row r="19" spans="1:2" s="10" customFormat="1" ht="16.5" customHeight="1">
      <c r="A19" s="13" t="s">
        <v>72</v>
      </c>
      <c r="B19" s="256">
        <v>124</v>
      </c>
    </row>
    <row r="20" spans="1:2" s="10" customFormat="1" ht="16.5" customHeight="1">
      <c r="A20" s="13" t="s">
        <v>73</v>
      </c>
      <c r="B20" s="256">
        <v>520.3</v>
      </c>
    </row>
    <row r="21" spans="1:2" s="10" customFormat="1" ht="16.5" customHeight="1">
      <c r="A21" s="13" t="s">
        <v>74</v>
      </c>
      <c r="B21" s="256">
        <v>1346.9</v>
      </c>
    </row>
    <row r="22" spans="1:2" s="10" customFormat="1" ht="16.5" customHeight="1">
      <c r="A22" s="13" t="s">
        <v>75</v>
      </c>
      <c r="B22" s="256">
        <v>393.1</v>
      </c>
    </row>
    <row r="23" spans="1:2" s="10" customFormat="1" ht="16.5" customHeight="1">
      <c r="A23" s="13" t="s">
        <v>76</v>
      </c>
      <c r="B23" s="256">
        <v>610.6</v>
      </c>
    </row>
    <row r="24" spans="1:2" ht="16.5" customHeight="1">
      <c r="A24" s="13" t="s">
        <v>24</v>
      </c>
      <c r="B24" s="256">
        <v>831.4</v>
      </c>
    </row>
    <row r="25" spans="1:2" s="4" customFormat="1" ht="16.5" customHeight="1">
      <c r="A25" s="48" t="s">
        <v>77</v>
      </c>
      <c r="B25" s="219">
        <f>SUM(B15:B24)</f>
        <v>6955</v>
      </c>
    </row>
    <row r="26" spans="1:2" ht="16.5" customHeight="1">
      <c r="A26" s="13" t="s">
        <v>156</v>
      </c>
      <c r="B26" s="218">
        <v>203.2</v>
      </c>
    </row>
    <row r="27" spans="1:3" s="4" customFormat="1" ht="15">
      <c r="A27" s="41" t="s">
        <v>79</v>
      </c>
      <c r="B27" s="219">
        <f>B25+B26</f>
        <v>7158.2</v>
      </c>
      <c r="C27" s="4" t="s">
        <v>377</v>
      </c>
    </row>
  </sheetData>
  <sheetProtection/>
  <mergeCells count="10">
    <mergeCell ref="A13:B13"/>
    <mergeCell ref="A11:B11"/>
    <mergeCell ref="A8:B8"/>
    <mergeCell ref="A12:B12"/>
    <mergeCell ref="A1:B1"/>
    <mergeCell ref="A2:B2"/>
    <mergeCell ref="A3:B3"/>
    <mergeCell ref="A4:B4"/>
    <mergeCell ref="A5:B5"/>
    <mergeCell ref="A6:B6"/>
  </mergeCells>
  <printOptions/>
  <pageMargins left="0.7874015748031497" right="0.7874015748031497" top="0.1968503937007874" bottom="0" header="0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"/>
  <sheetViews>
    <sheetView view="pageBreakPreview" zoomScaleSheetLayoutView="100" zoomScalePageLayoutView="0" workbookViewId="0" topLeftCell="A1">
      <selection activeCell="D38" sqref="D38"/>
    </sheetView>
  </sheetViews>
  <sheetFormatPr defaultColWidth="9.00390625" defaultRowHeight="12.75"/>
  <cols>
    <col min="1" max="1" width="61.00390625" style="0" customWidth="1"/>
    <col min="2" max="2" width="22.875" style="0" customWidth="1"/>
    <col min="3" max="3" width="1.25" style="0" customWidth="1"/>
  </cols>
  <sheetData>
    <row r="1" spans="1:2" ht="12.75">
      <c r="A1" s="280" t="s">
        <v>432</v>
      </c>
      <c r="B1" s="280"/>
    </row>
    <row r="2" spans="1:2" ht="12.75">
      <c r="A2" s="280" t="s">
        <v>219</v>
      </c>
      <c r="B2" s="280"/>
    </row>
    <row r="3" spans="1:2" ht="12.75">
      <c r="A3" s="280" t="s">
        <v>220</v>
      </c>
      <c r="B3" s="280"/>
    </row>
    <row r="4" spans="1:2" ht="12.75">
      <c r="A4" s="280" t="s">
        <v>221</v>
      </c>
      <c r="B4" s="280"/>
    </row>
    <row r="5" spans="1:2" ht="12.75">
      <c r="A5" s="280" t="s">
        <v>348</v>
      </c>
      <c r="B5" s="280"/>
    </row>
    <row r="6" spans="1:2" ht="12.75">
      <c r="A6" s="280" t="s">
        <v>440</v>
      </c>
      <c r="B6" s="280"/>
    </row>
    <row r="7" spans="1:2" ht="12.75">
      <c r="A7" s="1"/>
      <c r="B7" s="1"/>
    </row>
    <row r="8" spans="1:9" s="9" customFormat="1" ht="12">
      <c r="A8" s="307" t="s">
        <v>433</v>
      </c>
      <c r="B8" s="307"/>
      <c r="C8" s="14"/>
      <c r="D8" s="14"/>
      <c r="E8" s="14"/>
      <c r="F8" s="14"/>
      <c r="G8" s="14"/>
      <c r="H8" s="14"/>
      <c r="I8" s="14"/>
    </row>
    <row r="9" spans="1:9" s="9" customFormat="1" ht="12">
      <c r="A9" s="8"/>
      <c r="B9" s="8" t="s">
        <v>96</v>
      </c>
      <c r="C9" s="14"/>
      <c r="D9" s="14"/>
      <c r="E9" s="14"/>
      <c r="F9" s="14"/>
      <c r="G9" s="14"/>
      <c r="H9" s="14"/>
      <c r="I9" s="14"/>
    </row>
    <row r="10" spans="1:9" s="9" customFormat="1" ht="12">
      <c r="A10" s="8"/>
      <c r="B10" s="8"/>
      <c r="C10" s="14"/>
      <c r="D10" s="14"/>
      <c r="E10" s="14"/>
      <c r="F10" s="14"/>
      <c r="G10" s="14"/>
      <c r="H10" s="14"/>
      <c r="I10" s="14"/>
    </row>
    <row r="11" spans="1:9" s="10" customFormat="1" ht="15">
      <c r="A11" s="308" t="s">
        <v>421</v>
      </c>
      <c r="B11" s="308"/>
      <c r="C11" s="15"/>
      <c r="D11" s="15"/>
      <c r="E11" s="15"/>
      <c r="F11" s="15"/>
      <c r="G11" s="15"/>
      <c r="H11" s="15"/>
      <c r="I11" s="15"/>
    </row>
    <row r="12" spans="1:9" s="10" customFormat="1" ht="27" customHeight="1">
      <c r="A12" s="306" t="s">
        <v>422</v>
      </c>
      <c r="B12" s="306"/>
      <c r="C12" s="15"/>
      <c r="D12" s="15"/>
      <c r="E12" s="15"/>
      <c r="F12" s="15"/>
      <c r="G12" s="15"/>
      <c r="H12" s="15"/>
      <c r="I12" s="15"/>
    </row>
    <row r="13" s="2" customFormat="1" ht="12.75">
      <c r="A13" s="270"/>
    </row>
    <row r="14" spans="1:9" s="9" customFormat="1" ht="12">
      <c r="A14" s="280"/>
      <c r="B14" s="280"/>
      <c r="C14" s="14"/>
      <c r="D14" s="14"/>
      <c r="E14" s="14"/>
      <c r="F14" s="14"/>
      <c r="G14" s="14"/>
      <c r="H14" s="14"/>
      <c r="I14" s="14"/>
    </row>
    <row r="15" spans="1:2" s="10" customFormat="1" ht="15" customHeight="1">
      <c r="A15" s="271" t="s">
        <v>68</v>
      </c>
      <c r="B15" s="271" t="s">
        <v>83</v>
      </c>
    </row>
    <row r="16" spans="1:2" s="10" customFormat="1" ht="15.75" customHeight="1">
      <c r="A16" s="13" t="s">
        <v>423</v>
      </c>
      <c r="B16" s="272">
        <v>86</v>
      </c>
    </row>
    <row r="17" spans="1:2" s="10" customFormat="1" ht="15" customHeight="1">
      <c r="A17" s="273" t="s">
        <v>424</v>
      </c>
      <c r="B17" s="272">
        <v>133.75</v>
      </c>
    </row>
    <row r="18" spans="1:2" s="10" customFormat="1" ht="15" customHeight="1">
      <c r="A18" s="273" t="s">
        <v>425</v>
      </c>
      <c r="B18" s="272">
        <v>86</v>
      </c>
    </row>
    <row r="19" spans="1:2" s="10" customFormat="1" ht="15" customHeight="1">
      <c r="A19" s="273" t="s">
        <v>426</v>
      </c>
      <c r="B19" s="272">
        <v>190.1</v>
      </c>
    </row>
    <row r="20" spans="1:2" s="10" customFormat="1" ht="15" customHeight="1">
      <c r="A20" s="273" t="s">
        <v>427</v>
      </c>
      <c r="B20" s="272">
        <v>375</v>
      </c>
    </row>
    <row r="21" spans="1:2" s="10" customFormat="1" ht="15" customHeight="1">
      <c r="A21" s="273" t="s">
        <v>428</v>
      </c>
      <c r="B21" s="272">
        <v>77.25</v>
      </c>
    </row>
    <row r="22" spans="1:2" s="10" customFormat="1" ht="15" customHeight="1">
      <c r="A22" s="13" t="s">
        <v>429</v>
      </c>
      <c r="B22" s="272">
        <v>375</v>
      </c>
    </row>
    <row r="23" spans="1:2" s="10" customFormat="1" ht="15" customHeight="1">
      <c r="A23" s="273" t="s">
        <v>430</v>
      </c>
      <c r="B23" s="272">
        <v>85</v>
      </c>
    </row>
    <row r="24" spans="1:2" s="10" customFormat="1" ht="15" customHeight="1">
      <c r="A24" s="273" t="s">
        <v>431</v>
      </c>
      <c r="B24" s="272">
        <v>375</v>
      </c>
    </row>
    <row r="25" spans="1:3" s="10" customFormat="1" ht="15" customHeight="1">
      <c r="A25" s="48" t="s">
        <v>77</v>
      </c>
      <c r="B25" s="274">
        <f>SUM(B16:B24)</f>
        <v>1783.1</v>
      </c>
      <c r="C25" s="10" t="s">
        <v>377</v>
      </c>
    </row>
    <row r="26" ht="12.75">
      <c r="B26" s="275"/>
    </row>
  </sheetData>
  <sheetProtection/>
  <mergeCells count="10">
    <mergeCell ref="A8:B8"/>
    <mergeCell ref="A11:B11"/>
    <mergeCell ref="A12:B12"/>
    <mergeCell ref="A14:B14"/>
    <mergeCell ref="A1:B1"/>
    <mergeCell ref="A2:B2"/>
    <mergeCell ref="A3:B3"/>
    <mergeCell ref="A4:B4"/>
    <mergeCell ref="A5:B5"/>
    <mergeCell ref="A6:B6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Natasha</cp:lastModifiedBy>
  <cp:lastPrinted>2018-04-04T12:53:48Z</cp:lastPrinted>
  <dcterms:created xsi:type="dcterms:W3CDTF">2006-12-28T08:02:07Z</dcterms:created>
  <dcterms:modified xsi:type="dcterms:W3CDTF">2018-04-12T04:49:45Z</dcterms:modified>
  <cp:category/>
  <cp:version/>
  <cp:contentType/>
  <cp:contentStatus/>
</cp:coreProperties>
</file>