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11055" tabRatio="519" activeTab="3"/>
  </bookViews>
  <sheets>
    <sheet name="Приложение 1 " sheetId="1" r:id="rId1"/>
    <sheet name="Приложение 2" sheetId="2" r:id="rId2"/>
    <sheet name="Приложение 3" sheetId="3" r:id="rId3"/>
    <sheet name="Приложение 4" sheetId="4" r:id="rId4"/>
  </sheets>
  <externalReferences>
    <externalReference r:id="rId7"/>
  </externalReferences>
  <definedNames>
    <definedName name="_xlnm._FilterDatabase" localSheetId="2" hidden="1">'Приложение 3'!$A$9:$E$394</definedName>
    <definedName name="asd15">#REF!</definedName>
    <definedName name="ggh">#REF!</definedName>
    <definedName name="hgghb">#REF!</definedName>
    <definedName name="А319" localSheetId="0">#REF!</definedName>
    <definedName name="А319" localSheetId="1">#REF!</definedName>
    <definedName name="А319" localSheetId="2">'Приложение 3'!#REF!</definedName>
    <definedName name="А319" localSheetId="3">#REF!</definedName>
    <definedName name="А319">#REF!</definedName>
    <definedName name="_xlnm.Print_Area" localSheetId="2">'Приложение 3'!$A$1:$E$406</definedName>
    <definedName name="_xlnm.Print_Area" localSheetId="3">'Приложение 4'!$A$1:$J$16</definedName>
    <definedName name="п319">#REF!</definedName>
    <definedName name="рор">#REF!</definedName>
    <definedName name="ф123">#REF!</definedName>
    <definedName name="Ф320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<sst xmlns="http://schemas.openxmlformats.org/spreadsheetml/2006/main" count="1108" uniqueCount="502">
  <si>
    <t>2 07 05030 05 0000 180</t>
  </si>
  <si>
    <t>Массовый спорт</t>
  </si>
  <si>
    <t>Субсидии на содержание автомобильных дорог общего пользования местного значения</t>
  </si>
  <si>
    <t>1 01 02020 01 0000 110</t>
  </si>
  <si>
    <t>2 02 04014 05 0000 151</t>
  </si>
  <si>
    <t>Прочие безвозмездные поступления в бюджеты муниципальных районов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</si>
  <si>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</si>
  <si>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</si>
  <si>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1 05 01010 01 0000 110</t>
  </si>
  <si>
    <t>1 05 01020 01 0000 110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</si>
  <si>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</si>
  <si>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</si>
  <si>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</si>
  <si>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</si>
  <si>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Охрана семьи и детства</t>
  </si>
  <si>
    <t>13</t>
  </si>
  <si>
    <t>Дорожное хозяйство (дорожные фонды)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</si>
  <si>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</si>
  <si>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</si>
  <si>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Другие вопросы в области культуры, кинематографии</t>
  </si>
  <si>
    <t>1 01 02010 01 0000 110</t>
  </si>
  <si>
    <t>ПР</t>
  </si>
  <si>
    <t>Сумма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</si>
  <si>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</si>
  <si>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</si>
  <si>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</si>
  <si>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</si>
  <si>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</si>
  <si>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Другие вопросы в области образования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</si>
  <si>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</si>
  <si>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</si>
  <si>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</si>
  <si>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</si>
  <si>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</si>
  <si>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</si>
  <si>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</si>
  <si>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</si>
  <si>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</si>
  <si>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06</t>
  </si>
  <si>
    <t>11</t>
  </si>
  <si>
    <t>Общее образование</t>
  </si>
  <si>
    <t>Культура</t>
  </si>
  <si>
    <t>Национальная безопасность и правоохранительная деятельность</t>
  </si>
  <si>
    <t>Дошкольное образование</t>
  </si>
  <si>
    <t>Код бюджетной классификации</t>
  </si>
  <si>
    <t>Наименование кода</t>
  </si>
  <si>
    <t>ВСЕГО ДОХОДОВ:</t>
  </si>
  <si>
    <t>048</t>
  </si>
  <si>
    <t>Федеральная служба по надзору в сфере природопользования</t>
  </si>
  <si>
    <t>076</t>
  </si>
  <si>
    <t>Федеральное агентство по  рыболовству</t>
  </si>
  <si>
    <t>141</t>
  </si>
  <si>
    <t>Федеральная служба по надзору в сфере защиты прав потребителей и благополучия человека</t>
  </si>
  <si>
    <t>182</t>
  </si>
  <si>
    <t>Федеральная налоговая служба</t>
  </si>
  <si>
    <t>188</t>
  </si>
  <si>
    <t>Министерство внутренних дел Российской Федерации</t>
  </si>
  <si>
    <t>Прочие денежные взыскания (штрафы) за  правонарушения в области дорожного движения</t>
  </si>
  <si>
    <t>875</t>
  </si>
  <si>
    <t xml:space="preserve">Министерство образования Республики Коми </t>
  </si>
  <si>
    <t>Администрация муниципального района "Ижемский"</t>
  </si>
  <si>
    <t>1 17 01050 05 0000 180</t>
  </si>
  <si>
    <t>Невыясненные поступления, зачисляемые в бюджеты муниципальных районов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</si>
  <si>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</si>
  <si>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Управление образования администрации муниципального района "Ижемский"</t>
  </si>
  <si>
    <t>Прочие доходы от компенсации затрат  бюджетов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</si>
  <si>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</si>
  <si>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</si>
  <si>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1</t>
  </si>
  <si>
    <t>Кассовое исполнение (тыс. рублей)</t>
  </si>
  <si>
    <t>Социальное обеспечение населения</t>
  </si>
  <si>
    <t>Дотации бюджетам муниципальных районов на поддержку мер по обеспечению сбалансированности бюджетов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</si>
  <si>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</si>
  <si>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</si>
  <si>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</si>
  <si>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00</t>
  </si>
  <si>
    <t>ВСЕГО РАСХОДОВ</t>
  </si>
  <si>
    <t>тыс. рублей</t>
  </si>
  <si>
    <t xml:space="preserve">Код </t>
  </si>
  <si>
    <t>1 05 02020 02 0000 110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</si>
  <si>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</si>
  <si>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</si>
  <si>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Финансовое управление администрации муниципального района "Ижемский"</t>
  </si>
  <si>
    <t>905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</si>
  <si>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</si>
  <si>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</si>
  <si>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Единый налог на вмененный доход для отдельных видов деятельности (за налоговые периоды, истекшие до 1 января 2011 года)</t>
  </si>
  <si>
    <t>903</t>
  </si>
  <si>
    <t>1 12 01010 01 0000 120</t>
  </si>
  <si>
    <t>Плата за выбросы загрязняющих веществ в атмосферный воздух стационарными объектами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</si>
  <si>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</si>
  <si>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</si>
  <si>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</t>
  </si>
  <si>
    <t>Другие общегосударственные вопросы</t>
  </si>
  <si>
    <t xml:space="preserve">Наименование </t>
  </si>
  <si>
    <t>Мобилизационная и вневойсковая подготовка</t>
  </si>
  <si>
    <t>Дотации бюджетам муниципальных районов на выравнивание бюджетной обеспеченности</t>
  </si>
  <si>
    <t>321</t>
  </si>
  <si>
    <t>1 16 30030 01 0000 140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</si>
  <si>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</si>
  <si>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</si>
  <si>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1 12 01030 01 0000 120</t>
  </si>
  <si>
    <t>Плата за сбросы загрязняющих веществ в водные объекты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</si>
  <si>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</si>
  <si>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</si>
  <si>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Сельское хозяйство и рыболовство</t>
  </si>
  <si>
    <t>Благоустройство</t>
  </si>
  <si>
    <t>Другие вопросы в области физической культуры и спорта</t>
  </si>
  <si>
    <t>Субвенции на реализацию государственных полномочий по расчету и предоставлению дотаций на выравнивание уровня бюджетной обеспеченности поселений в Республике Коми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</si>
  <si>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</si>
  <si>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</si>
  <si>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</si>
  <si>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1 16 25030 01 0000 140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</si>
  <si>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</si>
  <si>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</si>
  <si>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1 13 02995 05 0000 130</t>
  </si>
  <si>
    <t>12</t>
  </si>
  <si>
    <t>Транспорт</t>
  </si>
  <si>
    <t>Другие вопросы в области национальной экономики</t>
  </si>
  <si>
    <t>Коммунальное хозяйство</t>
  </si>
  <si>
    <t>Пенсионное обеспечение</t>
  </si>
  <si>
    <t>964</t>
  </si>
  <si>
    <t>Жилищное хозяйство</t>
  </si>
  <si>
    <t>Субсидии на мероприятия по проведению оздоровительной кампании детей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</si>
  <si>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</si>
  <si>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</si>
  <si>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</t>
  </si>
  <si>
    <t>1 11 05035 05 0000 120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</si>
  <si>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</si>
  <si>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</si>
  <si>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956</t>
  </si>
  <si>
    <t>975</t>
  </si>
  <si>
    <t>992</t>
  </si>
  <si>
    <t>Изменения на комитет</t>
  </si>
  <si>
    <t>к решению Совета муниципального района "Ижемский"</t>
  </si>
  <si>
    <t>"Об исполнении бюджета муниципального образования</t>
  </si>
  <si>
    <t>Контрольно-счетный орган муниципального района "Ижемский" - контрольно-счетная комиссия муниципального района "Ижемский"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</si>
  <si>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</si>
  <si>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жилищно-коммунального хозяйства</t>
  </si>
  <si>
    <t>1 05 02010 02 0000 110</t>
  </si>
  <si>
    <t>1 05 03010 01 0000 110</t>
  </si>
  <si>
    <t>Национальная оборона</t>
  </si>
  <si>
    <t>1 03 02230 01 0000 110</t>
  </si>
  <si>
    <t>1 03 02240 01 0000 110</t>
  </si>
  <si>
    <t>1 03 02250 01 0000 110</t>
  </si>
  <si>
    <t>1 03 02260 01 0000 110</t>
  </si>
  <si>
    <t>1 16 25060 01 0000 140</t>
  </si>
  <si>
    <t>Денежные взыскания (штрафы) за нарушение земельного законодательства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</si>
  <si>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</si>
  <si>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</si>
  <si>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</si>
  <si>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</si>
  <si>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Субсидия на комплектование документных (книжных) фондов библиотек муниципальных образований за счет средств, поступающих из республиканского бюджета</t>
  </si>
  <si>
    <t>100</t>
  </si>
  <si>
    <t>Федеральное казначейство</t>
  </si>
  <si>
    <t>150</t>
  </si>
  <si>
    <t>Федеральная служба по труду и занятости</t>
  </si>
  <si>
    <t>Федеральная служба государственной регистрации, кадастра и картографии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</si>
  <si>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</si>
  <si>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</si>
  <si>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</si>
  <si>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</si>
  <si>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культуры администрации муниципального района "Ижемский"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</si>
  <si>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</si>
  <si>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</si>
  <si>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</si>
  <si>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на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</si>
  <si>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Приложение 2</t>
  </si>
  <si>
    <t>Культура,  кинематография</t>
  </si>
  <si>
    <t>Приложение  4</t>
  </si>
  <si>
    <t>843</t>
  </si>
  <si>
    <t>Служба Республики Коми строительного, жилищного и технического надзора (контроля)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</si>
  <si>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</si>
  <si>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</si>
  <si>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Гл</t>
  </si>
  <si>
    <t>КЦСР</t>
  </si>
  <si>
    <t>ВР</t>
  </si>
  <si>
    <t>5</t>
  </si>
  <si>
    <t>Совет муниципального района "Ижемский"</t>
  </si>
  <si>
    <t>Непрограммные направления деятельности</t>
  </si>
  <si>
    <t>Руководство и управление в сфере установленных функций органов местного самоуправления (центральный аппарат)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</si>
  <si>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</si>
  <si>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 государственных (муниципальных) нужд</t>
  </si>
  <si>
    <t>200</t>
  </si>
  <si>
    <t>Администрация муниципального района «Ижемский»</t>
  </si>
  <si>
    <t>Муниципальная программа муниципального образования муниципального района "Ижемский" «Территориальное развитие"</t>
  </si>
  <si>
    <t>Подпрограмма "Строительство, обеспечение качественным, доступным жильем населения Ижемского района"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</si>
  <si>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семьям, имеющим трех и более детей</t>
  </si>
  <si>
    <t>Социальное обеспечение и иные выплаты населению</t>
  </si>
  <si>
    <t>Осуществление государственных полномочий по обеспечению жилыми помещениями муниципального специализированного жилищного фонда, детей-сирот и детей, оставшихся без попечения родителей, лиц из числа детей-сирот и детей, оставшихся без попечения родителей</t>
  </si>
  <si>
    <t>Капитальные вложения в объекты государственной (муниципальной) собственности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</si>
  <si>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</si>
  <si>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Подпрограмма «Обеспечение благоприятного и безопасного проживания граждан на территории Ижемского района и качественными жилищно-коммунальными услугами населения»</t>
  </si>
  <si>
    <t>Реализация мероприятий по капитальному ремонту многоквартирных домов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</si>
  <si>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</si>
  <si>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</si>
  <si>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Обеспечение функционирования деятельности муниципального учреждения "Жилищное управление"</t>
  </si>
  <si>
    <t>Строительство и реконструкция объектов водоснабжения</t>
  </si>
  <si>
    <t>Подпрограмма «Развитие систем обращения с отходами»</t>
  </si>
  <si>
    <t>Муниципальная программа муниципального образования муниципального района "Ижемский" "Развитие экономики"</t>
  </si>
  <si>
    <t>Подпрограмма "Малое и среднее предпринимательство в Ижемском районе"</t>
  </si>
  <si>
    <t>Финансовая поддержка субъектов малого и среднего предпринимательства</t>
  </si>
  <si>
    <t>Иные бюджетные ассигнования</t>
  </si>
  <si>
    <t>800</t>
  </si>
  <si>
    <t>Подпрограмма "Развитие агропромышленного комплекса в Ижемском районе"</t>
  </si>
  <si>
    <t>Финансовая поддержка сельскохозяйственных организаций, крестьянских (фермерских) хозяйств</t>
  </si>
  <si>
    <t>Муниципальная программа муниципального образования муниципального района "Ижемский" "Муниципальное управление"</t>
  </si>
  <si>
    <t>Подпрограмма "Управление муниципальным имуществом"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</si>
  <si>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</si>
  <si>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</si>
  <si>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Развитие и поддержка актуального состояния сайта администрации муниципального района «Ижемский»</t>
  </si>
  <si>
    <t>600</t>
  </si>
  <si>
    <t>Подпрограмма "Поддержка социально ориентированных некоммерческих организаций"</t>
  </si>
  <si>
    <t>Оказание финансовой поддержки социально ориентированным некоммерческим организациям</t>
  </si>
  <si>
    <t>Расходы на реализацию основного мероприятия</t>
  </si>
  <si>
    <t>Муниципальная программа муниципального образования муниципального района "Ижемский" "Развитие транспортной системы"</t>
  </si>
  <si>
    <t>Подпрограмма "Развитие транспортной инфраструктуры и дорожного хозяйства"</t>
  </si>
  <si>
    <t>Содержание автомобильных дорог общего пользования местного значения</t>
  </si>
  <si>
    <t>08 1 11 S2220</t>
  </si>
  <si>
    <t>Оборудование и содержание ледовых переправ и зимних автомобильных дорог общего пользования местного значения</t>
  </si>
  <si>
    <t>08 1 12 S2210</t>
  </si>
  <si>
    <t>Содержание элементов наплавного моста</t>
  </si>
  <si>
    <t>Подпрограмма "Организация транспортного обслуживания населения на территории муниципального района "Ижемский""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</si>
  <si>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</si>
  <si>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</si>
  <si>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08 2 12 S2280</t>
  </si>
  <si>
    <t>Подпрограмма "Повышение безопасности дорожного движения на территории муниципального района "Ижемский""</t>
  </si>
  <si>
    <t>Обеспечение обустройства и установки автобусных павильонов на автомобильных дорогах общего пользования местного значения</t>
  </si>
  <si>
    <t>Выполнение других обязательств государства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</si>
  <si>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</si>
  <si>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300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</si>
  <si>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</si>
  <si>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500</t>
  </si>
  <si>
    <t>Глава местной администрации (исполнительно-распорядительного органа муниципального образования)</t>
  </si>
  <si>
    <t>Резервный фонд администрации муниципального района "Ижемский"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</si>
  <si>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</si>
  <si>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Руководитель контрольно-счетной палаты муниципального образования и его заместители</t>
  </si>
  <si>
    <t>Муниципальная программа муниципального образования муниципального района "Ижемский" "Развитие и сохранение культуры"</t>
  </si>
  <si>
    <t>Укрепление и модернизация материально-технической базы объектов сферы культуры и искусства</t>
  </si>
  <si>
    <t>Укрепление и модернизация материально-технической базы объектов сферы культуры</t>
  </si>
  <si>
    <t>Укрепление материально-технической базы муниципальных учреждений сферы культуры</t>
  </si>
  <si>
    <t>Реализация концепции информатизации сферы культуры и искусства</t>
  </si>
  <si>
    <t>Реализация концепции информатизации сферы культуры</t>
  </si>
  <si>
    <t>Реализация концепции информатизации сферы  искусства</t>
  </si>
  <si>
    <t>Развитие библиотечного дела</t>
  </si>
  <si>
    <t>Оказание муниципальных услуг (выполнение работ) библиотеками</t>
  </si>
  <si>
    <t>Подписка периодических изданий</t>
  </si>
  <si>
    <t>Оказание муниципальных услуг (выполнение работ) музеями</t>
  </si>
  <si>
    <t>Создание безопасных условий в муниципальных учреждениях культуры и искусства</t>
  </si>
  <si>
    <t xml:space="preserve">Обеспечение первичных мер пожарной безопасности муниципальных учреждений культуры </t>
  </si>
  <si>
    <t>Обеспечение первичных мер пожарной безопасности муниципальных учреждений  искусства</t>
  </si>
  <si>
    <t>Оказание муниципальных услуг (выполнение работ) учреждениями культурно-досугового типа</t>
  </si>
  <si>
    <t>Поддержка художественного народного творчества, сохранение традиционной культуры</t>
  </si>
  <si>
    <t>Оказание муниципальных услуг (выполнение работ) учреждениями дополнительного образования</t>
  </si>
  <si>
    <t>03 0 25 S2460</t>
  </si>
  <si>
    <t>03 0 25 S2570</t>
  </si>
  <si>
    <t xml:space="preserve">Руководство и управление в сфере установленных функций органов местного самоуправления </t>
  </si>
  <si>
    <t>Руководство и управление в сфере установленных функций органов местного самоуправления (централизованная бухгалтерия)</t>
  </si>
  <si>
    <t>Осуществление деятельности прочих учреждений</t>
  </si>
  <si>
    <t>Информационно-консультационная поддержка малого и среднего предпринимательства</t>
  </si>
  <si>
    <t>Подпрограмма "Развитие внутреннего и въездного туризма на территории Ижемского района"</t>
  </si>
  <si>
    <t>Предоставление мер социальной поддержки по оплате жилья и коммунальных услуг специалистам муниципальных учреждений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</si>
  <si>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</si>
  <si>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04 0 14 S2500</t>
  </si>
  <si>
    <t>Оказание муниципальных услуг (выполнение работ) учреждениями физкультурно-спортивной направленности</t>
  </si>
  <si>
    <t>Укрепление материально-технической базы учреждений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</si>
  <si>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</si>
  <si>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«Ижемский» в официальных межмуниципальных, республиканских, межрегиональных, всероссийских соревнованиях</t>
  </si>
  <si>
    <t>Поддержка спортсменов высокого класса</t>
  </si>
  <si>
    <t>Реализация постановления администрации МР "Ижемский" от 09.08.2011 г. № 536 "Об учреждении стипендии руководителя администрации муниципального района "Ижемский" спортсменам высокого класса, участвующим во Всероссийских спортивных мероприятиях"</t>
  </si>
  <si>
    <t>Муниципальная программа муниципального образования муниципального района "Ижемский" "Развитие образования"</t>
  </si>
  <si>
    <t xml:space="preserve">Реализация организациями, осуществляющими образовательную деятельность, дошкольных, основных и дополнительных общеобразовательных программ </t>
  </si>
  <si>
    <t>Обеспечение деятельности (оказание муниципальных услуг) муниципальных организаций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</si>
  <si>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</si>
  <si>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</si>
  <si>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</si>
  <si>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противопожарных мероприятий</t>
  </si>
  <si>
    <t>Проведение мероприятий по энергосбережению и повышению энергетической эффективности</t>
  </si>
  <si>
    <t>Создание условий для функционирования муниципальных образовательных организаций</t>
  </si>
  <si>
    <t>02 0 17 S2010</t>
  </si>
  <si>
    <t>02 0 17 L0970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</si>
  <si>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</si>
  <si>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</si>
  <si>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</si>
  <si>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Поддержка талантливой молодежи</t>
  </si>
  <si>
    <t>Обеспечение допризывной подготовки учащихся муниципальных образовательных организаций к военной службе</t>
  </si>
  <si>
    <t>Обеспечение оздоровления и отдыха детей Ижемского района</t>
  </si>
  <si>
    <t>Мероприятия по проведению оздоровительной кампании детей Ижемского района</t>
  </si>
  <si>
    <t>02 0 41 S2040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</si>
  <si>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</si>
  <si>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02 0 42 S2040</t>
  </si>
  <si>
    <t>Руководство и управление в сфере установленных функций органов местного самоуправления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</si>
  <si>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</si>
  <si>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Ведомственная целевая программа "Развитие лыжных гонок и национальных видов спорта "Северное многоборье"</t>
  </si>
  <si>
    <t>Проведение районных соревнований юных инспекторов движения «Безопасное колесо» среди учащихся школ муниципального района «Ижемский</t>
  </si>
  <si>
    <t>Обеспечение участия команды учащихся школ муниципального района «Ижемский» на республиканских соревнованиях «Безопасное колесо»</t>
  </si>
  <si>
    <t>Мероприятия в области социальной политики</t>
  </si>
  <si>
    <t>Подпрограмма "Управление муниципальными финансами и муниципальным долгом"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</si>
  <si>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</si>
  <si>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</t>
  </si>
  <si>
    <t>Субвенции на реализацию государственных полномочий по расчету и предоставлению дотаций на выравнивание бюджетной обеспеченности  поселений</t>
  </si>
  <si>
    <t>Дотации поселениям на поддержку мер по обеспечению сбалансированности бюджетов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</si>
  <si>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</si>
  <si>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Российской Федерации по государственной регистрации актов гражданского состояния</t>
  </si>
  <si>
    <t>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</si>
  <si>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Приложение 3</t>
  </si>
  <si>
    <t>Увеличение прочих остатков денежных средств бюджетов муниципальных районов</t>
  </si>
  <si>
    <t>Уменьшение  прочих остатков денежных средств бюджетов муниципальных районов</t>
  </si>
  <si>
    <t>ВСЕГО,</t>
  </si>
  <si>
    <t>в том числе:</t>
  </si>
  <si>
    <t>Строительство индивидуального жилья</t>
  </si>
  <si>
    <t>Содействие в предоставлении государственной поддержки на приобретение (строительство) жилья молодым семьям</t>
  </si>
  <si>
    <t>Реализация народных проектов в сфере благоустройства</t>
  </si>
  <si>
    <t>01 2 21 S2480</t>
  </si>
  <si>
    <t>Отлов безнадзорных животных на территории Ижемского района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</si>
  <si>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</si>
  <si>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Строительство водопроводных сетей</t>
  </si>
  <si>
    <t>01 2 31 L0180</t>
  </si>
  <si>
    <t>Ликвидация и рекультивация несанкционированных свалок</t>
  </si>
  <si>
    <t>Поддержка субъектов малого предпринимательства</t>
  </si>
  <si>
    <t>Вовлечение в оборот муниципального имущества МО МР "Ижемский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</si>
  <si>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</si>
  <si>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</si>
  <si>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</si>
  <si>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Обеспечение содержания, ремонта и капитального ремонта автомобильных дорог общего пользования местного значения и улично-дорожной сети</t>
  </si>
  <si>
    <t>Проведение ремонта улично-дорожной сети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</si>
  <si>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значения, улицах, проездах</t>
  </si>
  <si>
    <t>Приобретение и доставка угля для нужд муниципальных учреждений</t>
  </si>
  <si>
    <t>Обслуживание муниципальных котельных</t>
  </si>
  <si>
    <t>Реализация постановления администрации МР «Ижемский» «О наградах муниципального района «Ижемский»»</t>
  </si>
  <si>
    <t>Осуществление государственных полномочий Республики Коми, предусмотренных пунктами 7-9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</si>
  <si>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</si>
  <si>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Поддержка отрасли культуры</t>
  </si>
  <si>
    <t>03 0 12 L5190</t>
  </si>
  <si>
    <t>03 0 13 L5190</t>
  </si>
  <si>
    <t>03 0 15 S2150</t>
  </si>
  <si>
    <t>Реализация народных проектов в сфере культуры и искусства, прошедших отбор в рамках проекта "Народный бюджет"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</si>
  <si>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Ижемского района</t>
  </si>
  <si>
    <t>Обеспечение роста уровня оплаты труда работников муниципальных учреждений культуры и искусства в Ижемском районе</t>
  </si>
  <si>
    <t>Повышение оплаты труда работникам муниципальных учреждений культуры</t>
  </si>
  <si>
    <t>03 0 34 S2690</t>
  </si>
  <si>
    <t>Повышение оплаты труда педагогическим работникам муниципальных учреждений дополнительного образования</t>
  </si>
  <si>
    <t>03 0 34 S2700</t>
  </si>
  <si>
    <t>Рекламно-информационное обеспечение продвижения туристских продуктов</t>
  </si>
  <si>
    <t>Подпрограмма "Профилактика терроризма и экстремизма на территории муниципального района "Ижемский""</t>
  </si>
  <si>
    <t>Приобретение и установка инженерно- технических средств охраны объектов</t>
  </si>
  <si>
    <t>Осуществление государственного полномочия Республики Коми по предоставлению мер социальной поддержки в форме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</si>
  <si>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Реализация народных проектов в сфере физической культуры и спорта</t>
  </si>
  <si>
    <t>02 0 11 S2700</t>
  </si>
  <si>
    <t>Укрепление материально-технической базы и создание безопасных условий в организациях в сфере образования</t>
  </si>
  <si>
    <t>Реализация народных проектов в сфере образования, прошедших отбор в рамках проекта «Народный бюджет»</t>
  </si>
  <si>
    <t>02 0 17 S2020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</si>
  <si>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</si>
  <si>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Организация питания обучающихся в муниципальных образовательных организациях, реализующих программу начального, основного и среднего образования </t>
  </si>
  <si>
    <t>Организация питания обучающихся в муниципальных образовательных организациях, реализующих образовательную программу начального, основного и среднего образования</t>
  </si>
  <si>
    <t>02 0 18 S2000</t>
  </si>
  <si>
    <t>Обеспечение роста уровня оплаты труда работников муниципальных учреждений дополнительного образования</t>
  </si>
  <si>
    <t>04 0 25 00000</t>
  </si>
  <si>
    <t>04 0 25 S2700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</si>
  <si>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</si>
  <si>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Обслуживание муниципального долга МР "Ижемский"</t>
  </si>
  <si>
    <t>Обслуживание государственного (муниципального) долга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</si>
  <si>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 государственной регистрации актов гражданского состояния"</t>
  </si>
  <si>
    <t>Дополнительное образование детей</t>
  </si>
  <si>
    <t xml:space="preserve">Молодежная политика </t>
  </si>
  <si>
    <t>Обслуживание государственного внутреннего и муниципального долга</t>
  </si>
  <si>
    <t>Обслуживание государственного  и муниципального долга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</si>
  <si>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</si>
  <si>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</si>
  <si>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</si>
  <si>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</si>
  <si>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2 02 20077 05 0000 151</t>
  </si>
  <si>
    <t>2 02 29999 05 0000 151</t>
  </si>
  <si>
    <t>2 02 30024 05 0000 151</t>
  </si>
  <si>
    <t>Субвенции на осуществление государственного полномочия Республики Коми по отлову и содержанию безнадзорных животных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</si>
  <si>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</si>
  <si>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</si>
  <si>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</si>
  <si>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  в соответствии с заключенными соглашениями</t>
  </si>
  <si>
    <t>2 02 40014 05 0000 151</t>
  </si>
  <si>
    <t>Межбюджетные трансферты на осуществление переданных полномочий поселений по организации торгов и исполнения функций заказчика по выполнению работ по ямочному ремонту асфальтобетонного покрытия</t>
  </si>
  <si>
    <t>2 19 60010 05 0000 151</t>
  </si>
  <si>
    <t>Межбюджетные трансферты, передаваемые бюджетам муниципальных районов из бюджетов поселений на осуществление переданных полномочий поселений по осуществлению внешнего муниципального финансового контроля в соотвествии с заключенными соглашениями</t>
  </si>
  <si>
    <t>2 02 25519 05 0000 151</t>
  </si>
  <si>
    <t>Субсидии на укрепление материально-технической базы муниципальных учреждений сферы культуры</t>
  </si>
  <si>
    <t>Субсидии на реализацию народных проектов в сфере культуры, прошедших отбор в рамках проекта "Народный бюджет"</t>
  </si>
  <si>
    <t>Субсидии на мероприятия по обеспечению первичных мер пожарной безопасности муниципальных учреждений сферы культуры</t>
  </si>
  <si>
    <t>Субсидия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Республики Коми</t>
  </si>
  <si>
    <t>2 07 05030 05 000 180</t>
  </si>
  <si>
    <t xml:space="preserve">Отдел физической культуры и  спорта администрации муниципального района "Ижемский" 
</t>
  </si>
  <si>
    <t>2 02 25097 05 0000 151</t>
  </si>
  <si>
    <t>Субсидии на организацию питания обучающихся 1-4 классов в муниципальных образовательных учреждениях в Республике Коми, реализующих образовательную программу начального общего образования</t>
  </si>
  <si>
    <t>Субсидии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</si>
  <si>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</si>
  <si>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</si>
  <si>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2 02 15001 05 0000 151</t>
  </si>
  <si>
    <t>2 02 15002 05 0000 151</t>
  </si>
  <si>
    <t>2 02 35118 05 0000 151</t>
  </si>
  <si>
    <t>2 02 35930 05 0000 151</t>
  </si>
  <si>
    <t>Межбюджетные трансферты на осуществление переданных полномочий поселений по составлению проектов бюджетов поселений, осуществление контроля за их исполнением, составлению отчета об исполнении бюджетов поселений в соответствии с заключенными соглашениями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</si>
  <si>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</si>
  <si>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государственную регистрацию актов гражданского состояния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</si>
  <si>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</si>
  <si>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</si>
  <si>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муниципального района "Ижемский" за 2018 год"</t>
  </si>
  <si>
    <t>Доходы бюджета муниципального образования муниципального района "Ижемский" за 2018 год по кодам классификации доходов бюджетов</t>
  </si>
  <si>
    <t>муниципального района Ижемский за 2018 год"</t>
  </si>
  <si>
    <t>Расходы бюджета муниципального образования  муниципального района "Ижемский" за 2018 год по разделам, подразделам классификации расходов бюджетов Российской Федерации</t>
  </si>
  <si>
    <t xml:space="preserve">Расходы бюджета муниципального образования муниципального района "Ижемский" за 2018 год по ведомственной структуре расходов бюджета муниципального образования муниципального района "Ижемский" </t>
  </si>
  <si>
    <t>Источники финансирования дефицита бюджета муниципального образования муниципального  района "Ижемский" за 2018 год по кодам  классификации источников финансирования дефицитов бюджетов Российской Федерации</t>
  </si>
  <si>
    <t>1 12 01041 01 0000 120</t>
  </si>
  <si>
    <t>Плата за размещение отходов производства</t>
  </si>
  <si>
    <t>322</t>
  </si>
  <si>
    <t>Федеральная служба судебных приставов</t>
  </si>
  <si>
    <t>415</t>
  </si>
  <si>
    <t>Генеральная прокуратура Российской Федерации</t>
  </si>
  <si>
    <t>852</t>
  </si>
  <si>
    <t>Министерство природных ресурсов и охраны окружающей среды Республики Коми</t>
  </si>
  <si>
    <t>Денежные взыскания (штрафы) за нарушение законодательства Российской Федерации о недрах</t>
  </si>
  <si>
    <t>1 16 25010 01 0000 140</t>
  </si>
  <si>
    <t>Субсидии бюджетам муниципальных районов на реализацию мероприятий по обеспечению жильем молодых семей</t>
  </si>
  <si>
    <t>2 02 25497 05 0000 151</t>
  </si>
  <si>
    <t>Субсидии на возмещение выпадающих доходов организаций речного транспорта, осуществляющих пассажирские перевозки речным транспортом во внутримуниципальном сообщении</t>
  </si>
  <si>
    <t>Субсидии на реализацию народных проектов в сфере благоустройства сельских населенных пунктов, прошедших отбор в рамках проекта "Народный бюджет"</t>
  </si>
  <si>
    <t>Субсидии на реализацию народных проектов в сфере занятости населения, прошедших отбор в рамках проекта "Народный бюджет"</t>
  </si>
  <si>
    <t>Субсидии на создание систем по раздельному сбору отходов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</si>
  <si>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</si>
  <si>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установку наплавного моста</t>
  </si>
  <si>
    <t>Субвенции на осуществление госполномочия РК по расчету и предоставлению субвенций бюджетам поселений на осуществление госполномочия РК по опред. перечня должн. лиц ОМС,уполном. составл. протоколы об админ. правонар.предусм.част.3,4 ст.3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</si>
  <si>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статьи 4 Закона Республики Коми «Об административной ответственности в Республике Коми»</t>
  </si>
  <si>
    <t>Субвенции на осуществление госполномочия РК по расчету и предоставлению субвенций бюджетам поселений на осуществление госполномочия РК по опред. перечня должн. лиц ОМС,уполном. составл. протоколы об админ. правонар.предусм.частью 4 ст.8</t>
  </si>
  <si>
    <t>Субвенции на строительство, приобретение, реконструкцию, ремонт жилых помещений для обеспечения детей-сирот и ,детей,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</si>
  <si>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реализацию Закона РК "О наделении органов местного самоуправления отдельными государственными полномочиями в области гос.поддержки граждан РФ, имеющих право на получение субсидий (социальных выплат) на приобретение или строительство жилья"</t>
  </si>
  <si>
    <t>Субвенции на осуществлении переданных государственных полномочий по обеспечению детей-сирот и детей,оставшихся без попечения родителей,а также лиц из числа детей-сирот и детей,оставшихся без попечения родителей,жилыми помещениями муниципального жилищного фонда по договорам соцнайма и по обеспечению жильем отдельных категорий граждан,установленных ФЗ от 12.01.1995 г. № 5-ФЗ "О ветеранах" и от 24.11.1995 г. № 181-ФЗ"О социальной защите инвалидов в РФ"</t>
  </si>
  <si>
    <t>Субвенции на осуществление переданных государственных полномочий в области гос.поддержки граждан РФ, имеющих право на получение субсидий (социальных выплат) на приобретение или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</si>
  <si>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</si>
  <si>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2 02 35176 05 0000 151</t>
  </si>
  <si>
    <t>Межбюджетные трансферты на осуществление переданных полномочий поселений в части организации торгов и исполнения функций заказчика по выполнению работ по ремонту улиц в соответствии с заключенными соглашениями</t>
  </si>
  <si>
    <t>2 19 35135 05 0000 151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</si>
  <si>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</si>
  <si>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</si>
  <si>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1 13 01995 05 0000 130</t>
  </si>
  <si>
    <t>2 02 25467 05 0000 151</t>
  </si>
  <si>
    <t>Субсидии на комплектование книжных фондов библиотек муниципальных образований за счет средств,поступ.из ФБ</t>
  </si>
  <si>
    <t>Субсидии на подключение общедоступных библиотек к сети Интернет за счет средств ФБ</t>
  </si>
  <si>
    <t>Субсидии на подключение общедоступных библиотек к сети Интернет за счет средств, поступающих из республиканского бюджета</t>
  </si>
  <si>
    <t>Субсидии на реализацию народных проектов, прошедших отбор в рамках проекта "Народный бюджет" в области этнокультурного развития народов, проживающих на территории Республики Коми</t>
  </si>
  <si>
    <t>Субсидии на реализацию народных проектов в сфере физической культуры и спорта, прошедших отбор в рамках проекта "Народный бюджет"</t>
  </si>
  <si>
    <t>2 02 39999 05 0000 151</t>
  </si>
  <si>
    <t>Субсидии на 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</si>
  <si>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>Субсидии на реализацию народных проектов в сфере образования, прошедших отбор в рамках проекта "Народный бюджет"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</si>
  <si>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6,7 и 8 Закона Республики Коми "Об административной ответственности в Республике Коми"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</si>
  <si>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23.12.2008г. №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</si>
  <si>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24.11.2008г. № 137-РЗ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</si>
  <si>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</si>
  <si>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2 19 35118 05 0000 151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</si>
  <si>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</si>
  <si>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01 1 46 L4970</t>
  </si>
  <si>
    <t>01 1 47 73030</t>
  </si>
  <si>
    <t>Субсидии на реализацию народных проектов в сфере благоустройства, прошедших отбор в рамках проекта "Народный бюджет"</t>
  </si>
  <si>
    <t>01 2 21 S2540</t>
  </si>
  <si>
    <t>Строительство объектов водоснабжения</t>
  </si>
  <si>
    <t xml:space="preserve">Строительство объектов размещения (полигонов, площадок хранения) твердых бытовых и промышленных отходов
</t>
  </si>
  <si>
    <t>01 3 11 S2340</t>
  </si>
  <si>
    <t>Организация системы  вывоза твердых бытовых отходов</t>
  </si>
  <si>
    <t>Создание систем по раздельному сбору отходов</t>
  </si>
  <si>
    <t>01 3 13 S2380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</si>
  <si>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</si>
  <si>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Обеспечение  антивирусной защиты локальных компьютерных сетей  администрации муниципального района "Ижемский"</t>
  </si>
  <si>
    <t>Обеспечение защиты конфиденциальной информации  в информационных системах</t>
  </si>
  <si>
    <t>Предоставление финансовой поддержки социально ориентированным некоммерческим организациям</t>
  </si>
  <si>
    <t>06 6 11 S2430</t>
  </si>
  <si>
    <t>Подпрограмма "Обеспечение правопорядка и общественной безопасности"</t>
  </si>
  <si>
    <t>Приобретение и установка инженерно-технических средств охраны территории</t>
  </si>
  <si>
    <t>Устройство наплавных мостов</t>
  </si>
  <si>
    <t>08 1 15 S2680</t>
  </si>
  <si>
    <t>Проведение работ по технической инвентаризации и государственной регистрации прав на автомобильные дороги общего пользования местного значения и внесение сведений о них в государственный кадастр недвижимости</t>
  </si>
  <si>
    <t>Осуществление переданных полномочий поселений в части организации торгов и исполнения функций заказчика по выполнению работ по ремонту улиц в соответствии с заключенными соглашениями</t>
  </si>
  <si>
    <t xml:space="preserve">Приобретение оборудования, техники и другого имущества, необходимого для осуществления дорожной деятельности </t>
  </si>
  <si>
    <t>Уплата обязательных платежей учредителем должника, включенных в реестр требований кредиторов, в соответствии со статьей 129.1 Федерального закона от 26 октября 2002 года № 127-ФЗ «О несостоятельности  (банкротстве)</t>
  </si>
  <si>
    <t>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</si>
  <si>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</si>
  <si>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</si>
  <si>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6 статьи 1, статьями 2 и 3 Закона Республики Коми «О наделении  органов местного самоуправления в Республике Коми отдельными государственными полномочиями Республики Коми</t>
  </si>
  <si>
    <t>Осуществление государственных полномочий Республики Коми по расчету и предоставлению органам местного самоуправления муниципальных районов субвенций бюджетам поселений на осуществление государственных полномочий Республики Коми,  предусмотренных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</si>
  <si>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</si>
  <si>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 xml:space="preserve"> Укрепление материально-технической базы муниципальных учреждений сферы культуры.
</t>
  </si>
  <si>
    <t>03 0 11 L4670</t>
  </si>
  <si>
    <t>Комплектование книжных (документных) фондов библиотек</t>
  </si>
  <si>
    <t>Отдел физической культуры и спорта администрации муниципального района "Ижемский"</t>
  </si>
  <si>
    <t>Осуществление переданных полномочий поселений по формированию, исполнению и текущему контролю за исполнением бюджетов поселений в соответствии с заключенными соглашениями</t>
  </si>
  <si>
    <t>Субвенции на осуществление государственных полномочий Республики Коми, предусмотренных пунктом 6 статьи 1, статьями 2 и 3 Закона Республики Коми «О наделении 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</si>
  <si>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 по расчету и предоставлению органам местного самоуправления муниципальных районов субвенций бюджетам поселений на осуществление государственных полномочий Республики Коми,  предусмотренных статьями 2 и 3 Закона Республики Коми «О наделении органов местного самоуправления в Республике Коми отдельными го-сударственными полномочиями Республики Коми»</t>
  </si>
  <si>
    <t>Межбюджетные трансферты  общего характера бюджетам бюджетной системы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</si>
  <si>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</si>
  <si>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о налогах и сборах, предусмотренные статьями 116,  119.1, 119.2, пунктами 1 и 2 статьи 120, статьями 125, 126, 126.1,128, 129, 129.1, 129.4, 132, 133, 134, 135, 135.1, 135.2 Налогового кодекса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</si>
  <si>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</si>
  <si>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</si>
  <si>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субвенции на обеспечение жильем отдельных категорий граждан, установленных ФЗ от 12.01.1995 г. № 5-ФЗ "О ветеранах" и от 24.11.1995 г. №181-ФЗ "О социальной защите инвалидов в РФ" из бюджетов муниципальных роайонов</t>
  </si>
  <si>
    <t>Строительство межпоселенческого полигона твердых бытовых отходов в с. Ижма и объекта размещения (площадки хранения) твердых бытовых отходов в с. Сизябск Ижемского района, в том числе проектно-изыскательские работы</t>
  </si>
  <si>
    <t>Реализация народных проектов в сфере культуры и искусства, этнокультурного развития народов, проживающих на территории Ижемского района</t>
  </si>
  <si>
    <t>от 13 июня 2019  года № 5-35/1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</si>
</sst>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\ 00\ 00"/>
    <numFmt numFmtId="178" formatCode="_-* #,##0.0_р_._-;\-* #,##0.0_р_._-;_-* &quot;-&quot;??_р_._-;_-@_-"/>
    <numFmt numFmtId="179" formatCode="_-* #,##0.0_р_._-;\-* #,##0.0_р_._-;_-* &quot;-&quot;?_р_._-;_-@_-"/>
    <numFmt numFmtId="180" formatCode="000"/>
    <numFmt numFmtId="181" formatCode="00"/>
    <numFmt numFmtId="182" formatCode="0000"/>
    <numFmt numFmtId="183" formatCode="_-* #,##0_р_._-;\-\ #,##0_р_._-;_-* &quot;-&quot;_р_._-;_-@_-"/>
    <numFmt numFmtId="184" formatCode="\+#,##0_р_.;\-#,##0_р_.;_-* &quot;-&quot;_р_._-;_-@_-"/>
    <numFmt numFmtId="185" formatCode="_-* #,##0.0_р_._-;\-\ #,##0.0_р_._-;_-* &quot;-&quot;_р_._-;_-@_-"/>
    <numFmt numFmtId="186" formatCode="#,##0.0_р_."/>
    <numFmt numFmtId="187" formatCode="#,##0.0_ ;\-#,##0.0\ "/>
    <numFmt numFmtId="188" formatCode="[$-FC19]d\ mmmm\ yyyy\ &quot;г.&quot;"/>
    <numFmt numFmtId="189" formatCode="?"/>
    <numFmt numFmtId="190" formatCode="_-* #,##0.00_р_._-;\-* #,##0.00_р_._-;_-* &quot;-&quot;?_р_._-;_-@_-"/>
    <numFmt numFmtId="191" formatCode="#,##0.00_р_."/>
    <numFmt numFmtId="192" formatCode="_-* #,##0.000_р_._-;\-* #,##0.000_р_._-;_-* &quot;-&quot;?_р_._-;_-@_-"/>
    <numFmt numFmtId="193" formatCode="#,##0.00_ ;\-#,##0.00\ "/>
    <numFmt numFmtId="194" formatCode="0.000"/>
    <numFmt numFmtId="195" formatCode="0.0000"/>
    <numFmt numFmtId="196" formatCode="#,##0.0"/>
    <numFmt numFmtId="197" formatCode="000000"/>
    <numFmt numFmtId="198" formatCode="00\ 0\ 0000"/>
    <numFmt numFmtId="199" formatCode="00\ 0\ 00\ 00000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10"/>
      <name val="Microsoft Sans Serif"/>
      <family val="2"/>
    </font>
    <font>
      <sz val="8.5"/>
      <name val="Microsoft Sans Serif"/>
      <family val="2"/>
    </font>
    <font>
      <sz val="8"/>
      <name val="Microsoft Sans Serif"/>
      <family val="2"/>
    </font>
    <font>
      <b/>
      <sz val="10"/>
      <name val="Microsoft Sans Serif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32">
    <xf numFmtId="0" fontId="0" fillId="0" borderId="0" xfId="0" applyAlignment="1">
      <alignment/>
    </xf>
    <xf numFmtId="49" fontId="1" fillId="0" borderId="10" xfId="148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9" fontId="1" fillId="0" borderId="10" xfId="148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153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153" applyNumberFormat="1" applyFont="1" applyFill="1" applyBorder="1" applyAlignment="1" applyProtection="1">
      <alignment horizontal="center" vertical="center"/>
      <protection locked="0"/>
    </xf>
    <xf numFmtId="49" fontId="1" fillId="0" borderId="10" xfId="153" applyNumberFormat="1" applyFont="1" applyFill="1" applyBorder="1" applyAlignment="1" applyProtection="1">
      <alignment horizontal="center" vertical="center"/>
      <protection locked="0"/>
    </xf>
    <xf numFmtId="0" fontId="1" fillId="0" borderId="0" xfId="148" applyFont="1">
      <alignment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153" applyNumberFormat="1" applyFont="1" applyFill="1" applyBorder="1" applyAlignment="1" applyProtection="1">
      <alignment horizontal="justify" vertical="top" wrapText="1"/>
      <protection locked="0"/>
    </xf>
    <xf numFmtId="49" fontId="1" fillId="0" borderId="10" xfId="148" applyNumberFormat="1" applyFont="1" applyFill="1" applyBorder="1" applyAlignment="1" applyProtection="1">
      <alignment horizontal="justify" vertical="top" wrapText="1"/>
      <protection locked="0"/>
    </xf>
    <xf numFmtId="11" fontId="1" fillId="0" borderId="10" xfId="148" applyNumberFormat="1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7" fillId="0" borderId="0" xfId="150" applyFont="1" applyAlignment="1" applyProtection="1">
      <alignment horizontal="right"/>
      <protection locked="0"/>
    </xf>
    <xf numFmtId="0" fontId="36" fillId="0" borderId="0" xfId="151" applyFont="1">
      <alignment/>
      <protection/>
    </xf>
    <xf numFmtId="0" fontId="36" fillId="0" borderId="0" xfId="151" applyFont="1" applyAlignment="1">
      <alignment horizontal="left" vertical="center"/>
      <protection/>
    </xf>
    <xf numFmtId="0" fontId="37" fillId="0" borderId="0" xfId="151" applyFont="1">
      <alignment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151" applyFont="1" applyAlignment="1">
      <alignment vertical="center"/>
      <protection/>
    </xf>
    <xf numFmtId="0" fontId="1" fillId="0" borderId="0" xfId="151" applyFont="1" applyAlignment="1">
      <alignment horizontal="left" vertical="center"/>
      <protection/>
    </xf>
    <xf numFmtId="0" fontId="2" fillId="0" borderId="0" xfId="151" applyFont="1" applyAlignment="1">
      <alignment vertical="center"/>
      <protection/>
    </xf>
    <xf numFmtId="0" fontId="36" fillId="0" borderId="0" xfId="151" applyFont="1" applyAlignment="1">
      <alignment vertical="center"/>
      <protection/>
    </xf>
    <xf numFmtId="0" fontId="39" fillId="0" borderId="0" xfId="151" applyFont="1" applyAlignment="1">
      <alignment vertical="center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155" applyNumberFormat="1" applyFont="1" applyFill="1" applyBorder="1" applyAlignment="1" applyProtection="1">
      <alignment horizontal="left" vertical="center" wrapText="1"/>
      <protection locked="0"/>
    </xf>
    <xf numFmtId="4" fontId="1" fillId="0" borderId="0" xfId="155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152" applyFont="1" applyFill="1" applyAlignment="1">
      <alignment vertical="top"/>
      <protection/>
    </xf>
    <xf numFmtId="181" fontId="7" fillId="0" borderId="0" xfId="152" applyNumberFormat="1" applyFont="1" applyFill="1" applyAlignment="1">
      <alignment vertical="top"/>
      <protection/>
    </xf>
    <xf numFmtId="182" fontId="7" fillId="0" borderId="0" xfId="152" applyNumberFormat="1" applyFont="1" applyFill="1" applyAlignment="1">
      <alignment vertical="top"/>
      <protection/>
    </xf>
    <xf numFmtId="180" fontId="7" fillId="0" borderId="0" xfId="152" applyNumberFormat="1" applyFont="1" applyFill="1" applyAlignment="1">
      <alignment vertical="top"/>
      <protection/>
    </xf>
    <xf numFmtId="0" fontId="7" fillId="0" borderId="0" xfId="152" applyFont="1" applyFill="1" applyAlignment="1">
      <alignment horizontal="right" vertical="top"/>
      <protection/>
    </xf>
    <xf numFmtId="0" fontId="10" fillId="0" borderId="0" xfId="152" applyFont="1" applyFill="1" applyAlignment="1">
      <alignment vertical="top"/>
      <protection/>
    </xf>
    <xf numFmtId="0" fontId="5" fillId="0" borderId="0" xfId="152" applyFont="1" applyFill="1" applyAlignment="1">
      <alignment vertical="top"/>
      <protection/>
    </xf>
    <xf numFmtId="181" fontId="5" fillId="0" borderId="0" xfId="152" applyNumberFormat="1" applyFont="1" applyFill="1" applyAlignment="1">
      <alignment vertical="top"/>
      <protection/>
    </xf>
    <xf numFmtId="182" fontId="5" fillId="0" borderId="0" xfId="152" applyNumberFormat="1" applyFont="1" applyFill="1" applyAlignment="1">
      <alignment vertical="top"/>
      <protection/>
    </xf>
    <xf numFmtId="180" fontId="5" fillId="0" borderId="0" xfId="152" applyNumberFormat="1" applyFont="1" applyFill="1" applyAlignment="1">
      <alignment vertical="top"/>
      <protection/>
    </xf>
    <xf numFmtId="0" fontId="5" fillId="0" borderId="0" xfId="152" applyFont="1" applyFill="1" applyAlignment="1">
      <alignment horizontal="right" vertical="top" wrapText="1"/>
      <protection/>
    </xf>
    <xf numFmtId="0" fontId="9" fillId="0" borderId="0" xfId="152" applyFont="1" applyFill="1" applyAlignment="1">
      <alignment vertical="top"/>
      <protection/>
    </xf>
    <xf numFmtId="0" fontId="15" fillId="0" borderId="0" xfId="152" applyFont="1" applyFill="1" applyAlignment="1">
      <alignment vertical="top"/>
      <protection/>
    </xf>
    <xf numFmtId="0" fontId="2" fillId="0" borderId="0" xfId="152" applyFont="1" applyFill="1" applyAlignment="1">
      <alignment horizontal="center" vertical="top"/>
      <protection/>
    </xf>
    <xf numFmtId="0" fontId="7" fillId="0" borderId="0" xfId="152" applyFont="1" applyFill="1" applyAlignment="1">
      <alignment vertical="top" wrapText="1"/>
      <protection/>
    </xf>
    <xf numFmtId="41" fontId="10" fillId="0" borderId="0" xfId="152" applyNumberFormat="1" applyFont="1" applyFill="1" applyAlignment="1">
      <alignment horizontal="right" vertical="top"/>
      <protection/>
    </xf>
    <xf numFmtId="41" fontId="16" fillId="0" borderId="10" xfId="152" applyNumberFormat="1" applyFont="1" applyFill="1" applyBorder="1" applyAlignment="1">
      <alignment horizontal="center" vertical="top" wrapText="1"/>
      <protection/>
    </xf>
    <xf numFmtId="180" fontId="2" fillId="0" borderId="11" xfId="152" applyNumberFormat="1" applyFont="1" applyFill="1" applyBorder="1" applyAlignment="1">
      <alignment vertical="top"/>
      <protection/>
    </xf>
    <xf numFmtId="181" fontId="2" fillId="0" borderId="12" xfId="152" applyNumberFormat="1" applyFont="1" applyFill="1" applyBorder="1" applyAlignment="1">
      <alignment horizontal="center" vertical="top"/>
      <protection/>
    </xf>
    <xf numFmtId="182" fontId="2" fillId="0" borderId="12" xfId="152" applyNumberFormat="1" applyFont="1" applyFill="1" applyBorder="1" applyAlignment="1">
      <alignment horizontal="center" vertical="top"/>
      <protection/>
    </xf>
    <xf numFmtId="180" fontId="2" fillId="0" borderId="13" xfId="152" applyNumberFormat="1" applyFont="1" applyFill="1" applyBorder="1" applyAlignment="1">
      <alignment horizontal="center" vertical="top"/>
      <protection/>
    </xf>
    <xf numFmtId="185" fontId="16" fillId="0" borderId="0" xfId="152" applyNumberFormat="1" applyFont="1" applyFill="1" applyBorder="1" applyAlignment="1">
      <alignment vertical="top"/>
      <protection/>
    </xf>
    <xf numFmtId="0" fontId="16" fillId="0" borderId="0" xfId="152" applyFont="1" applyFill="1" applyAlignment="1">
      <alignment vertical="top"/>
      <protection/>
    </xf>
    <xf numFmtId="180" fontId="1" fillId="0" borderId="11" xfId="152" applyNumberFormat="1" applyFont="1" applyFill="1" applyBorder="1" applyAlignment="1">
      <alignment vertical="top"/>
      <protection/>
    </xf>
    <xf numFmtId="181" fontId="1" fillId="0" borderId="12" xfId="152" applyNumberFormat="1" applyFont="1" applyFill="1" applyBorder="1" applyAlignment="1">
      <alignment horizontal="center" vertical="top"/>
      <protection/>
    </xf>
    <xf numFmtId="182" fontId="1" fillId="0" borderId="12" xfId="152" applyNumberFormat="1" applyFont="1" applyFill="1" applyBorder="1" applyAlignment="1">
      <alignment horizontal="center" vertical="top"/>
      <protection/>
    </xf>
    <xf numFmtId="180" fontId="1" fillId="0" borderId="13" xfId="152" applyNumberFormat="1" applyFont="1" applyFill="1" applyBorder="1" applyAlignment="1">
      <alignment vertical="top"/>
      <protection/>
    </xf>
    <xf numFmtId="185" fontId="15" fillId="0" borderId="0" xfId="152" applyNumberFormat="1" applyFont="1" applyFill="1" applyBorder="1" applyAlignment="1">
      <alignment vertical="top"/>
      <protection/>
    </xf>
    <xf numFmtId="181" fontId="9" fillId="0" borderId="0" xfId="152" applyNumberFormat="1" applyFont="1" applyFill="1" applyAlignment="1">
      <alignment vertical="top"/>
      <protection/>
    </xf>
    <xf numFmtId="182" fontId="9" fillId="0" borderId="0" xfId="152" applyNumberFormat="1" applyFont="1" applyFill="1" applyAlignment="1">
      <alignment vertical="top"/>
      <protection/>
    </xf>
    <xf numFmtId="180" fontId="9" fillId="0" borderId="0" xfId="152" applyNumberFormat="1" applyFont="1" applyFill="1" applyAlignment="1">
      <alignment vertical="top"/>
      <protection/>
    </xf>
    <xf numFmtId="0" fontId="9" fillId="0" borderId="0" xfId="152" applyFont="1" applyFill="1" applyAlignment="1">
      <alignment vertical="top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0" xfId="153" applyFont="1" applyAlignment="1" applyProtection="1">
      <alignment horizontal="center"/>
      <protection locked="0"/>
    </xf>
    <xf numFmtId="0" fontId="1" fillId="0" borderId="0" xfId="148" applyFont="1" applyFill="1">
      <alignment/>
      <protection/>
    </xf>
    <xf numFmtId="0" fontId="6" fillId="0" borderId="0" xfId="149" applyFont="1">
      <alignment/>
      <protection/>
    </xf>
    <xf numFmtId="0" fontId="1" fillId="0" borderId="0" xfId="149" applyFont="1">
      <alignment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15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53" applyFont="1" applyAlignment="1" applyProtection="1">
      <alignment vertical="center"/>
      <protection locked="0"/>
    </xf>
    <xf numFmtId="0" fontId="7" fillId="0" borderId="0" xfId="153" applyFont="1" applyAlignment="1" applyProtection="1">
      <alignment horizontal="right" vertical="center"/>
      <protection locked="0"/>
    </xf>
    <xf numFmtId="0" fontId="37" fillId="0" borderId="0" xfId="151" applyFont="1" applyAlignment="1">
      <alignment vertical="center"/>
      <protection/>
    </xf>
    <xf numFmtId="0" fontId="14" fillId="0" borderId="10" xfId="0" applyFont="1" applyBorder="1" applyAlignment="1">
      <alignment horizontal="center" vertical="center"/>
    </xf>
    <xf numFmtId="0" fontId="7" fillId="0" borderId="0" xfId="148" applyFont="1" applyAlignment="1" applyProtection="1">
      <alignment vertical="top"/>
      <protection locked="0"/>
    </xf>
    <xf numFmtId="0" fontId="7" fillId="0" borderId="0" xfId="153" applyFont="1" applyAlignment="1" applyProtection="1">
      <alignment horizontal="right" vertical="top"/>
      <protection locked="0"/>
    </xf>
    <xf numFmtId="0" fontId="36" fillId="0" borderId="0" xfId="151" applyFont="1" applyAlignment="1">
      <alignment vertical="top"/>
      <protection/>
    </xf>
    <xf numFmtId="0" fontId="37" fillId="0" borderId="0" xfId="151" applyFont="1" applyAlignment="1">
      <alignment vertical="top"/>
      <protection/>
    </xf>
    <xf numFmtId="0" fontId="1" fillId="0" borderId="10" xfId="153" applyFont="1" applyFill="1" applyBorder="1" applyAlignment="1" applyProtection="1">
      <alignment horizontal="justify" vertical="top" wrapText="1"/>
      <protection locked="0"/>
    </xf>
    <xf numFmtId="0" fontId="14" fillId="0" borderId="10" xfId="0" applyFont="1" applyBorder="1" applyAlignment="1">
      <alignment horizontal="justify" vertical="top" wrapText="1"/>
    </xf>
    <xf numFmtId="0" fontId="1" fillId="0" borderId="10" xfId="153" applyNumberFormat="1" applyFont="1" applyFill="1" applyBorder="1" applyAlignment="1" applyProtection="1">
      <alignment horizontal="justify" vertical="top" wrapText="1"/>
      <protection locked="0"/>
    </xf>
    <xf numFmtId="0" fontId="1" fillId="0" borderId="0" xfId="155" applyFont="1" applyBorder="1" applyAlignment="1">
      <alignment horizontal="justify" vertical="top" wrapText="1"/>
      <protection/>
    </xf>
    <xf numFmtId="11" fontId="1" fillId="0" borderId="10" xfId="0" applyNumberFormat="1" applyFont="1" applyBorder="1" applyAlignment="1">
      <alignment horizontal="left" vertical="center" wrapText="1"/>
    </xf>
    <xf numFmtId="49" fontId="1" fillId="0" borderId="10" xfId="86" applyNumberFormat="1" applyFont="1" applyBorder="1" applyAlignment="1">
      <alignment horizontal="left" vertical="center" wrapText="1"/>
      <protection/>
    </xf>
    <xf numFmtId="4" fontId="1" fillId="0" borderId="0" xfId="151" applyNumberFormat="1" applyFont="1" applyAlignment="1">
      <alignment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96" fontId="8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199" fontId="6" fillId="0" borderId="10" xfId="0" applyNumberFormat="1" applyFont="1" applyBorder="1" applyAlignment="1">
      <alignment horizontal="center" wrapText="1"/>
    </xf>
    <xf numFmtId="196" fontId="6" fillId="0" borderId="10" xfId="0" applyNumberFormat="1" applyFont="1" applyBorder="1" applyAlignment="1">
      <alignment horizontal="right" wrapText="1"/>
    </xf>
    <xf numFmtId="0" fontId="35" fillId="0" borderId="10" xfId="0" applyFont="1" applyFill="1" applyBorder="1" applyAlignment="1">
      <alignment horizontal="left" wrapText="1" indent="1"/>
    </xf>
    <xf numFmtId="0" fontId="35" fillId="0" borderId="0" xfId="0" applyFont="1" applyFill="1" applyBorder="1" applyAlignment="1">
      <alignment horizontal="left" wrapText="1" indent="1"/>
    </xf>
    <xf numFmtId="49" fontId="6" fillId="0" borderId="0" xfId="0" applyNumberFormat="1" applyFont="1" applyBorder="1" applyAlignment="1">
      <alignment horizontal="center" wrapText="1"/>
    </xf>
    <xf numFmtId="198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96" fontId="8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9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96" fontId="8" fillId="0" borderId="10" xfId="0" applyNumberFormat="1" applyFont="1" applyFill="1" applyBorder="1" applyAlignment="1">
      <alignment/>
    </xf>
    <xf numFmtId="19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96" fontId="6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96" fontId="6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189" fontId="6" fillId="0" borderId="10" xfId="134" applyNumberFormat="1" applyFont="1" applyFill="1" applyBorder="1" applyAlignment="1">
      <alignment horizontal="left" vertical="center" wrapText="1"/>
      <protection/>
    </xf>
    <xf numFmtId="49" fontId="8" fillId="0" borderId="10" xfId="100" applyNumberFormat="1" applyFont="1" applyFill="1" applyBorder="1" applyAlignment="1">
      <alignment horizontal="left" vertical="center" wrapText="1"/>
      <protection/>
    </xf>
    <xf numFmtId="49" fontId="6" fillId="0" borderId="10" xfId="101" applyNumberFormat="1" applyFont="1" applyFill="1" applyBorder="1" applyAlignment="1">
      <alignment horizontal="left" vertical="center" wrapText="1"/>
      <protection/>
    </xf>
    <xf numFmtId="49" fontId="6" fillId="0" borderId="10" xfId="103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49" fontId="8" fillId="0" borderId="10" xfId="85" applyNumberFormat="1" applyFont="1" applyFill="1" applyBorder="1" applyAlignment="1">
      <alignment horizontal="left" vertical="center" wrapText="1"/>
      <protection/>
    </xf>
    <xf numFmtId="11" fontId="6" fillId="0" borderId="10" xfId="42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>
      <alignment horizontal="center"/>
    </xf>
    <xf numFmtId="196" fontId="8" fillId="0" borderId="10" xfId="0" applyNumberFormat="1" applyFont="1" applyFill="1" applyBorder="1" applyAlignment="1">
      <alignment horizontal="right"/>
    </xf>
    <xf numFmtId="49" fontId="8" fillId="0" borderId="10" xfId="88" applyNumberFormat="1" applyFont="1" applyFill="1" applyBorder="1" applyAlignment="1">
      <alignment horizontal="left" vertical="center" wrapText="1"/>
      <protection/>
    </xf>
    <xf numFmtId="49" fontId="6" fillId="0" borderId="10" xfId="90" applyNumberFormat="1" applyFont="1" applyFill="1" applyBorder="1" applyAlignment="1">
      <alignment horizontal="left" vertical="center" wrapText="1"/>
      <protection/>
    </xf>
    <xf numFmtId="196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91" applyNumberFormat="1" applyFont="1" applyFill="1" applyBorder="1" applyAlignment="1">
      <alignment horizontal="left" vertical="center" wrapText="1"/>
      <protection/>
    </xf>
    <xf numFmtId="49" fontId="6" fillId="0" borderId="10" xfId="91" applyNumberFormat="1" applyFont="1" applyFill="1" applyBorder="1" applyAlignment="1">
      <alignment horizontal="left" vertical="center" wrapText="1"/>
      <protection/>
    </xf>
    <xf numFmtId="49" fontId="8" fillId="0" borderId="10" xfId="141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center" wrapText="1"/>
    </xf>
    <xf numFmtId="199" fontId="46" fillId="0" borderId="10" xfId="0" applyNumberFormat="1" applyFont="1" applyFill="1" applyBorder="1" applyAlignment="1">
      <alignment horizontal="center" wrapText="1"/>
    </xf>
    <xf numFmtId="49" fontId="45" fillId="0" borderId="10" xfId="146" applyNumberFormat="1" applyFont="1" applyFill="1" applyBorder="1" applyAlignment="1">
      <alignment horizontal="left" vertical="center" wrapText="1"/>
      <protection/>
    </xf>
    <xf numFmtId="199" fontId="45" fillId="0" borderId="10" xfId="0" applyNumberFormat="1" applyFont="1" applyFill="1" applyBorder="1" applyAlignment="1">
      <alignment horizontal="center" wrapText="1"/>
    </xf>
    <xf numFmtId="49" fontId="45" fillId="0" borderId="10" xfId="0" applyNumberFormat="1" applyFont="1" applyFill="1" applyBorder="1" applyAlignment="1">
      <alignment horizontal="center" wrapText="1"/>
    </xf>
    <xf numFmtId="196" fontId="45" fillId="0" borderId="10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75" applyNumberFormat="1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vertical="center" wrapText="1"/>
    </xf>
    <xf numFmtId="49" fontId="6" fillId="0" borderId="10" xfId="97" applyNumberFormat="1" applyFont="1" applyFill="1" applyBorder="1" applyAlignment="1">
      <alignment horizontal="left" vertical="center" wrapText="1"/>
      <protection/>
    </xf>
    <xf numFmtId="49" fontId="6" fillId="0" borderId="10" xfId="130" applyNumberFormat="1" applyFont="1" applyFill="1" applyBorder="1" applyAlignment="1">
      <alignment horizontal="left" vertical="center" wrapText="1"/>
      <protection/>
    </xf>
    <xf numFmtId="49" fontId="8" fillId="0" borderId="10" xfId="61" applyNumberFormat="1" applyFont="1" applyFill="1" applyBorder="1" applyAlignment="1">
      <alignment horizontal="left" vertical="center" wrapText="1"/>
      <protection/>
    </xf>
    <xf numFmtId="49" fontId="6" fillId="0" borderId="10" xfId="74" applyNumberFormat="1" applyFont="1" applyFill="1" applyBorder="1" applyAlignment="1">
      <alignment horizontal="left" vertical="center" wrapText="1"/>
      <protection/>
    </xf>
    <xf numFmtId="49" fontId="6" fillId="0" borderId="10" xfId="76" applyNumberFormat="1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>
      <alignment horizontal="left" vertical="center" wrapText="1"/>
      <protection/>
    </xf>
    <xf numFmtId="189" fontId="6" fillId="0" borderId="10" xfId="135" applyNumberFormat="1" applyFont="1" applyFill="1" applyBorder="1" applyAlignment="1">
      <alignment horizontal="left" vertical="center" wrapText="1"/>
      <protection/>
    </xf>
    <xf numFmtId="189" fontId="6" fillId="0" borderId="10" xfId="137" applyNumberFormat="1" applyFont="1" applyFill="1" applyBorder="1" applyAlignment="1">
      <alignment horizontal="left" vertical="center" wrapText="1"/>
      <protection/>
    </xf>
    <xf numFmtId="189" fontId="6" fillId="0" borderId="10" xfId="72" applyNumberFormat="1" applyFont="1" applyFill="1" applyBorder="1" applyAlignment="1">
      <alignment horizontal="left" vertical="center" wrapText="1"/>
      <protection/>
    </xf>
    <xf numFmtId="189" fontId="6" fillId="0" borderId="10" xfId="73" applyNumberFormat="1" applyFont="1" applyFill="1" applyBorder="1" applyAlignment="1">
      <alignment horizontal="left" vertical="center" wrapText="1"/>
      <protection/>
    </xf>
    <xf numFmtId="49" fontId="6" fillId="0" borderId="10" xfId="80" applyNumberFormat="1" applyFont="1" applyFill="1" applyBorder="1" applyAlignment="1">
      <alignment horizontal="left" vertical="center" wrapText="1"/>
      <protection/>
    </xf>
    <xf numFmtId="49" fontId="6" fillId="0" borderId="10" xfId="81" applyNumberFormat="1" applyFont="1" applyFill="1" applyBorder="1" applyAlignment="1">
      <alignment horizontal="left" vertical="center" wrapText="1"/>
      <protection/>
    </xf>
    <xf numFmtId="49" fontId="6" fillId="0" borderId="10" xfId="82" applyNumberFormat="1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wrapText="1"/>
    </xf>
    <xf numFmtId="49" fontId="6" fillId="0" borderId="10" xfId="145" applyNumberFormat="1" applyFont="1" applyFill="1" applyBorder="1" applyAlignment="1">
      <alignment horizontal="left" vertical="center" wrapText="1"/>
      <protection/>
    </xf>
    <xf numFmtId="0" fontId="45" fillId="0" borderId="10" xfId="145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89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/>
    </xf>
    <xf numFmtId="49" fontId="6" fillId="0" borderId="10" xfId="77" applyNumberFormat="1" applyFont="1" applyFill="1" applyBorder="1" applyAlignment="1">
      <alignment horizontal="left" vertical="center" wrapText="1"/>
      <protection/>
    </xf>
    <xf numFmtId="189" fontId="6" fillId="0" borderId="10" xfId="144" applyNumberFormat="1" applyFont="1" applyFill="1" applyBorder="1" applyAlignment="1">
      <alignment horizontal="left" vertical="center" wrapText="1"/>
      <protection/>
    </xf>
    <xf numFmtId="198" fontId="8" fillId="0" borderId="10" xfId="0" applyNumberFormat="1" applyFont="1" applyFill="1" applyBorder="1" applyAlignment="1">
      <alignment horizontal="center" wrapText="1"/>
    </xf>
    <xf numFmtId="49" fontId="8" fillId="0" borderId="10" xfId="110" applyNumberFormat="1" applyFont="1" applyFill="1" applyBorder="1" applyAlignment="1">
      <alignment horizontal="left" vertical="center" wrapText="1"/>
      <protection/>
    </xf>
    <xf numFmtId="49" fontId="6" fillId="0" borderId="10" xfId="117" applyNumberFormat="1" applyFont="1" applyFill="1" applyBorder="1" applyAlignment="1">
      <alignment horizontal="left" vertical="center" wrapText="1"/>
      <protection/>
    </xf>
    <xf numFmtId="49" fontId="6" fillId="0" borderId="10" xfId="118" applyNumberFormat="1" applyFont="1" applyFill="1" applyBorder="1" applyAlignment="1">
      <alignment horizontal="left" vertical="center" wrapText="1"/>
      <protection/>
    </xf>
    <xf numFmtId="49" fontId="6" fillId="0" borderId="10" xfId="126" applyNumberFormat="1" applyFont="1" applyFill="1" applyBorder="1" applyAlignment="1">
      <alignment horizontal="left" vertical="center" wrapText="1"/>
      <protection/>
    </xf>
    <xf numFmtId="189" fontId="6" fillId="0" borderId="10" xfId="126" applyNumberFormat="1" applyFont="1" applyFill="1" applyBorder="1" applyAlignment="1">
      <alignment horizontal="left" vertical="center" wrapText="1"/>
      <protection/>
    </xf>
    <xf numFmtId="49" fontId="3" fillId="0" borderId="14" xfId="117" applyNumberFormat="1" applyFont="1" applyBorder="1" applyAlignment="1">
      <alignment horizontal="left" vertical="center" wrapText="1"/>
      <protection/>
    </xf>
    <xf numFmtId="49" fontId="3" fillId="0" borderId="0" xfId="117" applyNumberFormat="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top" wrapText="1"/>
    </xf>
    <xf numFmtId="49" fontId="6" fillId="0" borderId="10" xfId="127" applyNumberFormat="1" applyFont="1" applyFill="1" applyBorder="1" applyAlignment="1">
      <alignment horizontal="left" vertical="center" wrapText="1"/>
      <protection/>
    </xf>
    <xf numFmtId="49" fontId="6" fillId="0" borderId="10" xfId="128" applyNumberFormat="1" applyFont="1" applyFill="1" applyBorder="1" applyAlignment="1">
      <alignment horizontal="left" vertical="center" wrapText="1"/>
      <protection/>
    </xf>
    <xf numFmtId="196" fontId="0" fillId="0" borderId="0" xfId="0" applyNumberFormat="1" applyFont="1" applyAlignment="1">
      <alignment/>
    </xf>
    <xf numFmtId="0" fontId="46" fillId="0" borderId="10" xfId="145" applyFont="1" applyFill="1" applyBorder="1" applyAlignment="1">
      <alignment vertical="center" wrapText="1"/>
      <protection/>
    </xf>
    <xf numFmtId="0" fontId="45" fillId="0" borderId="10" xfId="145" applyFont="1" applyFill="1" applyBorder="1" applyAlignment="1">
      <alignment horizontal="left" vertical="center" wrapText="1"/>
      <protection/>
    </xf>
    <xf numFmtId="0" fontId="45" fillId="0" borderId="10" xfId="145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/>
    </xf>
    <xf numFmtId="49" fontId="6" fillId="0" borderId="10" xfId="122" applyNumberFormat="1" applyFont="1" applyFill="1" applyBorder="1" applyAlignment="1">
      <alignment horizontal="left" vertical="center" wrapText="1"/>
      <protection/>
    </xf>
    <xf numFmtId="49" fontId="6" fillId="0" borderId="10" xfId="125" applyNumberFormat="1" applyFont="1" applyFill="1" applyBorder="1" applyAlignment="1">
      <alignment horizontal="left" vertical="center" wrapText="1"/>
      <protection/>
    </xf>
    <xf numFmtId="49" fontId="6" fillId="0" borderId="10" xfId="79" applyNumberFormat="1" applyFont="1" applyFill="1" applyBorder="1" applyAlignment="1">
      <alignment horizontal="left" vertical="center" wrapText="1"/>
      <protection/>
    </xf>
    <xf numFmtId="49" fontId="8" fillId="0" borderId="10" xfId="54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49" fontId="6" fillId="0" borderId="10" xfId="62" applyNumberFormat="1" applyFont="1" applyFill="1" applyBorder="1" applyAlignment="1">
      <alignment horizontal="left" vertical="center" wrapText="1"/>
      <protection/>
    </xf>
    <xf numFmtId="49" fontId="6" fillId="0" borderId="10" xfId="67" applyNumberFormat="1" applyFont="1" applyFill="1" applyBorder="1" applyAlignment="1">
      <alignment horizontal="left" vertical="center" wrapText="1"/>
      <protection/>
    </xf>
    <xf numFmtId="189" fontId="6" fillId="0" borderId="10" xfId="68" applyNumberFormat="1" applyFont="1" applyFill="1" applyBorder="1" applyAlignment="1">
      <alignment horizontal="left" vertical="center" wrapText="1"/>
      <protection/>
    </xf>
    <xf numFmtId="189" fontId="6" fillId="0" borderId="10" xfId="69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wrapText="1"/>
    </xf>
    <xf numFmtId="196" fontId="1" fillId="0" borderId="10" xfId="153" applyNumberFormat="1" applyFont="1" applyFill="1" applyBorder="1" applyAlignment="1" applyProtection="1">
      <alignment horizontal="right" vertical="center" wrapText="1"/>
      <protection locked="0"/>
    </xf>
    <xf numFmtId="196" fontId="1" fillId="0" borderId="10" xfId="148" applyNumberFormat="1" applyFont="1" applyFill="1" applyBorder="1" applyAlignment="1" applyProtection="1">
      <alignment horizontal="right" vertical="center" wrapText="1"/>
      <protection locked="0"/>
    </xf>
    <xf numFmtId="196" fontId="2" fillId="0" borderId="10" xfId="153" applyNumberFormat="1" applyFont="1" applyFill="1" applyBorder="1" applyAlignment="1" applyProtection="1">
      <alignment horizontal="right" vertical="center" wrapText="1"/>
      <protection locked="0"/>
    </xf>
    <xf numFmtId="196" fontId="1" fillId="0" borderId="10" xfId="149" applyNumberFormat="1" applyFont="1" applyFill="1" applyBorder="1" applyAlignment="1" applyProtection="1">
      <alignment horizontal="right" vertical="center" wrapText="1"/>
      <protection locked="0"/>
    </xf>
    <xf numFmtId="196" fontId="1" fillId="0" borderId="10" xfId="148" applyNumberFormat="1" applyFont="1" applyFill="1" applyBorder="1" applyAlignment="1" applyProtection="1">
      <alignment horizontal="right" vertical="center" wrapText="1"/>
      <protection/>
    </xf>
    <xf numFmtId="196" fontId="1" fillId="0" borderId="10" xfId="148" applyNumberFormat="1" applyFont="1" applyFill="1" applyBorder="1" applyAlignment="1">
      <alignment horizontal="right" vertical="center" wrapText="1"/>
      <protection/>
    </xf>
    <xf numFmtId="196" fontId="1" fillId="0" borderId="10" xfId="153" applyNumberFormat="1" applyFont="1" applyFill="1" applyBorder="1" applyAlignment="1">
      <alignment horizontal="right" vertical="center" wrapText="1"/>
      <protection/>
    </xf>
    <xf numFmtId="196" fontId="1" fillId="0" borderId="10" xfId="154" applyNumberFormat="1" applyFont="1" applyFill="1" applyBorder="1" applyAlignment="1" applyProtection="1">
      <alignment horizontal="right" vertical="center" wrapText="1"/>
      <protection locked="0"/>
    </xf>
    <xf numFmtId="196" fontId="1" fillId="0" borderId="10" xfId="154" applyNumberFormat="1" applyFont="1" applyFill="1" applyBorder="1" applyAlignment="1">
      <alignment horizontal="right" vertical="center" wrapText="1"/>
      <protection/>
    </xf>
    <xf numFmtId="179" fontId="2" fillId="0" borderId="10" xfId="0" applyNumberFormat="1" applyFont="1" applyBorder="1" applyAlignment="1">
      <alignment horizontal="right" wrapText="1"/>
    </xf>
    <xf numFmtId="179" fontId="1" fillId="0" borderId="10" xfId="0" applyNumberFormat="1" applyFont="1" applyBorder="1" applyAlignment="1">
      <alignment horizontal="right" wrapText="1"/>
    </xf>
    <xf numFmtId="179" fontId="1" fillId="0" borderId="10" xfId="0" applyNumberFormat="1" applyFont="1" applyFill="1" applyBorder="1" applyAlignment="1">
      <alignment horizontal="right" wrapText="1"/>
    </xf>
    <xf numFmtId="0" fontId="8" fillId="0" borderId="10" xfId="152" applyFont="1" applyFill="1" applyBorder="1" applyAlignment="1">
      <alignment horizontal="center" vertical="center" wrapText="1"/>
      <protection/>
    </xf>
    <xf numFmtId="41" fontId="8" fillId="0" borderId="10" xfId="152" applyNumberFormat="1" applyFont="1" applyFill="1" applyBorder="1" applyAlignment="1">
      <alignment horizontal="center" vertical="center" wrapText="1"/>
      <protection/>
    </xf>
    <xf numFmtId="0" fontId="2" fillId="0" borderId="10" xfId="152" applyNumberFormat="1" applyFont="1" applyFill="1" applyBorder="1" applyAlignment="1">
      <alignment horizontal="center" vertical="top" wrapText="1"/>
      <protection/>
    </xf>
    <xf numFmtId="0" fontId="2" fillId="0" borderId="10" xfId="152" applyNumberFormat="1" applyFont="1" applyFill="1" applyBorder="1" applyAlignment="1">
      <alignment horizontal="center" vertical="top"/>
      <protection/>
    </xf>
    <xf numFmtId="0" fontId="2" fillId="0" borderId="13" xfId="152" applyFont="1" applyFill="1" applyBorder="1" applyAlignment="1">
      <alignment wrapText="1"/>
      <protection/>
    </xf>
    <xf numFmtId="187" fontId="2" fillId="0" borderId="15" xfId="152" applyNumberFormat="1" applyFont="1" applyFill="1" applyBorder="1" applyAlignment="1">
      <alignment horizontal="right" wrapText="1" shrinkToFit="1"/>
      <protection/>
    </xf>
    <xf numFmtId="0" fontId="6" fillId="0" borderId="13" xfId="152" applyFont="1" applyFill="1" applyBorder="1" applyAlignment="1">
      <alignment wrapText="1"/>
      <protection/>
    </xf>
    <xf numFmtId="187" fontId="6" fillId="0" borderId="10" xfId="152" applyNumberFormat="1" applyFont="1" applyFill="1" applyBorder="1" applyAlignment="1">
      <alignment horizontal="right" wrapText="1" shrinkToFit="1"/>
      <protection/>
    </xf>
    <xf numFmtId="180" fontId="6" fillId="0" borderId="11" xfId="152" applyNumberFormat="1" applyFont="1" applyFill="1" applyBorder="1" applyAlignment="1">
      <alignment vertical="top"/>
      <protection/>
    </xf>
    <xf numFmtId="181" fontId="6" fillId="0" borderId="12" xfId="152" applyNumberFormat="1" applyFont="1" applyFill="1" applyBorder="1" applyAlignment="1">
      <alignment horizontal="center" vertical="top"/>
      <protection/>
    </xf>
    <xf numFmtId="182" fontId="6" fillId="0" borderId="12" xfId="152" applyNumberFormat="1" applyFont="1" applyFill="1" applyBorder="1" applyAlignment="1">
      <alignment horizontal="center" vertical="top"/>
      <protection/>
    </xf>
    <xf numFmtId="180" fontId="6" fillId="0" borderId="13" xfId="152" applyNumberFormat="1" applyFont="1" applyFill="1" applyBorder="1" applyAlignment="1">
      <alignment vertical="top"/>
      <protection/>
    </xf>
    <xf numFmtId="196" fontId="0" fillId="0" borderId="0" xfId="0" applyNumberFormat="1" applyAlignment="1">
      <alignment/>
    </xf>
    <xf numFmtId="196" fontId="3" fillId="0" borderId="0" xfId="0" applyNumberFormat="1" applyFont="1" applyAlignment="1">
      <alignment horizontal="right"/>
    </xf>
    <xf numFmtId="196" fontId="0" fillId="0" borderId="0" xfId="0" applyNumberFormat="1" applyFont="1" applyAlignment="1">
      <alignment/>
    </xf>
    <xf numFmtId="49" fontId="6" fillId="0" borderId="10" xfId="132" applyNumberFormat="1" applyFont="1" applyFill="1" applyBorder="1" applyAlignment="1">
      <alignment horizontal="left" vertical="center" wrapText="1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49" fontId="6" fillId="0" borderId="10" xfId="142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107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92" applyNumberFormat="1" applyFont="1" applyFill="1" applyBorder="1" applyAlignment="1">
      <alignment horizontal="left" vertical="center" wrapText="1"/>
      <protection/>
    </xf>
    <xf numFmtId="189" fontId="6" fillId="0" borderId="10" xfId="92" applyNumberFormat="1" applyFont="1" applyFill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left" vertical="center" wrapText="1"/>
    </xf>
    <xf numFmtId="196" fontId="47" fillId="0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49" fontId="3" fillId="0" borderId="17" xfId="74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wrapText="1"/>
    </xf>
    <xf numFmtId="49" fontId="6" fillId="0" borderId="10" xfId="145" applyNumberFormat="1" applyFont="1" applyBorder="1" applyAlignment="1">
      <alignment horizontal="left" vertical="center" wrapText="1"/>
      <protection/>
    </xf>
    <xf numFmtId="196" fontId="11" fillId="0" borderId="0" xfId="0" applyNumberFormat="1" applyFont="1" applyAlignment="1">
      <alignment/>
    </xf>
    <xf numFmtId="49" fontId="8" fillId="0" borderId="10" xfId="92" applyNumberFormat="1" applyFont="1" applyBorder="1" applyAlignment="1">
      <alignment horizontal="left" vertical="center" wrapText="1"/>
      <protection/>
    </xf>
    <xf numFmtId="199" fontId="8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49" fontId="6" fillId="0" borderId="17" xfId="57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149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justify" vertical="center" wrapText="1"/>
    </xf>
    <xf numFmtId="196" fontId="2" fillId="0" borderId="10" xfId="149" applyNumberFormat="1" applyFont="1" applyFill="1" applyBorder="1" applyAlignment="1" applyProtection="1">
      <alignment horizontal="right" vertical="center" wrapText="1"/>
      <protection locked="0"/>
    </xf>
    <xf numFmtId="196" fontId="36" fillId="0" borderId="0" xfId="151" applyNumberFormat="1" applyFont="1" applyAlignment="1">
      <alignment vertical="center"/>
      <protection/>
    </xf>
    <xf numFmtId="49" fontId="2" fillId="0" borderId="10" xfId="0" applyNumberFormat="1" applyFont="1" applyBorder="1" applyAlignment="1">
      <alignment vertical="center" wrapText="1"/>
    </xf>
    <xf numFmtId="189" fontId="1" fillId="0" borderId="10" xfId="0" applyNumberFormat="1" applyFont="1" applyBorder="1" applyAlignment="1" applyProtection="1">
      <alignment horizontal="left" vertical="center" wrapText="1"/>
      <protection/>
    </xf>
    <xf numFmtId="196" fontId="1" fillId="0" borderId="0" xfId="151" applyNumberFormat="1" applyFont="1" applyAlignment="1">
      <alignment vertical="center"/>
      <protection/>
    </xf>
    <xf numFmtId="0" fontId="7" fillId="0" borderId="0" xfId="148" applyFont="1" applyFill="1" applyAlignment="1" applyProtection="1">
      <alignment horizontal="right"/>
      <protection locked="0"/>
    </xf>
    <xf numFmtId="0" fontId="7" fillId="0" borderId="0" xfId="153" applyFont="1" applyFill="1" applyAlignment="1" applyProtection="1">
      <alignment horizontal="right"/>
      <protection locked="0"/>
    </xf>
    <xf numFmtId="0" fontId="38" fillId="0" borderId="0" xfId="151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6" fillId="0" borderId="0" xfId="151" applyFont="1" applyFill="1">
      <alignment/>
      <protection/>
    </xf>
    <xf numFmtId="196" fontId="1" fillId="0" borderId="0" xfId="151" applyNumberFormat="1" applyFont="1" applyAlignment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96" fontId="1" fillId="0" borderId="10" xfId="0" applyNumberFormat="1" applyFont="1" applyBorder="1" applyAlignment="1" applyProtection="1">
      <alignment horizontal="right" vertical="center" wrapText="1"/>
      <protection/>
    </xf>
    <xf numFmtId="11" fontId="1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7" xfId="0" applyNumberFormat="1" applyFont="1" applyBorder="1" applyAlignment="1" applyProtection="1">
      <alignment horizontal="left" vertical="center" wrapText="1"/>
      <protection/>
    </xf>
    <xf numFmtId="49" fontId="6" fillId="0" borderId="10" xfId="86" applyNumberFormat="1" applyFont="1" applyFill="1" applyBorder="1" applyAlignment="1">
      <alignment horizontal="left" vertical="center" wrapText="1"/>
      <protection/>
    </xf>
    <xf numFmtId="189" fontId="6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wrapText="1"/>
    </xf>
    <xf numFmtId="49" fontId="2" fillId="0" borderId="10" xfId="153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153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49" fontId="2" fillId="0" borderId="10" xfId="15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53" applyFont="1" applyAlignment="1" applyProtection="1">
      <alignment horizontal="right" vertical="center"/>
      <protection locked="0"/>
    </xf>
    <xf numFmtId="0" fontId="7" fillId="0" borderId="0" xfId="153" applyFont="1" applyAlignment="1" applyProtection="1">
      <alignment horizontal="right"/>
      <protection locked="0"/>
    </xf>
    <xf numFmtId="0" fontId="7" fillId="0" borderId="0" xfId="153" applyFont="1" applyAlignment="1" applyProtection="1">
      <alignment horizontal="right"/>
      <protection locked="0"/>
    </xf>
    <xf numFmtId="49" fontId="2" fillId="0" borderId="10" xfId="148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left" wrapText="1"/>
    </xf>
    <xf numFmtId="0" fontId="2" fillId="0" borderId="0" xfId="153" applyFont="1" applyAlignment="1" applyProtection="1">
      <alignment horizontal="center" wrapText="1"/>
      <protection locked="0"/>
    </xf>
    <xf numFmtId="0" fontId="7" fillId="0" borderId="18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148" applyFont="1" applyAlignment="1" applyProtection="1">
      <alignment horizontal="right"/>
      <protection locked="0"/>
    </xf>
    <xf numFmtId="0" fontId="7" fillId="0" borderId="0" xfId="148" applyFont="1" applyAlignment="1" applyProtection="1">
      <alignment horizontal="right"/>
      <protection locked="0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7" fillId="0" borderId="0" xfId="152" applyFont="1" applyFill="1" applyAlignment="1">
      <alignment horizontal="right" vertical="top"/>
      <protection/>
    </xf>
    <xf numFmtId="180" fontId="8" fillId="0" borderId="10" xfId="152" applyNumberFormat="1" applyFont="1" applyFill="1" applyBorder="1" applyAlignment="1">
      <alignment horizontal="center" vertical="center" wrapText="1"/>
      <protection/>
    </xf>
    <xf numFmtId="0" fontId="2" fillId="0" borderId="19" xfId="152" applyNumberFormat="1" applyFont="1" applyFill="1" applyBorder="1" applyAlignment="1">
      <alignment horizontal="center" vertical="top"/>
      <protection/>
    </xf>
    <xf numFmtId="0" fontId="3" fillId="0" borderId="0" xfId="0" applyFont="1" applyAlignment="1">
      <alignment horizontal="right"/>
    </xf>
    <xf numFmtId="0" fontId="2" fillId="0" borderId="0" xfId="152" applyFont="1" applyFill="1" applyAlignment="1">
      <alignment horizontal="center" vertical="center" wrapText="1"/>
      <protection/>
    </xf>
  </cellXfs>
  <cellStyles count="1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46" xfId="93"/>
    <cellStyle name="Обычный 47" xfId="94"/>
    <cellStyle name="Обычный 48" xfId="95"/>
    <cellStyle name="Обычный 49" xfId="96"/>
    <cellStyle name="Обычный 5" xfId="97"/>
    <cellStyle name="Обычный 50" xfId="98"/>
    <cellStyle name="Обычный 51" xfId="99"/>
    <cellStyle name="Обычный 52" xfId="100"/>
    <cellStyle name="Обычный 53" xfId="101"/>
    <cellStyle name="Обычный 54" xfId="102"/>
    <cellStyle name="Обычный 55" xfId="103"/>
    <cellStyle name="Обычный 56" xfId="104"/>
    <cellStyle name="Обычный 57" xfId="105"/>
    <cellStyle name="Обычный 58" xfId="106"/>
    <cellStyle name="Обычный 59" xfId="107"/>
    <cellStyle name="Обычный 6" xfId="108"/>
    <cellStyle name="Обычный 60" xfId="109"/>
    <cellStyle name="Обычный 61" xfId="110"/>
    <cellStyle name="Обычный 62" xfId="111"/>
    <cellStyle name="Обычный 63" xfId="112"/>
    <cellStyle name="Обычный 64" xfId="113"/>
    <cellStyle name="Обычный 65" xfId="114"/>
    <cellStyle name="Обычный 66" xfId="115"/>
    <cellStyle name="Обычный 67" xfId="116"/>
    <cellStyle name="Обычный 68" xfId="117"/>
    <cellStyle name="Обычный 69" xfId="118"/>
    <cellStyle name="Обычный 7" xfId="119"/>
    <cellStyle name="Обычный 70" xfId="120"/>
    <cellStyle name="Обычный 71" xfId="121"/>
    <cellStyle name="Обычный 72" xfId="122"/>
    <cellStyle name="Обычный 73" xfId="123"/>
    <cellStyle name="Обычный 74" xfId="124"/>
    <cellStyle name="Обычный 75" xfId="125"/>
    <cellStyle name="Обычный 76" xfId="126"/>
    <cellStyle name="Обычный 77" xfId="127"/>
    <cellStyle name="Обычный 78" xfId="128"/>
    <cellStyle name="Обычный 79" xfId="129"/>
    <cellStyle name="Обычный 8" xfId="130"/>
    <cellStyle name="Обычный 80" xfId="131"/>
    <cellStyle name="Обычный 81" xfId="132"/>
    <cellStyle name="Обычный 82" xfId="133"/>
    <cellStyle name="Обычный 83" xfId="134"/>
    <cellStyle name="Обычный 84" xfId="135"/>
    <cellStyle name="Обычный 85" xfId="136"/>
    <cellStyle name="Обычный 86" xfId="137"/>
    <cellStyle name="Обычный 87" xfId="138"/>
    <cellStyle name="Обычный 88" xfId="139"/>
    <cellStyle name="Обычный 89" xfId="140"/>
    <cellStyle name="Обычный 9" xfId="141"/>
    <cellStyle name="Обычный 90" xfId="142"/>
    <cellStyle name="Обычный 91" xfId="143"/>
    <cellStyle name="Обычный 92" xfId="144"/>
    <cellStyle name="Обычный 93" xfId="145"/>
    <cellStyle name="Обычный 94" xfId="146"/>
    <cellStyle name="Обычный 94 2" xfId="147"/>
    <cellStyle name="Обычный_доходы февраль" xfId="148"/>
    <cellStyle name="Обычный_доходы февраль 2" xfId="149"/>
    <cellStyle name="Обычный_доходы февраль_Приложения отчет 2012" xfId="150"/>
    <cellStyle name="Обычный_испонление на2008" xfId="151"/>
    <cellStyle name="Обычный_Источники на 2008 год_Приложения отчет 2012" xfId="152"/>
    <cellStyle name="Обычный_Решение на .05.2008 г." xfId="153"/>
    <cellStyle name="Обычный_Решение на .05.2008 г. 2" xfId="154"/>
    <cellStyle name="Обычный_Решение на .05.2008 г._Приложения отчет 2012" xfId="155"/>
    <cellStyle name="Followed Hyperlink" xfId="156"/>
    <cellStyle name="Плохой" xfId="157"/>
    <cellStyle name="Пояснение" xfId="158"/>
    <cellStyle name="Примечание" xfId="159"/>
    <cellStyle name="Примечание 2" xfId="160"/>
    <cellStyle name="Percent" xfId="161"/>
    <cellStyle name="Связанная ячейка" xfId="162"/>
    <cellStyle name="Текст предупреждения" xfId="163"/>
    <cellStyle name="Comma" xfId="164"/>
    <cellStyle name="Comma [0]" xfId="165"/>
    <cellStyle name="Финансовый 2" xfId="166"/>
    <cellStyle name="Хороший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SheetLayoutView="100" zoomScalePageLayoutView="0" workbookViewId="0" topLeftCell="A1">
      <selection activeCell="C5" sqref="C5:D5"/>
    </sheetView>
  </sheetViews>
  <sheetFormatPr defaultColWidth="9.00390625" defaultRowHeight="12.75" outlineLevelRow="1"/>
  <cols>
    <col min="1" max="1" width="4.125" style="20" customWidth="1"/>
    <col min="2" max="2" width="20.625" style="26" customWidth="1"/>
    <col min="3" max="3" width="54.25390625" style="96" customWidth="1"/>
    <col min="4" max="4" width="13.125" style="292" customWidth="1"/>
    <col min="5" max="5" width="10.125" style="19" bestFit="1" customWidth="1"/>
    <col min="6" max="16384" width="9.125" style="19" customWidth="1"/>
  </cols>
  <sheetData>
    <row r="1" spans="1:4" ht="12" customHeight="1">
      <c r="A1" s="90"/>
      <c r="B1" s="91"/>
      <c r="C1" s="94"/>
      <c r="D1" s="285" t="s">
        <v>68</v>
      </c>
    </row>
    <row r="2" spans="1:4" ht="12" customHeight="1">
      <c r="A2" s="309"/>
      <c r="B2" s="309"/>
      <c r="C2" s="310" t="s">
        <v>134</v>
      </c>
      <c r="D2" s="310"/>
    </row>
    <row r="3" spans="1:4" ht="12" customHeight="1">
      <c r="A3" s="91"/>
      <c r="B3" s="91"/>
      <c r="C3" s="310" t="s">
        <v>135</v>
      </c>
      <c r="D3" s="310"/>
    </row>
    <row r="4" spans="1:4" ht="12" customHeight="1">
      <c r="A4" s="309"/>
      <c r="B4" s="309"/>
      <c r="C4" s="311" t="s">
        <v>404</v>
      </c>
      <c r="D4" s="310"/>
    </row>
    <row r="5" spans="1:4" ht="12" customHeight="1">
      <c r="A5" s="309"/>
      <c r="B5" s="309"/>
      <c r="C5" s="311" t="s">
        <v>501</v>
      </c>
      <c r="D5" s="310"/>
    </row>
    <row r="6" spans="1:4" ht="12.75" customHeight="1">
      <c r="A6" s="91"/>
      <c r="B6" s="91"/>
      <c r="C6" s="95"/>
      <c r="D6" s="286"/>
    </row>
    <row r="7" spans="1:4" ht="27.75" customHeight="1">
      <c r="A7" s="314" t="s">
        <v>405</v>
      </c>
      <c r="B7" s="314"/>
      <c r="C7" s="314"/>
      <c r="D7" s="314"/>
    </row>
    <row r="8" spans="2:7" ht="18" customHeight="1">
      <c r="B8" s="92"/>
      <c r="C8" s="97"/>
      <c r="D8" s="287"/>
      <c r="E8" s="21"/>
      <c r="F8" s="21"/>
      <c r="G8" s="21"/>
    </row>
    <row r="9" spans="1:4" ht="42.75" customHeight="1">
      <c r="A9" s="305" t="s">
        <v>44</v>
      </c>
      <c r="B9" s="305"/>
      <c r="C9" s="83" t="s">
        <v>45</v>
      </c>
      <c r="D9" s="288" t="s">
        <v>69</v>
      </c>
    </row>
    <row r="10" spans="1:5" s="23" customFormat="1" ht="15" customHeight="1">
      <c r="A10" s="302" t="s">
        <v>46</v>
      </c>
      <c r="B10" s="302"/>
      <c r="C10" s="302"/>
      <c r="D10" s="289">
        <f>D11+D15+D18+D23+D25+D27+D29+D42+D48+D50+D52+D54+D56+D59+D61+D99+D102+D114+D117+D128</f>
        <v>1138800.13</v>
      </c>
      <c r="E10" s="104"/>
    </row>
    <row r="11" spans="1:4" s="23" customFormat="1" ht="12.75" customHeight="1">
      <c r="A11" s="22" t="s">
        <v>47</v>
      </c>
      <c r="B11" s="302" t="s">
        <v>48</v>
      </c>
      <c r="C11" s="302"/>
      <c r="D11" s="289">
        <f>SUM(D12:D14)</f>
        <v>236.3</v>
      </c>
    </row>
    <row r="12" spans="1:4" s="23" customFormat="1" ht="25.5">
      <c r="A12" s="88" t="s">
        <v>47</v>
      </c>
      <c r="B12" s="3" t="s">
        <v>88</v>
      </c>
      <c r="C12" s="9" t="s">
        <v>89</v>
      </c>
      <c r="D12" s="290">
        <v>136.1</v>
      </c>
    </row>
    <row r="13" spans="1:4" s="23" customFormat="1" ht="15.75" customHeight="1">
      <c r="A13" s="88" t="s">
        <v>47</v>
      </c>
      <c r="B13" s="3" t="s">
        <v>101</v>
      </c>
      <c r="C13" s="9" t="s">
        <v>102</v>
      </c>
      <c r="D13" s="290">
        <v>61</v>
      </c>
    </row>
    <row r="14" spans="1:4" s="23" customFormat="1" ht="15.75" customHeight="1" outlineLevel="1">
      <c r="A14" s="88" t="s">
        <v>47</v>
      </c>
      <c r="B14" s="3" t="s">
        <v>410</v>
      </c>
      <c r="C14" s="9" t="s">
        <v>411</v>
      </c>
      <c r="D14" s="228">
        <v>39.2</v>
      </c>
    </row>
    <row r="15" spans="1:4" s="23" customFormat="1" ht="12.75" customHeight="1" outlineLevel="1">
      <c r="A15" s="22" t="s">
        <v>49</v>
      </c>
      <c r="B15" s="301" t="s">
        <v>50</v>
      </c>
      <c r="C15" s="301"/>
      <c r="D15" s="289">
        <f>SUM(D16:D17)</f>
        <v>228.7</v>
      </c>
    </row>
    <row r="16" spans="1:5" s="23" customFormat="1" ht="39" customHeight="1" outlineLevel="1">
      <c r="A16" s="88" t="s">
        <v>49</v>
      </c>
      <c r="B16" s="89" t="s">
        <v>112</v>
      </c>
      <c r="C16" s="98" t="s">
        <v>494</v>
      </c>
      <c r="D16" s="290">
        <v>29.1</v>
      </c>
      <c r="E16" s="284"/>
    </row>
    <row r="17" spans="1:4" s="23" customFormat="1" ht="38.25" outlineLevel="1">
      <c r="A17" s="88" t="s">
        <v>49</v>
      </c>
      <c r="B17" s="3" t="s">
        <v>128</v>
      </c>
      <c r="C17" s="12" t="s">
        <v>129</v>
      </c>
      <c r="D17" s="290">
        <v>199.6</v>
      </c>
    </row>
    <row r="18" spans="1:4" s="25" customFormat="1" ht="12.75" outlineLevel="1">
      <c r="A18" s="22" t="s">
        <v>153</v>
      </c>
      <c r="B18" s="312" t="s">
        <v>154</v>
      </c>
      <c r="C18" s="313"/>
      <c r="D18" s="230">
        <f>SUM(D19:D22)</f>
        <v>5408.400000000001</v>
      </c>
    </row>
    <row r="19" spans="1:4" s="7" customFormat="1" ht="63.75">
      <c r="A19" s="1" t="s">
        <v>153</v>
      </c>
      <c r="B19" s="3" t="s">
        <v>142</v>
      </c>
      <c r="C19" s="16" t="s">
        <v>158</v>
      </c>
      <c r="D19" s="232">
        <v>2409.8</v>
      </c>
    </row>
    <row r="20" spans="1:4" s="7" customFormat="1" ht="76.5">
      <c r="A20" s="1" t="s">
        <v>153</v>
      </c>
      <c r="B20" s="3" t="s">
        <v>143</v>
      </c>
      <c r="C20" s="102" t="s">
        <v>159</v>
      </c>
      <c r="D20" s="232">
        <v>23.2</v>
      </c>
    </row>
    <row r="21" spans="1:4" s="85" customFormat="1" ht="63.75">
      <c r="A21" s="1" t="s">
        <v>153</v>
      </c>
      <c r="B21" s="3" t="s">
        <v>144</v>
      </c>
      <c r="C21" s="16" t="s">
        <v>160</v>
      </c>
      <c r="D21" s="232">
        <v>3515.3</v>
      </c>
    </row>
    <row r="22" spans="1:4" s="85" customFormat="1" ht="63.75">
      <c r="A22" s="1" t="s">
        <v>153</v>
      </c>
      <c r="B22" s="3" t="s">
        <v>145</v>
      </c>
      <c r="C22" s="16" t="s">
        <v>161</v>
      </c>
      <c r="D22" s="232">
        <v>-539.9</v>
      </c>
    </row>
    <row r="23" spans="1:5" s="23" customFormat="1" ht="25.5" customHeight="1" outlineLevel="1">
      <c r="A23" s="22" t="s">
        <v>51</v>
      </c>
      <c r="B23" s="302" t="s">
        <v>52</v>
      </c>
      <c r="C23" s="302"/>
      <c r="D23" s="289">
        <f>D24</f>
        <v>5</v>
      </c>
      <c r="E23" s="24"/>
    </row>
    <row r="24" spans="1:5" s="23" customFormat="1" ht="51" outlineLevel="1">
      <c r="A24" s="88" t="s">
        <v>51</v>
      </c>
      <c r="B24" s="4" t="s">
        <v>163</v>
      </c>
      <c r="C24" s="11" t="s">
        <v>164</v>
      </c>
      <c r="D24" s="290">
        <v>5</v>
      </c>
      <c r="E24" s="24"/>
    </row>
    <row r="25" spans="1:5" s="23" customFormat="1" ht="15" customHeight="1" outlineLevel="1">
      <c r="A25" s="22" t="s">
        <v>155</v>
      </c>
      <c r="B25" s="302" t="s">
        <v>156</v>
      </c>
      <c r="C25" s="302"/>
      <c r="D25" s="289">
        <f>D26</f>
        <v>2</v>
      </c>
      <c r="E25" s="24"/>
    </row>
    <row r="26" spans="1:4" s="23" customFormat="1" ht="63.75" customHeight="1" outlineLevel="1">
      <c r="A26" s="6" t="s">
        <v>155</v>
      </c>
      <c r="B26" s="3" t="s">
        <v>104</v>
      </c>
      <c r="C26" s="99" t="s">
        <v>103</v>
      </c>
      <c r="D26" s="229">
        <v>2</v>
      </c>
    </row>
    <row r="27" spans="1:5" s="23" customFormat="1" ht="25.5" customHeight="1" outlineLevel="1">
      <c r="A27" s="22" t="s">
        <v>402</v>
      </c>
      <c r="B27" s="302" t="s">
        <v>403</v>
      </c>
      <c r="C27" s="302"/>
      <c r="D27" s="289">
        <f>D28</f>
        <v>34</v>
      </c>
      <c r="E27" s="24"/>
    </row>
    <row r="28" spans="1:4" s="23" customFormat="1" ht="38.25" customHeight="1" outlineLevel="1">
      <c r="A28" s="6" t="s">
        <v>402</v>
      </c>
      <c r="B28" s="89" t="s">
        <v>128</v>
      </c>
      <c r="C28" s="11" t="s">
        <v>129</v>
      </c>
      <c r="D28" s="229">
        <v>34</v>
      </c>
    </row>
    <row r="29" spans="1:5" s="23" customFormat="1" ht="12.75" customHeight="1" outlineLevel="1">
      <c r="A29" s="22" t="s">
        <v>53</v>
      </c>
      <c r="B29" s="302" t="s">
        <v>54</v>
      </c>
      <c r="C29" s="302"/>
      <c r="D29" s="289">
        <f>SUM(D30:D41)</f>
        <v>240140.40000000002</v>
      </c>
      <c r="E29" s="24"/>
    </row>
    <row r="30" spans="1:5" s="23" customFormat="1" ht="65.25" outlineLevel="1">
      <c r="A30" s="6" t="s">
        <v>53</v>
      </c>
      <c r="B30" s="3" t="s">
        <v>20</v>
      </c>
      <c r="C30" s="9" t="s">
        <v>80</v>
      </c>
      <c r="D30" s="232">
        <v>220503.5</v>
      </c>
      <c r="E30" s="24"/>
    </row>
    <row r="31" spans="1:5" s="23" customFormat="1" ht="92.25" customHeight="1" outlineLevel="1">
      <c r="A31" s="6" t="s">
        <v>53</v>
      </c>
      <c r="B31" s="3" t="s">
        <v>3</v>
      </c>
      <c r="C31" s="9" t="s">
        <v>81</v>
      </c>
      <c r="D31" s="232">
        <v>676.4</v>
      </c>
      <c r="E31" s="24"/>
    </row>
    <row r="32" spans="1:5" s="23" customFormat="1" ht="38.25" outlineLevel="1">
      <c r="A32" s="6" t="s">
        <v>53</v>
      </c>
      <c r="B32" s="3" t="s">
        <v>99</v>
      </c>
      <c r="C32" s="9" t="s">
        <v>100</v>
      </c>
      <c r="D32" s="232">
        <v>403.7</v>
      </c>
      <c r="E32" s="24"/>
    </row>
    <row r="33" spans="1:5" s="23" customFormat="1" ht="25.5" outlineLevel="1">
      <c r="A33" s="6" t="s">
        <v>53</v>
      </c>
      <c r="B33" s="3" t="s">
        <v>8</v>
      </c>
      <c r="C33" s="12" t="s">
        <v>66</v>
      </c>
      <c r="D33" s="233">
        <v>5357.4</v>
      </c>
      <c r="E33" s="293"/>
    </row>
    <row r="34" spans="1:5" s="23" customFormat="1" ht="38.25" outlineLevel="1">
      <c r="A34" s="6" t="s">
        <v>53</v>
      </c>
      <c r="B34" s="3" t="s">
        <v>9</v>
      </c>
      <c r="C34" s="12" t="s">
        <v>67</v>
      </c>
      <c r="D34" s="233">
        <v>969.5</v>
      </c>
      <c r="E34" s="24"/>
    </row>
    <row r="35" spans="1:5" s="23" customFormat="1" ht="25.5" outlineLevel="1">
      <c r="A35" s="6" t="s">
        <v>53</v>
      </c>
      <c r="B35" s="3" t="s">
        <v>139</v>
      </c>
      <c r="C35" s="12" t="s">
        <v>10</v>
      </c>
      <c r="D35" s="229">
        <v>11081.6</v>
      </c>
      <c r="E35" s="24"/>
    </row>
    <row r="36" spans="1:5" s="23" customFormat="1" ht="38.25" outlineLevel="1">
      <c r="A36" s="6" t="s">
        <v>53</v>
      </c>
      <c r="B36" s="3" t="s">
        <v>79</v>
      </c>
      <c r="C36" s="12" t="s">
        <v>86</v>
      </c>
      <c r="D36" s="229">
        <v>0.7</v>
      </c>
      <c r="E36" s="24"/>
    </row>
    <row r="37" spans="1:5" s="23" customFormat="1" ht="14.25" customHeight="1" outlineLevel="1">
      <c r="A37" s="6" t="s">
        <v>53</v>
      </c>
      <c r="B37" s="3" t="s">
        <v>140</v>
      </c>
      <c r="C37" s="12" t="s">
        <v>11</v>
      </c>
      <c r="D37" s="229">
        <v>58.4</v>
      </c>
      <c r="E37" s="24"/>
    </row>
    <row r="38" spans="1:5" s="23" customFormat="1" ht="39.75" customHeight="1" outlineLevel="1">
      <c r="A38" s="6" t="s">
        <v>53</v>
      </c>
      <c r="B38" s="3" t="s">
        <v>6</v>
      </c>
      <c r="C38" s="12" t="s">
        <v>7</v>
      </c>
      <c r="D38" s="229">
        <v>16.5</v>
      </c>
      <c r="E38" s="24"/>
    </row>
    <row r="39" spans="1:4" s="23" customFormat="1" ht="38.25" outlineLevel="1">
      <c r="A39" s="6" t="s">
        <v>53</v>
      </c>
      <c r="B39" s="4" t="s">
        <v>12</v>
      </c>
      <c r="C39" s="11" t="s">
        <v>13</v>
      </c>
      <c r="D39" s="229">
        <v>1068.4</v>
      </c>
    </row>
    <row r="40" spans="1:4" s="23" customFormat="1" ht="63.75" customHeight="1" outlineLevel="1">
      <c r="A40" s="6" t="s">
        <v>53</v>
      </c>
      <c r="B40" s="4" t="s">
        <v>109</v>
      </c>
      <c r="C40" s="39" t="s">
        <v>495</v>
      </c>
      <c r="D40" s="229">
        <v>0.6</v>
      </c>
    </row>
    <row r="41" spans="1:4" s="23" customFormat="1" ht="51" outlineLevel="1">
      <c r="A41" s="6" t="s">
        <v>53</v>
      </c>
      <c r="B41" s="4" t="s">
        <v>110</v>
      </c>
      <c r="C41" s="11" t="s">
        <v>111</v>
      </c>
      <c r="D41" s="229">
        <v>3.7</v>
      </c>
    </row>
    <row r="42" spans="1:4" s="23" customFormat="1" ht="12.75" customHeight="1" outlineLevel="1">
      <c r="A42" s="5" t="s">
        <v>55</v>
      </c>
      <c r="B42" s="301" t="s">
        <v>56</v>
      </c>
      <c r="C42" s="301"/>
      <c r="D42" s="230">
        <f>SUM(D43:D47)</f>
        <v>959.6</v>
      </c>
    </row>
    <row r="43" spans="1:4" s="23" customFormat="1" ht="52.5" customHeight="1" outlineLevel="1">
      <c r="A43" s="6" t="s">
        <v>55</v>
      </c>
      <c r="B43" s="3" t="s">
        <v>163</v>
      </c>
      <c r="C43" s="4" t="s">
        <v>164</v>
      </c>
      <c r="D43" s="228">
        <v>90</v>
      </c>
    </row>
    <row r="44" spans="1:4" s="23" customFormat="1" ht="54" customHeight="1" outlineLevel="1">
      <c r="A44" s="6" t="s">
        <v>55</v>
      </c>
      <c r="B44" s="3" t="s">
        <v>113</v>
      </c>
      <c r="C44" s="4" t="s">
        <v>114</v>
      </c>
      <c r="D44" s="228">
        <v>19.3</v>
      </c>
    </row>
    <row r="45" spans="1:4" s="23" customFormat="1" ht="25.5" outlineLevel="1">
      <c r="A45" s="6" t="s">
        <v>55</v>
      </c>
      <c r="B45" s="3" t="s">
        <v>98</v>
      </c>
      <c r="C45" s="9" t="s">
        <v>57</v>
      </c>
      <c r="D45" s="229">
        <v>102.5</v>
      </c>
    </row>
    <row r="46" spans="1:4" s="23" customFormat="1" ht="66.75" customHeight="1" outlineLevel="1">
      <c r="A46" s="6" t="s">
        <v>55</v>
      </c>
      <c r="B46" s="3" t="s">
        <v>104</v>
      </c>
      <c r="C46" s="99" t="s">
        <v>103</v>
      </c>
      <c r="D46" s="229">
        <v>54.2</v>
      </c>
    </row>
    <row r="47" spans="1:4" s="23" customFormat="1" ht="38.25" outlineLevel="1">
      <c r="A47" s="6" t="s">
        <v>55</v>
      </c>
      <c r="B47" s="89" t="s">
        <v>128</v>
      </c>
      <c r="C47" s="11" t="s">
        <v>129</v>
      </c>
      <c r="D47" s="290">
        <v>693.6</v>
      </c>
    </row>
    <row r="48" spans="1:4" s="23" customFormat="1" ht="12.75" customHeight="1" outlineLevel="1">
      <c r="A48" s="282" t="s">
        <v>97</v>
      </c>
      <c r="B48" s="305" t="s">
        <v>157</v>
      </c>
      <c r="C48" s="305"/>
      <c r="D48" s="291">
        <f>D49</f>
        <v>30</v>
      </c>
    </row>
    <row r="49" spans="1:4" s="23" customFormat="1" ht="25.5" outlineLevel="1">
      <c r="A49" s="88" t="s">
        <v>97</v>
      </c>
      <c r="B49" s="278" t="s">
        <v>146</v>
      </c>
      <c r="C49" s="279" t="s">
        <v>147</v>
      </c>
      <c r="D49" s="231">
        <v>30</v>
      </c>
    </row>
    <row r="50" spans="1:4" s="25" customFormat="1" ht="12.75" outlineLevel="1">
      <c r="A50" s="294" t="s">
        <v>412</v>
      </c>
      <c r="B50" s="306" t="s">
        <v>413</v>
      </c>
      <c r="C50" s="307"/>
      <c r="D50" s="280">
        <f>D51</f>
        <v>7</v>
      </c>
    </row>
    <row r="51" spans="1:4" s="23" customFormat="1" ht="71.25" customHeight="1" outlineLevel="1">
      <c r="A51" s="105" t="s">
        <v>412</v>
      </c>
      <c r="B51" s="105" t="s">
        <v>104</v>
      </c>
      <c r="C51" s="106" t="s">
        <v>103</v>
      </c>
      <c r="D51" s="231">
        <v>7</v>
      </c>
    </row>
    <row r="52" spans="1:4" s="25" customFormat="1" ht="12.75" outlineLevel="1">
      <c r="A52" s="294" t="s">
        <v>414</v>
      </c>
      <c r="B52" s="306" t="s">
        <v>415</v>
      </c>
      <c r="C52" s="307"/>
      <c r="D52" s="280">
        <f>D53</f>
        <v>9.3</v>
      </c>
    </row>
    <row r="53" spans="1:4" s="23" customFormat="1" ht="37.5" customHeight="1" outlineLevel="1">
      <c r="A53" s="105" t="s">
        <v>414</v>
      </c>
      <c r="B53" s="105" t="s">
        <v>128</v>
      </c>
      <c r="C53" s="106" t="s">
        <v>129</v>
      </c>
      <c r="D53" s="231">
        <v>9.3</v>
      </c>
    </row>
    <row r="54" spans="1:4" s="25" customFormat="1" ht="28.5" customHeight="1" outlineLevel="1">
      <c r="A54" s="22" t="s">
        <v>170</v>
      </c>
      <c r="B54" s="301" t="s">
        <v>171</v>
      </c>
      <c r="C54" s="301"/>
      <c r="D54" s="289">
        <f>D55</f>
        <v>1.8</v>
      </c>
    </row>
    <row r="55" spans="1:4" s="23" customFormat="1" ht="38.25" outlineLevel="1">
      <c r="A55" s="88" t="s">
        <v>170</v>
      </c>
      <c r="B55" s="89" t="s">
        <v>128</v>
      </c>
      <c r="C55" s="11" t="s">
        <v>129</v>
      </c>
      <c r="D55" s="290">
        <v>1.8</v>
      </c>
    </row>
    <row r="56" spans="1:4" s="23" customFormat="1" ht="12.75" customHeight="1" outlineLevel="1">
      <c r="A56" s="294" t="s">
        <v>416</v>
      </c>
      <c r="B56" s="306" t="s">
        <v>417</v>
      </c>
      <c r="C56" s="307"/>
      <c r="D56" s="230">
        <f>D57+D58</f>
        <v>213.6</v>
      </c>
    </row>
    <row r="57" spans="1:4" s="23" customFormat="1" ht="25.5" outlineLevel="1">
      <c r="A57" s="105" t="s">
        <v>416</v>
      </c>
      <c r="B57" s="105" t="s">
        <v>419</v>
      </c>
      <c r="C57" s="106" t="s">
        <v>418</v>
      </c>
      <c r="D57" s="228">
        <v>3</v>
      </c>
    </row>
    <row r="58" spans="1:4" s="23" customFormat="1" ht="38.25" outlineLevel="1">
      <c r="A58" s="105" t="s">
        <v>416</v>
      </c>
      <c r="B58" s="105" t="s">
        <v>150</v>
      </c>
      <c r="C58" s="106" t="s">
        <v>151</v>
      </c>
      <c r="D58" s="228">
        <v>210.6</v>
      </c>
    </row>
    <row r="59" spans="1:4" s="25" customFormat="1" ht="12.75" customHeight="1" outlineLevel="1">
      <c r="A59" s="22" t="s">
        <v>58</v>
      </c>
      <c r="B59" s="301" t="s">
        <v>59</v>
      </c>
      <c r="C59" s="301"/>
      <c r="D59" s="289">
        <f>D60</f>
        <v>188.4</v>
      </c>
    </row>
    <row r="60" spans="1:4" s="23" customFormat="1" ht="38.25" outlineLevel="1">
      <c r="A60" s="88" t="s">
        <v>58</v>
      </c>
      <c r="B60" s="89" t="s">
        <v>128</v>
      </c>
      <c r="C60" s="11" t="s">
        <v>129</v>
      </c>
      <c r="D60" s="290">
        <v>188.4</v>
      </c>
    </row>
    <row r="61" spans="1:4" s="26" customFormat="1" ht="12.75" customHeight="1">
      <c r="A61" s="22" t="s">
        <v>87</v>
      </c>
      <c r="B61" s="302" t="s">
        <v>60</v>
      </c>
      <c r="C61" s="302"/>
      <c r="D61" s="289">
        <f>SUM(D62:D98)</f>
        <v>74178.80000000002</v>
      </c>
    </row>
    <row r="62" spans="1:4" s="26" customFormat="1" ht="78.75" customHeight="1">
      <c r="A62" s="88" t="s">
        <v>87</v>
      </c>
      <c r="B62" s="3" t="s">
        <v>368</v>
      </c>
      <c r="C62" s="13" t="s">
        <v>367</v>
      </c>
      <c r="D62" s="229">
        <v>3966.6</v>
      </c>
    </row>
    <row r="63" spans="1:4" s="26" customFormat="1" ht="66" customHeight="1">
      <c r="A63" s="88" t="s">
        <v>87</v>
      </c>
      <c r="B63" s="4" t="s">
        <v>127</v>
      </c>
      <c r="C63" s="11" t="s">
        <v>497</v>
      </c>
      <c r="D63" s="229">
        <v>1040.3</v>
      </c>
    </row>
    <row r="64" spans="1:4" s="26" customFormat="1" ht="63" customHeight="1">
      <c r="A64" s="88" t="s">
        <v>87</v>
      </c>
      <c r="B64" s="105" t="s">
        <v>173</v>
      </c>
      <c r="C64" s="11" t="s">
        <v>172</v>
      </c>
      <c r="D64" s="229">
        <v>50.9</v>
      </c>
    </row>
    <row r="65" spans="1:5" s="26" customFormat="1" ht="25.5">
      <c r="A65" s="88" t="s">
        <v>87</v>
      </c>
      <c r="B65" s="10" t="s">
        <v>115</v>
      </c>
      <c r="C65" s="9" t="s">
        <v>65</v>
      </c>
      <c r="D65" s="229">
        <v>902</v>
      </c>
      <c r="E65" s="281"/>
    </row>
    <row r="66" spans="1:4" s="26" customFormat="1" ht="76.5">
      <c r="A66" s="88" t="s">
        <v>87</v>
      </c>
      <c r="B66" s="10" t="s">
        <v>90</v>
      </c>
      <c r="C66" s="9" t="s">
        <v>91</v>
      </c>
      <c r="D66" s="229">
        <v>395.4</v>
      </c>
    </row>
    <row r="67" spans="1:4" s="26" customFormat="1" ht="54.75" customHeight="1">
      <c r="A67" s="88" t="s">
        <v>87</v>
      </c>
      <c r="B67" s="3" t="s">
        <v>369</v>
      </c>
      <c r="C67" s="15" t="s">
        <v>370</v>
      </c>
      <c r="D67" s="229">
        <v>1242.7</v>
      </c>
    </row>
    <row r="68" spans="1:4" s="26" customFormat="1" ht="64.5" customHeight="1">
      <c r="A68" s="88" t="s">
        <v>87</v>
      </c>
      <c r="B68" s="3" t="s">
        <v>148</v>
      </c>
      <c r="C68" s="15" t="s">
        <v>149</v>
      </c>
      <c r="D68" s="229">
        <v>4554.4</v>
      </c>
    </row>
    <row r="69" spans="1:4" s="26" customFormat="1" ht="25.5">
      <c r="A69" s="88" t="s">
        <v>87</v>
      </c>
      <c r="B69" s="4" t="s">
        <v>61</v>
      </c>
      <c r="C69" s="11" t="s">
        <v>62</v>
      </c>
      <c r="D69" s="234">
        <v>58.1</v>
      </c>
    </row>
    <row r="70" spans="1:4" s="26" customFormat="1" ht="39.75" customHeight="1">
      <c r="A70" s="88" t="s">
        <v>87</v>
      </c>
      <c r="B70" s="4" t="s">
        <v>371</v>
      </c>
      <c r="C70" s="9" t="s">
        <v>496</v>
      </c>
      <c r="D70" s="234">
        <v>11674.3</v>
      </c>
    </row>
    <row r="71" spans="1:4" s="26" customFormat="1" ht="27.75" customHeight="1">
      <c r="A71" s="105" t="s">
        <v>87</v>
      </c>
      <c r="B71" s="105" t="s">
        <v>421</v>
      </c>
      <c r="C71" s="106" t="s">
        <v>420</v>
      </c>
      <c r="D71" s="234">
        <v>314.1</v>
      </c>
    </row>
    <row r="72" spans="1:4" s="26" customFormat="1" ht="38.25">
      <c r="A72" s="88" t="s">
        <v>87</v>
      </c>
      <c r="B72" s="4" t="s">
        <v>372</v>
      </c>
      <c r="C72" s="106" t="s">
        <v>63</v>
      </c>
      <c r="D72" s="295">
        <v>6234.5</v>
      </c>
    </row>
    <row r="73" spans="1:4" s="26" customFormat="1" ht="25.5">
      <c r="A73" s="88" t="s">
        <v>87</v>
      </c>
      <c r="B73" s="4" t="s">
        <v>372</v>
      </c>
      <c r="C73" s="106" t="s">
        <v>2</v>
      </c>
      <c r="D73" s="295">
        <v>2918.5</v>
      </c>
    </row>
    <row r="74" spans="1:4" s="26" customFormat="1" ht="54.75" customHeight="1">
      <c r="A74" s="88" t="s">
        <v>87</v>
      </c>
      <c r="B74" s="4" t="s">
        <v>372</v>
      </c>
      <c r="C74" s="106" t="s">
        <v>422</v>
      </c>
      <c r="D74" s="295">
        <v>4197.6</v>
      </c>
    </row>
    <row r="75" spans="1:4" s="26" customFormat="1" ht="38.25" customHeight="1">
      <c r="A75" s="88" t="s">
        <v>87</v>
      </c>
      <c r="B75" s="4" t="s">
        <v>372</v>
      </c>
      <c r="C75" s="106" t="s">
        <v>423</v>
      </c>
      <c r="D75" s="295">
        <v>600</v>
      </c>
    </row>
    <row r="76" spans="1:4" s="26" customFormat="1" ht="39" customHeight="1">
      <c r="A76" s="88" t="s">
        <v>87</v>
      </c>
      <c r="B76" s="4" t="s">
        <v>372</v>
      </c>
      <c r="C76" s="106" t="s">
        <v>424</v>
      </c>
      <c r="D76" s="295">
        <v>428.3</v>
      </c>
    </row>
    <row r="77" spans="1:4" s="26" customFormat="1" ht="18.75" customHeight="1">
      <c r="A77" s="88" t="s">
        <v>87</v>
      </c>
      <c r="B77" s="4" t="s">
        <v>372</v>
      </c>
      <c r="C77" s="106" t="s">
        <v>425</v>
      </c>
      <c r="D77" s="295">
        <v>1602.3</v>
      </c>
    </row>
    <row r="78" spans="1:4" s="26" customFormat="1" ht="63.75">
      <c r="A78" s="88" t="s">
        <v>87</v>
      </c>
      <c r="B78" s="4" t="s">
        <v>372</v>
      </c>
      <c r="C78" s="106" t="s">
        <v>426</v>
      </c>
      <c r="D78" s="295">
        <v>40</v>
      </c>
    </row>
    <row r="79" spans="1:4" s="26" customFormat="1" ht="15.75" customHeight="1">
      <c r="A79" s="88" t="s">
        <v>87</v>
      </c>
      <c r="B79" s="4" t="s">
        <v>372</v>
      </c>
      <c r="C79" s="106" t="s">
        <v>427</v>
      </c>
      <c r="D79" s="295">
        <v>14873.1</v>
      </c>
    </row>
    <row r="80" spans="1:4" s="26" customFormat="1" ht="38.25">
      <c r="A80" s="88" t="s">
        <v>87</v>
      </c>
      <c r="B80" s="4" t="s">
        <v>373</v>
      </c>
      <c r="C80" s="106" t="s">
        <v>374</v>
      </c>
      <c r="D80" s="295">
        <v>159.44</v>
      </c>
    </row>
    <row r="81" spans="1:4" s="26" customFormat="1" ht="63.75">
      <c r="A81" s="88" t="s">
        <v>87</v>
      </c>
      <c r="B81" s="4" t="s">
        <v>373</v>
      </c>
      <c r="C81" s="106" t="s">
        <v>428</v>
      </c>
      <c r="D81" s="295">
        <v>5</v>
      </c>
    </row>
    <row r="82" spans="1:4" s="26" customFormat="1" ht="91.5" customHeight="1">
      <c r="A82" s="88" t="s">
        <v>87</v>
      </c>
      <c r="B82" s="4" t="s">
        <v>373</v>
      </c>
      <c r="C82" s="283" t="s">
        <v>429</v>
      </c>
      <c r="D82" s="295">
        <v>129.4</v>
      </c>
    </row>
    <row r="83" spans="1:4" s="26" customFormat="1" ht="63.75">
      <c r="A83" s="88" t="s">
        <v>87</v>
      </c>
      <c r="B83" s="4" t="s">
        <v>373</v>
      </c>
      <c r="C83" s="106" t="s">
        <v>430</v>
      </c>
      <c r="D83" s="295">
        <v>18.5</v>
      </c>
    </row>
    <row r="84" spans="1:4" s="26" customFormat="1" ht="91.5" customHeight="1">
      <c r="A84" s="88" t="s">
        <v>87</v>
      </c>
      <c r="B84" s="4" t="s">
        <v>373</v>
      </c>
      <c r="C84" s="283" t="s">
        <v>431</v>
      </c>
      <c r="D84" s="295">
        <v>5991.67</v>
      </c>
    </row>
    <row r="85" spans="1:4" s="26" customFormat="1" ht="61.5" customHeight="1">
      <c r="A85" s="88" t="s">
        <v>87</v>
      </c>
      <c r="B85" s="4" t="s">
        <v>373</v>
      </c>
      <c r="C85" s="106" t="s">
        <v>432</v>
      </c>
      <c r="D85" s="295">
        <v>251.86</v>
      </c>
    </row>
    <row r="86" spans="1:4" s="26" customFormat="1" ht="114.75" customHeight="1">
      <c r="A86" s="88" t="s">
        <v>87</v>
      </c>
      <c r="B86" s="4" t="s">
        <v>373</v>
      </c>
      <c r="C86" s="283" t="s">
        <v>433</v>
      </c>
      <c r="D86" s="295">
        <v>62.3</v>
      </c>
    </row>
    <row r="87" spans="1:4" s="26" customFormat="1" ht="91.5" customHeight="1">
      <c r="A87" s="88" t="s">
        <v>87</v>
      </c>
      <c r="B87" s="4" t="s">
        <v>373</v>
      </c>
      <c r="C87" s="283" t="s">
        <v>434</v>
      </c>
      <c r="D87" s="295">
        <v>93.8</v>
      </c>
    </row>
    <row r="88" spans="1:4" s="26" customFormat="1" ht="52.5" customHeight="1">
      <c r="A88" s="88" t="s">
        <v>87</v>
      </c>
      <c r="B88" s="8" t="s">
        <v>375</v>
      </c>
      <c r="C88" s="9" t="s">
        <v>376</v>
      </c>
      <c r="D88" s="228">
        <v>195.7</v>
      </c>
    </row>
    <row r="89" spans="1:4" s="26" customFormat="1" ht="63.75">
      <c r="A89" s="88" t="s">
        <v>87</v>
      </c>
      <c r="B89" s="105" t="s">
        <v>436</v>
      </c>
      <c r="C89" s="106" t="s">
        <v>435</v>
      </c>
      <c r="D89" s="228">
        <v>834.5</v>
      </c>
    </row>
    <row r="90" spans="1:4" s="26" customFormat="1" ht="89.25">
      <c r="A90" s="88" t="s">
        <v>87</v>
      </c>
      <c r="B90" s="4" t="s">
        <v>379</v>
      </c>
      <c r="C90" s="100" t="s">
        <v>377</v>
      </c>
      <c r="D90" s="295">
        <v>334.4</v>
      </c>
    </row>
    <row r="91" spans="1:4" s="87" customFormat="1" ht="64.5" customHeight="1">
      <c r="A91" s="88" t="s">
        <v>87</v>
      </c>
      <c r="B91" s="4" t="s">
        <v>379</v>
      </c>
      <c r="C91" s="102" t="s">
        <v>378</v>
      </c>
      <c r="D91" s="295">
        <v>3</v>
      </c>
    </row>
    <row r="92" spans="1:4" s="87" customFormat="1" ht="54.75" customHeight="1">
      <c r="A92" s="88" t="s">
        <v>87</v>
      </c>
      <c r="B92" s="4" t="s">
        <v>379</v>
      </c>
      <c r="C92" s="106" t="s">
        <v>380</v>
      </c>
      <c r="D92" s="295">
        <v>565.5</v>
      </c>
    </row>
    <row r="93" spans="1:4" s="26" customFormat="1" ht="25.5">
      <c r="A93" s="88" t="s">
        <v>87</v>
      </c>
      <c r="B93" s="2" t="s">
        <v>0</v>
      </c>
      <c r="C93" s="9" t="s">
        <v>5</v>
      </c>
      <c r="D93" s="228">
        <v>11893</v>
      </c>
    </row>
    <row r="94" spans="1:4" s="26" customFormat="1" ht="24" customHeight="1">
      <c r="A94" s="105" t="s">
        <v>87</v>
      </c>
      <c r="B94" s="105" t="s">
        <v>85</v>
      </c>
      <c r="C94" s="106" t="s">
        <v>84</v>
      </c>
      <c r="D94" s="295">
        <v>37.06</v>
      </c>
    </row>
    <row r="95" spans="1:4" s="26" customFormat="1" ht="63.75">
      <c r="A95" s="105" t="s">
        <v>87</v>
      </c>
      <c r="B95" s="105" t="s">
        <v>438</v>
      </c>
      <c r="C95" s="106" t="s">
        <v>498</v>
      </c>
      <c r="D95" s="295">
        <v>-744.8</v>
      </c>
    </row>
    <row r="96" spans="1:4" s="26" customFormat="1" ht="38.25">
      <c r="A96" s="88" t="s">
        <v>87</v>
      </c>
      <c r="B96" s="2" t="s">
        <v>381</v>
      </c>
      <c r="C96" s="106" t="s">
        <v>63</v>
      </c>
      <c r="D96" s="295">
        <v>-120.65</v>
      </c>
    </row>
    <row r="97" spans="1:4" s="26" customFormat="1" ht="25.5">
      <c r="A97" s="88" t="s">
        <v>87</v>
      </c>
      <c r="B97" s="2" t="s">
        <v>381</v>
      </c>
      <c r="C97" s="106" t="s">
        <v>2</v>
      </c>
      <c r="D97" s="295">
        <v>-58.86</v>
      </c>
    </row>
    <row r="98" spans="1:4" s="26" customFormat="1" ht="51.75" customHeight="1">
      <c r="A98" s="88" t="s">
        <v>87</v>
      </c>
      <c r="B98" s="2" t="s">
        <v>381</v>
      </c>
      <c r="C98" s="106" t="s">
        <v>437</v>
      </c>
      <c r="D98" s="295">
        <v>-565.12</v>
      </c>
    </row>
    <row r="99" spans="1:4" s="27" customFormat="1" ht="29.25" customHeight="1">
      <c r="A99" s="22" t="s">
        <v>83</v>
      </c>
      <c r="B99" s="303" t="s">
        <v>136</v>
      </c>
      <c r="C99" s="304"/>
      <c r="D99" s="230">
        <f>D101+D100</f>
        <v>109</v>
      </c>
    </row>
    <row r="100" spans="1:4" s="26" customFormat="1" ht="38.25">
      <c r="A100" s="88" t="s">
        <v>83</v>
      </c>
      <c r="B100" s="89" t="s">
        <v>128</v>
      </c>
      <c r="C100" s="11" t="s">
        <v>129</v>
      </c>
      <c r="D100" s="228">
        <v>20</v>
      </c>
    </row>
    <row r="101" spans="1:4" s="26" customFormat="1" ht="63.75">
      <c r="A101" s="88" t="s">
        <v>83</v>
      </c>
      <c r="B101" s="4" t="s">
        <v>379</v>
      </c>
      <c r="C101" s="11" t="s">
        <v>382</v>
      </c>
      <c r="D101" s="228">
        <v>89</v>
      </c>
    </row>
    <row r="102" spans="1:4" s="27" customFormat="1" ht="15.75" customHeight="1">
      <c r="A102" s="22" t="s">
        <v>130</v>
      </c>
      <c r="B102" s="308" t="s">
        <v>162</v>
      </c>
      <c r="C102" s="308"/>
      <c r="D102" s="230">
        <f>SUM(D103:D113)</f>
        <v>29048.98</v>
      </c>
    </row>
    <row r="103" spans="1:4" s="26" customFormat="1" ht="25.5">
      <c r="A103" s="88" t="s">
        <v>130</v>
      </c>
      <c r="B103" s="105" t="s">
        <v>441</v>
      </c>
      <c r="C103" s="106" t="s">
        <v>439</v>
      </c>
      <c r="D103" s="228">
        <v>8.3</v>
      </c>
    </row>
    <row r="104" spans="1:4" s="27" customFormat="1" ht="25.5">
      <c r="A104" s="88" t="s">
        <v>130</v>
      </c>
      <c r="B104" s="105" t="s">
        <v>115</v>
      </c>
      <c r="C104" s="106" t="s">
        <v>440</v>
      </c>
      <c r="D104" s="234">
        <v>3.4</v>
      </c>
    </row>
    <row r="105" spans="1:4" s="86" customFormat="1" ht="25.5">
      <c r="A105" s="88" t="s">
        <v>130</v>
      </c>
      <c r="B105" s="105" t="s">
        <v>442</v>
      </c>
      <c r="C105" s="106" t="s">
        <v>384</v>
      </c>
      <c r="D105" s="295">
        <v>1419.8</v>
      </c>
    </row>
    <row r="106" spans="1:4" s="86" customFormat="1" ht="38.25">
      <c r="A106" s="88" t="s">
        <v>130</v>
      </c>
      <c r="B106" s="105" t="s">
        <v>383</v>
      </c>
      <c r="C106" s="106" t="s">
        <v>152</v>
      </c>
      <c r="D106" s="295">
        <v>32.91</v>
      </c>
    </row>
    <row r="107" spans="1:4" s="86" customFormat="1" ht="25.5">
      <c r="A107" s="88" t="s">
        <v>130</v>
      </c>
      <c r="B107" s="105" t="s">
        <v>383</v>
      </c>
      <c r="C107" s="106" t="s">
        <v>443</v>
      </c>
      <c r="D107" s="295">
        <v>5.79</v>
      </c>
    </row>
    <row r="108" spans="1:4" s="27" customFormat="1" ht="25.5">
      <c r="A108" s="88" t="s">
        <v>130</v>
      </c>
      <c r="B108" s="105" t="s">
        <v>383</v>
      </c>
      <c r="C108" s="106" t="s">
        <v>444</v>
      </c>
      <c r="D108" s="295">
        <v>11.5</v>
      </c>
    </row>
    <row r="109" spans="1:4" s="27" customFormat="1" ht="38.25">
      <c r="A109" s="88" t="s">
        <v>130</v>
      </c>
      <c r="B109" s="105" t="s">
        <v>383</v>
      </c>
      <c r="C109" s="106" t="s">
        <v>445</v>
      </c>
      <c r="D109" s="295">
        <v>24.69</v>
      </c>
    </row>
    <row r="110" spans="1:4" s="27" customFormat="1" ht="38.25">
      <c r="A110" s="88" t="s">
        <v>130</v>
      </c>
      <c r="B110" s="105" t="s">
        <v>372</v>
      </c>
      <c r="C110" s="106" t="s">
        <v>385</v>
      </c>
      <c r="D110" s="295">
        <v>300</v>
      </c>
    </row>
    <row r="111" spans="1:4" s="27" customFormat="1" ht="38.25">
      <c r="A111" s="88" t="s">
        <v>130</v>
      </c>
      <c r="B111" s="105" t="s">
        <v>372</v>
      </c>
      <c r="C111" s="106" t="s">
        <v>386</v>
      </c>
      <c r="D111" s="295">
        <v>170.3</v>
      </c>
    </row>
    <row r="112" spans="1:4" s="27" customFormat="1" ht="54" customHeight="1">
      <c r="A112" s="88" t="s">
        <v>130</v>
      </c>
      <c r="B112" s="105" t="s">
        <v>372</v>
      </c>
      <c r="C112" s="106" t="s">
        <v>446</v>
      </c>
      <c r="D112" s="295">
        <v>300</v>
      </c>
    </row>
    <row r="113" spans="1:4" s="26" customFormat="1" ht="51.75" customHeight="1">
      <c r="A113" s="88" t="s">
        <v>130</v>
      </c>
      <c r="B113" s="105" t="s">
        <v>372</v>
      </c>
      <c r="C113" s="106" t="s">
        <v>387</v>
      </c>
      <c r="D113" s="295">
        <v>26772.29</v>
      </c>
    </row>
    <row r="114" spans="1:4" s="27" customFormat="1" ht="27.75" customHeight="1">
      <c r="A114" s="22" t="s">
        <v>121</v>
      </c>
      <c r="B114" s="301" t="s">
        <v>389</v>
      </c>
      <c r="C114" s="301"/>
      <c r="D114" s="230">
        <f>SUM(D115:D116)</f>
        <v>265.3</v>
      </c>
    </row>
    <row r="115" spans="1:4" s="27" customFormat="1" ht="38.25" customHeight="1">
      <c r="A115" s="88" t="s">
        <v>121</v>
      </c>
      <c r="B115" s="4" t="s">
        <v>372</v>
      </c>
      <c r="C115" s="106" t="s">
        <v>447</v>
      </c>
      <c r="D115" s="229">
        <v>260</v>
      </c>
    </row>
    <row r="116" spans="1:4" s="26" customFormat="1" ht="25.5">
      <c r="A116" s="88" t="s">
        <v>121</v>
      </c>
      <c r="B116" s="93" t="s">
        <v>388</v>
      </c>
      <c r="C116" s="106" t="s">
        <v>5</v>
      </c>
      <c r="D116" s="228">
        <v>5.3</v>
      </c>
    </row>
    <row r="117" spans="1:4" s="27" customFormat="1" ht="27.75" customHeight="1">
      <c r="A117" s="22" t="s">
        <v>131</v>
      </c>
      <c r="B117" s="301" t="s">
        <v>64</v>
      </c>
      <c r="C117" s="301"/>
      <c r="D117" s="230">
        <f>SUM(D118:D127)</f>
        <v>581426.7699999999</v>
      </c>
    </row>
    <row r="118" spans="1:4" s="27" customFormat="1" ht="25.5">
      <c r="A118" s="88" t="s">
        <v>131</v>
      </c>
      <c r="B118" s="10" t="s">
        <v>115</v>
      </c>
      <c r="C118" s="9" t="s">
        <v>65</v>
      </c>
      <c r="D118" s="229">
        <v>2.1</v>
      </c>
    </row>
    <row r="119" spans="1:4" s="26" customFormat="1" ht="51">
      <c r="A119" s="88" t="s">
        <v>131</v>
      </c>
      <c r="B119" s="105" t="s">
        <v>390</v>
      </c>
      <c r="C119" s="106" t="s">
        <v>449</v>
      </c>
      <c r="D119" s="228">
        <v>1690</v>
      </c>
    </row>
    <row r="120" spans="1:4" s="27" customFormat="1" ht="28.5" customHeight="1">
      <c r="A120" s="88" t="s">
        <v>131</v>
      </c>
      <c r="B120" s="105" t="s">
        <v>372</v>
      </c>
      <c r="C120" s="106" t="s">
        <v>123</v>
      </c>
      <c r="D120" s="295">
        <v>798.4</v>
      </c>
    </row>
    <row r="121" spans="1:4" s="27" customFormat="1" ht="39.75" customHeight="1">
      <c r="A121" s="88" t="s">
        <v>131</v>
      </c>
      <c r="B121" s="105" t="s">
        <v>372</v>
      </c>
      <c r="C121" s="106" t="s">
        <v>449</v>
      </c>
      <c r="D121" s="295">
        <v>2289.3</v>
      </c>
    </row>
    <row r="122" spans="1:4" s="26" customFormat="1" ht="51">
      <c r="A122" s="88" t="s">
        <v>131</v>
      </c>
      <c r="B122" s="105" t="s">
        <v>372</v>
      </c>
      <c r="C122" s="106" t="s">
        <v>391</v>
      </c>
      <c r="D122" s="295">
        <v>11014.4</v>
      </c>
    </row>
    <row r="123" spans="1:4" s="26" customFormat="1" ht="38.25">
      <c r="A123" s="88" t="s">
        <v>131</v>
      </c>
      <c r="B123" s="105" t="s">
        <v>372</v>
      </c>
      <c r="C123" s="106" t="s">
        <v>450</v>
      </c>
      <c r="D123" s="295">
        <v>900</v>
      </c>
    </row>
    <row r="124" spans="1:4" s="26" customFormat="1" ht="63.75">
      <c r="A124" s="88" t="s">
        <v>131</v>
      </c>
      <c r="B124" s="105" t="s">
        <v>372</v>
      </c>
      <c r="C124" s="106" t="s">
        <v>392</v>
      </c>
      <c r="D124" s="295">
        <v>3173.67</v>
      </c>
    </row>
    <row r="125" spans="1:4" s="26" customFormat="1" ht="63" customHeight="1">
      <c r="A125" s="88" t="s">
        <v>131</v>
      </c>
      <c r="B125" s="105" t="s">
        <v>393</v>
      </c>
      <c r="C125" s="106" t="s">
        <v>394</v>
      </c>
      <c r="D125" s="228">
        <v>8848.2</v>
      </c>
    </row>
    <row r="126" spans="1:4" s="26" customFormat="1" ht="38.25">
      <c r="A126" s="88" t="s">
        <v>131</v>
      </c>
      <c r="B126" s="105" t="s">
        <v>448</v>
      </c>
      <c r="C126" s="106" t="s">
        <v>165</v>
      </c>
      <c r="D126" s="228">
        <v>552616.5</v>
      </c>
    </row>
    <row r="127" spans="1:4" s="26" customFormat="1" ht="24.75" customHeight="1">
      <c r="A127" s="88" t="s">
        <v>131</v>
      </c>
      <c r="B127" s="105" t="s">
        <v>85</v>
      </c>
      <c r="C127" s="103" t="s">
        <v>84</v>
      </c>
      <c r="D127" s="236">
        <v>94.2</v>
      </c>
    </row>
    <row r="128" spans="1:4" s="26" customFormat="1" ht="18" customHeight="1">
      <c r="A128" s="22" t="s">
        <v>132</v>
      </c>
      <c r="B128" s="302" t="s">
        <v>82</v>
      </c>
      <c r="C128" s="302"/>
      <c r="D128" s="230">
        <f>SUM(D129:D141)</f>
        <v>206306.78</v>
      </c>
    </row>
    <row r="129" spans="1:4" s="26" customFormat="1" ht="25.5">
      <c r="A129" s="88" t="s">
        <v>132</v>
      </c>
      <c r="B129" s="4" t="s">
        <v>395</v>
      </c>
      <c r="C129" s="11" t="s">
        <v>96</v>
      </c>
      <c r="D129" s="228">
        <v>75903.1</v>
      </c>
    </row>
    <row r="130" spans="1:4" s="26" customFormat="1" ht="25.5">
      <c r="A130" s="88" t="s">
        <v>132</v>
      </c>
      <c r="B130" s="4" t="s">
        <v>396</v>
      </c>
      <c r="C130" s="11" t="s">
        <v>71</v>
      </c>
      <c r="D130" s="228">
        <v>108508.6</v>
      </c>
    </row>
    <row r="131" spans="1:4" s="26" customFormat="1" ht="38.25" customHeight="1">
      <c r="A131" s="88" t="s">
        <v>132</v>
      </c>
      <c r="B131" s="4" t="s">
        <v>373</v>
      </c>
      <c r="C131" s="106" t="s">
        <v>108</v>
      </c>
      <c r="D131" s="295">
        <v>531.5</v>
      </c>
    </row>
    <row r="132" spans="1:4" s="26" customFormat="1" ht="63.75">
      <c r="A132" s="88" t="s">
        <v>132</v>
      </c>
      <c r="B132" s="4" t="s">
        <v>373</v>
      </c>
      <c r="C132" s="106" t="s">
        <v>428</v>
      </c>
      <c r="D132" s="295">
        <v>5</v>
      </c>
    </row>
    <row r="133" spans="1:4" s="26" customFormat="1" ht="103.5" customHeight="1">
      <c r="A133" s="88" t="s">
        <v>132</v>
      </c>
      <c r="B133" s="4" t="s">
        <v>373</v>
      </c>
      <c r="C133" s="283" t="s">
        <v>451</v>
      </c>
      <c r="D133" s="295">
        <v>185.28</v>
      </c>
    </row>
    <row r="134" spans="1:4" s="26" customFormat="1" ht="87.75" customHeight="1">
      <c r="A134" s="88" t="s">
        <v>132</v>
      </c>
      <c r="B134" s="4" t="s">
        <v>373</v>
      </c>
      <c r="C134" s="283" t="s">
        <v>452</v>
      </c>
      <c r="D134" s="295">
        <v>4.5</v>
      </c>
    </row>
    <row r="135" spans="1:4" s="26" customFormat="1" ht="75" customHeight="1">
      <c r="A135" s="88" t="s">
        <v>132</v>
      </c>
      <c r="B135" s="4" t="s">
        <v>373</v>
      </c>
      <c r="C135" s="283" t="s">
        <v>453</v>
      </c>
      <c r="D135" s="295">
        <v>4.5</v>
      </c>
    </row>
    <row r="136" spans="1:4" s="87" customFormat="1" ht="89.25">
      <c r="A136" s="88" t="s">
        <v>132</v>
      </c>
      <c r="B136" s="4" t="s">
        <v>373</v>
      </c>
      <c r="C136" s="283" t="s">
        <v>166</v>
      </c>
      <c r="D136" s="295">
        <v>20087</v>
      </c>
    </row>
    <row r="137" spans="1:4" s="87" customFormat="1" ht="39" customHeight="1">
      <c r="A137" s="88" t="s">
        <v>132</v>
      </c>
      <c r="B137" s="4" t="s">
        <v>397</v>
      </c>
      <c r="C137" s="102" t="s">
        <v>400</v>
      </c>
      <c r="D137" s="235">
        <v>1930.7</v>
      </c>
    </row>
    <row r="138" spans="1:4" s="87" customFormat="1" ht="24" customHeight="1">
      <c r="A138" s="88" t="s">
        <v>132</v>
      </c>
      <c r="B138" s="4" t="s">
        <v>398</v>
      </c>
      <c r="C138" s="102" t="s">
        <v>401</v>
      </c>
      <c r="D138" s="235">
        <v>148.3</v>
      </c>
    </row>
    <row r="139" spans="1:4" s="26" customFormat="1" ht="63.75">
      <c r="A139" s="88" t="s">
        <v>132</v>
      </c>
      <c r="B139" s="4" t="s">
        <v>4</v>
      </c>
      <c r="C139" s="106" t="s">
        <v>399</v>
      </c>
      <c r="D139" s="228">
        <v>136</v>
      </c>
    </row>
    <row r="140" spans="1:4" s="26" customFormat="1" ht="38.25">
      <c r="A140" s="88" t="s">
        <v>132</v>
      </c>
      <c r="B140" s="105" t="s">
        <v>455</v>
      </c>
      <c r="C140" s="106" t="s">
        <v>454</v>
      </c>
      <c r="D140" s="295">
        <v>-6.5</v>
      </c>
    </row>
    <row r="141" spans="1:4" s="26" customFormat="1" ht="89.25">
      <c r="A141" s="88" t="s">
        <v>132</v>
      </c>
      <c r="B141" s="105" t="s">
        <v>381</v>
      </c>
      <c r="C141" s="296" t="s">
        <v>166</v>
      </c>
      <c r="D141" s="295">
        <v>-1131.2</v>
      </c>
    </row>
    <row r="142" spans="1:4" ht="18" customHeight="1">
      <c r="A142" s="28"/>
      <c r="B142" s="29"/>
      <c r="C142" s="101"/>
      <c r="D142" s="30"/>
    </row>
  </sheetData>
  <sheetProtection/>
  <mergeCells count="30">
    <mergeCell ref="B25:C25"/>
    <mergeCell ref="B54:C54"/>
    <mergeCell ref="B29:C29"/>
    <mergeCell ref="B23:C23"/>
    <mergeCell ref="A10:C10"/>
    <mergeCell ref="C5:D5"/>
    <mergeCell ref="A7:D7"/>
    <mergeCell ref="A9:B9"/>
    <mergeCell ref="A5:B5"/>
    <mergeCell ref="B42:C42"/>
    <mergeCell ref="A2:B2"/>
    <mergeCell ref="C2:D2"/>
    <mergeCell ref="A4:B4"/>
    <mergeCell ref="C4:D4"/>
    <mergeCell ref="C3:D3"/>
    <mergeCell ref="B18:C18"/>
    <mergeCell ref="B11:C11"/>
    <mergeCell ref="B15:C15"/>
    <mergeCell ref="B48:C48"/>
    <mergeCell ref="B27:C27"/>
    <mergeCell ref="B50:C50"/>
    <mergeCell ref="B52:C52"/>
    <mergeCell ref="B102:C102"/>
    <mergeCell ref="B56:C56"/>
    <mergeCell ref="B117:C117"/>
    <mergeCell ref="B128:C128"/>
    <mergeCell ref="B59:C59"/>
    <mergeCell ref="B61:C61"/>
    <mergeCell ref="B99:C99"/>
    <mergeCell ref="B114:C114"/>
  </mergeCells>
  <printOptions/>
  <pageMargins left="0.7086614173228347" right="0.7086614173228347" top="0.1968503937007874" bottom="0.1968503937007874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69.00390625" style="50" customWidth="1"/>
    <col min="2" max="2" width="2.875" style="50" customWidth="1"/>
    <col min="3" max="3" width="3.00390625" style="50" customWidth="1"/>
    <col min="4" max="4" width="13.75390625" style="50" customWidth="1"/>
  </cols>
  <sheetData>
    <row r="1" spans="1:4" s="19" customFormat="1" ht="11.25" customHeight="1">
      <c r="A1" s="317" t="s">
        <v>167</v>
      </c>
      <c r="B1" s="318"/>
      <c r="C1" s="318"/>
      <c r="D1" s="318"/>
    </row>
    <row r="2" spans="1:4" s="19" customFormat="1" ht="11.25" customHeight="1">
      <c r="A2" s="310" t="s">
        <v>134</v>
      </c>
      <c r="B2" s="310"/>
      <c r="C2" s="310"/>
      <c r="D2" s="310"/>
    </row>
    <row r="3" spans="1:4" s="19" customFormat="1" ht="11.25" customHeight="1">
      <c r="A3" s="311" t="s">
        <v>135</v>
      </c>
      <c r="B3" s="310"/>
      <c r="C3" s="310"/>
      <c r="D3" s="310"/>
    </row>
    <row r="4" spans="1:4" s="19" customFormat="1" ht="11.25" customHeight="1">
      <c r="A4" s="311" t="s">
        <v>406</v>
      </c>
      <c r="B4" s="310"/>
      <c r="C4" s="310"/>
      <c r="D4" s="310"/>
    </row>
    <row r="5" spans="1:4" s="19" customFormat="1" ht="11.25" customHeight="1">
      <c r="A5" s="311" t="s">
        <v>501</v>
      </c>
      <c r="B5" s="310"/>
      <c r="C5" s="310"/>
      <c r="D5" s="310"/>
    </row>
    <row r="6" spans="1:4" s="19" customFormat="1" ht="12" customHeight="1">
      <c r="A6" s="84"/>
      <c r="B6" s="84"/>
      <c r="C6" s="84"/>
      <c r="D6" s="84"/>
    </row>
    <row r="7" spans="1:4" s="32" customFormat="1" ht="36.75" customHeight="1">
      <c r="A7" s="316" t="s">
        <v>407</v>
      </c>
      <c r="B7" s="316"/>
      <c r="C7" s="316"/>
      <c r="D7" s="316"/>
    </row>
    <row r="8" spans="1:4" s="31" customFormat="1" ht="12">
      <c r="A8" s="315"/>
      <c r="B8" s="315"/>
      <c r="C8" s="315"/>
      <c r="D8" s="315"/>
    </row>
    <row r="9" spans="1:4" s="34" customFormat="1" ht="43.5" customHeight="1">
      <c r="A9" s="33" t="s">
        <v>94</v>
      </c>
      <c r="B9" s="33" t="s">
        <v>124</v>
      </c>
      <c r="C9" s="33" t="s">
        <v>21</v>
      </c>
      <c r="D9" s="14" t="s">
        <v>69</v>
      </c>
    </row>
    <row r="10" spans="1:4" s="34" customFormat="1" ht="13.5" customHeight="1">
      <c r="A10" s="35">
        <v>1</v>
      </c>
      <c r="B10" s="35">
        <v>2</v>
      </c>
      <c r="C10" s="35">
        <v>3</v>
      </c>
      <c r="D10" s="35">
        <v>4</v>
      </c>
    </row>
    <row r="11" spans="1:4" s="38" customFormat="1" ht="15.75" customHeight="1">
      <c r="A11" s="36" t="s">
        <v>23</v>
      </c>
      <c r="B11" s="37" t="s">
        <v>29</v>
      </c>
      <c r="C11" s="37" t="s">
        <v>75</v>
      </c>
      <c r="D11" s="237">
        <f>SUM(D12:D15)</f>
        <v>71313.59999999999</v>
      </c>
    </row>
    <row r="12" spans="1:4" s="41" customFormat="1" ht="37.5" customHeight="1">
      <c r="A12" s="39" t="s">
        <v>125</v>
      </c>
      <c r="B12" s="40" t="s">
        <v>29</v>
      </c>
      <c r="C12" s="40" t="s">
        <v>31</v>
      </c>
      <c r="D12" s="238">
        <v>166.2</v>
      </c>
    </row>
    <row r="13" spans="1:4" s="41" customFormat="1" ht="36.75" customHeight="1">
      <c r="A13" s="39" t="s">
        <v>72</v>
      </c>
      <c r="B13" s="40" t="s">
        <v>29</v>
      </c>
      <c r="C13" s="40" t="s">
        <v>32</v>
      </c>
      <c r="D13" s="238">
        <v>45570.7</v>
      </c>
    </row>
    <row r="14" spans="1:4" s="41" customFormat="1" ht="24.75" customHeight="1">
      <c r="A14" s="39" t="s">
        <v>137</v>
      </c>
      <c r="B14" s="40" t="s">
        <v>29</v>
      </c>
      <c r="C14" s="40" t="s">
        <v>38</v>
      </c>
      <c r="D14" s="238">
        <v>15884.5</v>
      </c>
    </row>
    <row r="15" spans="1:4" s="41" customFormat="1" ht="13.5" customHeight="1">
      <c r="A15" s="42" t="s">
        <v>93</v>
      </c>
      <c r="B15" s="40" t="s">
        <v>29</v>
      </c>
      <c r="C15" s="40" t="s">
        <v>15</v>
      </c>
      <c r="D15" s="238">
        <v>9692.2</v>
      </c>
    </row>
    <row r="16" spans="1:4" s="38" customFormat="1" ht="15" customHeight="1">
      <c r="A16" s="43" t="s">
        <v>141</v>
      </c>
      <c r="B16" s="37" t="s">
        <v>30</v>
      </c>
      <c r="C16" s="37" t="s">
        <v>75</v>
      </c>
      <c r="D16" s="237">
        <f>D17</f>
        <v>1892.4</v>
      </c>
    </row>
    <row r="17" spans="1:4" s="41" customFormat="1" ht="13.5" customHeight="1">
      <c r="A17" s="42" t="s">
        <v>95</v>
      </c>
      <c r="B17" s="40" t="s">
        <v>30</v>
      </c>
      <c r="C17" s="40" t="s">
        <v>31</v>
      </c>
      <c r="D17" s="238">
        <v>1892.4</v>
      </c>
    </row>
    <row r="18" spans="1:4" s="38" customFormat="1" ht="15" customHeight="1">
      <c r="A18" s="36" t="s">
        <v>42</v>
      </c>
      <c r="B18" s="37" t="s">
        <v>31</v>
      </c>
      <c r="C18" s="37" t="s">
        <v>75</v>
      </c>
      <c r="D18" s="237">
        <f>D19</f>
        <v>171.8</v>
      </c>
    </row>
    <row r="19" spans="1:4" s="41" customFormat="1" ht="25.5" customHeight="1">
      <c r="A19" s="39" t="s">
        <v>73</v>
      </c>
      <c r="B19" s="40" t="s">
        <v>31</v>
      </c>
      <c r="C19" s="40" t="s">
        <v>36</v>
      </c>
      <c r="D19" s="238">
        <v>171.8</v>
      </c>
    </row>
    <row r="20" spans="1:4" s="38" customFormat="1" ht="15" customHeight="1">
      <c r="A20" s="36" t="s">
        <v>24</v>
      </c>
      <c r="B20" s="37" t="s">
        <v>32</v>
      </c>
      <c r="C20" s="37" t="s">
        <v>75</v>
      </c>
      <c r="D20" s="237">
        <f>SUM(D21:D24)</f>
        <v>103527.40000000001</v>
      </c>
    </row>
    <row r="21" spans="1:4" s="38" customFormat="1" ht="15" customHeight="1">
      <c r="A21" s="39" t="s">
        <v>105</v>
      </c>
      <c r="B21" s="40" t="s">
        <v>32</v>
      </c>
      <c r="C21" s="40" t="s">
        <v>33</v>
      </c>
      <c r="D21" s="238">
        <v>530</v>
      </c>
    </row>
    <row r="22" spans="1:4" s="41" customFormat="1" ht="12" customHeight="1">
      <c r="A22" s="39" t="s">
        <v>117</v>
      </c>
      <c r="B22" s="40" t="s">
        <v>32</v>
      </c>
      <c r="C22" s="40" t="s">
        <v>35</v>
      </c>
      <c r="D22" s="238">
        <v>8184.6</v>
      </c>
    </row>
    <row r="23" spans="1:4" s="41" customFormat="1" ht="14.25" customHeight="1">
      <c r="A23" s="39" t="s">
        <v>16</v>
      </c>
      <c r="B23" s="40" t="s">
        <v>32</v>
      </c>
      <c r="C23" s="40" t="s">
        <v>36</v>
      </c>
      <c r="D23" s="238">
        <v>94436.1</v>
      </c>
    </row>
    <row r="24" spans="1:4" s="41" customFormat="1" ht="13.5" customHeight="1">
      <c r="A24" s="39" t="s">
        <v>118</v>
      </c>
      <c r="B24" s="40" t="s">
        <v>32</v>
      </c>
      <c r="C24" s="40" t="s">
        <v>116</v>
      </c>
      <c r="D24" s="238">
        <v>376.7</v>
      </c>
    </row>
    <row r="25" spans="1:4" s="38" customFormat="1" ht="13.5" customHeight="1">
      <c r="A25" s="36" t="s">
        <v>25</v>
      </c>
      <c r="B25" s="37" t="s">
        <v>33</v>
      </c>
      <c r="C25" s="37" t="s">
        <v>75</v>
      </c>
      <c r="D25" s="237">
        <f>SUM(D26:D29)</f>
        <v>30613.4</v>
      </c>
    </row>
    <row r="26" spans="1:4" s="41" customFormat="1" ht="13.5" customHeight="1">
      <c r="A26" s="39" t="s">
        <v>122</v>
      </c>
      <c r="B26" s="40" t="s">
        <v>33</v>
      </c>
      <c r="C26" s="40" t="s">
        <v>29</v>
      </c>
      <c r="D26" s="238">
        <v>122.2</v>
      </c>
    </row>
    <row r="27" spans="1:4" s="41" customFormat="1" ht="13.5" customHeight="1">
      <c r="A27" s="39" t="s">
        <v>119</v>
      </c>
      <c r="B27" s="40" t="s">
        <v>33</v>
      </c>
      <c r="C27" s="40" t="s">
        <v>30</v>
      </c>
      <c r="D27" s="238">
        <v>9485.2</v>
      </c>
    </row>
    <row r="28" spans="1:4" s="41" customFormat="1" ht="13.5" customHeight="1">
      <c r="A28" s="44" t="s">
        <v>106</v>
      </c>
      <c r="B28" s="40" t="s">
        <v>33</v>
      </c>
      <c r="C28" s="40" t="s">
        <v>31</v>
      </c>
      <c r="D28" s="238">
        <v>17142.5</v>
      </c>
    </row>
    <row r="29" spans="1:4" s="41" customFormat="1" ht="13.5" customHeight="1">
      <c r="A29" s="39" t="s">
        <v>138</v>
      </c>
      <c r="B29" s="40" t="s">
        <v>33</v>
      </c>
      <c r="C29" s="40" t="s">
        <v>33</v>
      </c>
      <c r="D29" s="238">
        <v>3863.5</v>
      </c>
    </row>
    <row r="30" spans="1:4" s="38" customFormat="1" ht="14.25" customHeight="1">
      <c r="A30" s="36" t="s">
        <v>26</v>
      </c>
      <c r="B30" s="37" t="s">
        <v>34</v>
      </c>
      <c r="C30" s="37" t="s">
        <v>75</v>
      </c>
      <c r="D30" s="237">
        <f>SUM(D31:D35)</f>
        <v>790569.4</v>
      </c>
    </row>
    <row r="31" spans="1:4" s="41" customFormat="1" ht="14.25" customHeight="1">
      <c r="A31" s="39" t="s">
        <v>43</v>
      </c>
      <c r="B31" s="40" t="s">
        <v>34</v>
      </c>
      <c r="C31" s="40" t="s">
        <v>29</v>
      </c>
      <c r="D31" s="238">
        <v>160736</v>
      </c>
    </row>
    <row r="32" spans="1:4" s="41" customFormat="1" ht="13.5" customHeight="1">
      <c r="A32" s="39" t="s">
        <v>40</v>
      </c>
      <c r="B32" s="40" t="s">
        <v>34</v>
      </c>
      <c r="C32" s="40" t="s">
        <v>30</v>
      </c>
      <c r="D32" s="238">
        <v>542159.3</v>
      </c>
    </row>
    <row r="33" spans="1:4" s="41" customFormat="1" ht="13.5" customHeight="1">
      <c r="A33" s="39" t="s">
        <v>363</v>
      </c>
      <c r="B33" s="40" t="s">
        <v>34</v>
      </c>
      <c r="C33" s="40" t="s">
        <v>31</v>
      </c>
      <c r="D33" s="238">
        <v>53777.5</v>
      </c>
    </row>
    <row r="34" spans="1:4" s="41" customFormat="1" ht="13.5" customHeight="1">
      <c r="A34" s="39" t="s">
        <v>364</v>
      </c>
      <c r="B34" s="40" t="s">
        <v>34</v>
      </c>
      <c r="C34" s="40" t="s">
        <v>34</v>
      </c>
      <c r="D34" s="238">
        <v>1971</v>
      </c>
    </row>
    <row r="35" spans="1:4" s="41" customFormat="1" ht="13.5" customHeight="1">
      <c r="A35" s="39" t="s">
        <v>28</v>
      </c>
      <c r="B35" s="40" t="s">
        <v>34</v>
      </c>
      <c r="C35" s="40" t="s">
        <v>36</v>
      </c>
      <c r="D35" s="238">
        <v>31925.6</v>
      </c>
    </row>
    <row r="36" spans="1:4" s="38" customFormat="1" ht="13.5" customHeight="1">
      <c r="A36" s="36" t="s">
        <v>168</v>
      </c>
      <c r="B36" s="37" t="s">
        <v>35</v>
      </c>
      <c r="C36" s="37" t="s">
        <v>75</v>
      </c>
      <c r="D36" s="237">
        <f>SUM(D37:D38)</f>
        <v>127729.8</v>
      </c>
    </row>
    <row r="37" spans="1:4" s="41" customFormat="1" ht="13.5" customHeight="1">
      <c r="A37" s="39" t="s">
        <v>41</v>
      </c>
      <c r="B37" s="40" t="s">
        <v>35</v>
      </c>
      <c r="C37" s="40" t="s">
        <v>29</v>
      </c>
      <c r="D37" s="238">
        <v>93325.3</v>
      </c>
    </row>
    <row r="38" spans="1:4" s="41" customFormat="1" ht="13.5" customHeight="1">
      <c r="A38" s="39" t="s">
        <v>19</v>
      </c>
      <c r="B38" s="40" t="s">
        <v>35</v>
      </c>
      <c r="C38" s="40" t="s">
        <v>32</v>
      </c>
      <c r="D38" s="238">
        <v>34404.5</v>
      </c>
    </row>
    <row r="39" spans="1:4" s="38" customFormat="1" ht="14.25" customHeight="1">
      <c r="A39" s="36" t="s">
        <v>27</v>
      </c>
      <c r="B39" s="37">
        <v>10</v>
      </c>
      <c r="C39" s="37" t="s">
        <v>75</v>
      </c>
      <c r="D39" s="237">
        <f>SUM(D40:D42)</f>
        <v>21858.699999999997</v>
      </c>
    </row>
    <row r="40" spans="1:4" s="41" customFormat="1" ht="13.5" customHeight="1">
      <c r="A40" s="39" t="s">
        <v>120</v>
      </c>
      <c r="B40" s="40" t="s">
        <v>37</v>
      </c>
      <c r="C40" s="40" t="s">
        <v>29</v>
      </c>
      <c r="D40" s="238">
        <v>5518.9</v>
      </c>
    </row>
    <row r="41" spans="1:4" s="41" customFormat="1" ht="13.5" customHeight="1">
      <c r="A41" s="39" t="s">
        <v>70</v>
      </c>
      <c r="B41" s="40" t="s">
        <v>37</v>
      </c>
      <c r="C41" s="40" t="s">
        <v>31</v>
      </c>
      <c r="D41" s="238">
        <v>1500</v>
      </c>
    </row>
    <row r="42" spans="1:4" s="41" customFormat="1" ht="14.25" customHeight="1">
      <c r="A42" s="39" t="s">
        <v>14</v>
      </c>
      <c r="B42" s="40" t="s">
        <v>37</v>
      </c>
      <c r="C42" s="40" t="s">
        <v>32</v>
      </c>
      <c r="D42" s="238">
        <v>14839.8</v>
      </c>
    </row>
    <row r="43" spans="1:4" s="38" customFormat="1" ht="14.25" customHeight="1">
      <c r="A43" s="36" t="s">
        <v>74</v>
      </c>
      <c r="B43" s="37" t="s">
        <v>39</v>
      </c>
      <c r="C43" s="37" t="s">
        <v>75</v>
      </c>
      <c r="D43" s="237">
        <f>D44+D46+D45</f>
        <v>8375.8</v>
      </c>
    </row>
    <row r="44" spans="1:4" s="46" customFormat="1" ht="14.25" customHeight="1">
      <c r="A44" s="44" t="s">
        <v>126</v>
      </c>
      <c r="B44" s="45" t="s">
        <v>39</v>
      </c>
      <c r="C44" s="45" t="s">
        <v>29</v>
      </c>
      <c r="D44" s="239">
        <v>5158.2</v>
      </c>
    </row>
    <row r="45" spans="1:4" s="46" customFormat="1" ht="14.25" customHeight="1">
      <c r="A45" s="44" t="s">
        <v>1</v>
      </c>
      <c r="B45" s="45" t="s">
        <v>39</v>
      </c>
      <c r="C45" s="45" t="s">
        <v>30</v>
      </c>
      <c r="D45" s="239">
        <v>744.4</v>
      </c>
    </row>
    <row r="46" spans="1:4" s="46" customFormat="1" ht="14.25" customHeight="1">
      <c r="A46" s="47" t="s">
        <v>107</v>
      </c>
      <c r="B46" s="45" t="s">
        <v>39</v>
      </c>
      <c r="C46" s="45" t="s">
        <v>33</v>
      </c>
      <c r="D46" s="239">
        <v>2473.2</v>
      </c>
    </row>
    <row r="47" spans="1:4" s="276" customFormat="1" ht="14.25" customHeight="1">
      <c r="A47" s="277" t="s">
        <v>366</v>
      </c>
      <c r="B47" s="274" t="s">
        <v>15</v>
      </c>
      <c r="C47" s="274" t="s">
        <v>75</v>
      </c>
      <c r="D47" s="275">
        <f>D48</f>
        <v>214.5</v>
      </c>
    </row>
    <row r="48" spans="1:4" s="46" customFormat="1" ht="14.25" customHeight="1">
      <c r="A48" s="106" t="s">
        <v>365</v>
      </c>
      <c r="B48" s="45" t="s">
        <v>15</v>
      </c>
      <c r="C48" s="45" t="s">
        <v>29</v>
      </c>
      <c r="D48" s="239">
        <v>214.5</v>
      </c>
    </row>
    <row r="49" spans="1:4" s="38" customFormat="1" ht="27" customHeight="1">
      <c r="A49" s="300" t="s">
        <v>493</v>
      </c>
      <c r="B49" s="37" t="s">
        <v>92</v>
      </c>
      <c r="C49" s="37" t="s">
        <v>75</v>
      </c>
      <c r="D49" s="237">
        <f>SUM(D50:D51)</f>
        <v>37283.7</v>
      </c>
    </row>
    <row r="50" spans="1:4" s="41" customFormat="1" ht="25.5" customHeight="1">
      <c r="A50" s="39" t="s">
        <v>17</v>
      </c>
      <c r="B50" s="40" t="s">
        <v>92</v>
      </c>
      <c r="C50" s="40" t="s">
        <v>29</v>
      </c>
      <c r="D50" s="238">
        <v>29187</v>
      </c>
    </row>
    <row r="51" spans="1:4" s="41" customFormat="1" ht="15" customHeight="1">
      <c r="A51" s="39" t="s">
        <v>18</v>
      </c>
      <c r="B51" s="40" t="s">
        <v>92</v>
      </c>
      <c r="C51" s="40" t="s">
        <v>30</v>
      </c>
      <c r="D51" s="238">
        <v>8096.7</v>
      </c>
    </row>
    <row r="52" spans="1:4" s="38" customFormat="1" ht="13.5" customHeight="1">
      <c r="A52" s="36" t="s">
        <v>76</v>
      </c>
      <c r="B52" s="48"/>
      <c r="C52" s="48"/>
      <c r="D52" s="237">
        <f>D11+D18+D20+D25+D30+D36+D39+D49+D43+D16+D47</f>
        <v>1193550.4999999998</v>
      </c>
    </row>
    <row r="53" ht="12.75">
      <c r="A53" s="49"/>
    </row>
    <row r="54" ht="12.75">
      <c r="A54" s="49"/>
    </row>
    <row r="55" ht="12.75">
      <c r="A55" s="49"/>
    </row>
  </sheetData>
  <sheetProtection/>
  <mergeCells count="7">
    <mergeCell ref="A5:D5"/>
    <mergeCell ref="A8:D8"/>
    <mergeCell ref="A7:D7"/>
    <mergeCell ref="A1:D1"/>
    <mergeCell ref="A2:D2"/>
    <mergeCell ref="A3:D3"/>
    <mergeCell ref="A4:D4"/>
  </mergeCells>
  <printOptions/>
  <pageMargins left="0.7874015748031497" right="0.7874015748031497" top="0.1968503937007874" bottom="0.1968503937007874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6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1.25390625" style="0" customWidth="1"/>
    <col min="2" max="2" width="3.75390625" style="0" customWidth="1"/>
    <col min="3" max="3" width="12.625" style="195" customWidth="1"/>
    <col min="4" max="4" width="4.125" style="0" customWidth="1"/>
    <col min="5" max="5" width="11.75390625" style="0" customWidth="1"/>
    <col min="6" max="6" width="9.125" style="252" customWidth="1"/>
  </cols>
  <sheetData>
    <row r="1" spans="1:5" ht="12.75">
      <c r="A1" s="317" t="s">
        <v>305</v>
      </c>
      <c r="B1" s="317"/>
      <c r="C1" s="317"/>
      <c r="D1" s="317"/>
      <c r="E1" s="317"/>
    </row>
    <row r="2" spans="1:5" ht="12.75">
      <c r="A2" s="310" t="s">
        <v>134</v>
      </c>
      <c r="B2" s="310"/>
      <c r="C2" s="310"/>
      <c r="D2" s="310"/>
      <c r="E2" s="310"/>
    </row>
    <row r="3" spans="1:5" ht="12.75">
      <c r="A3" s="311" t="s">
        <v>135</v>
      </c>
      <c r="B3" s="311"/>
      <c r="C3" s="311"/>
      <c r="D3" s="311"/>
      <c r="E3" s="311"/>
    </row>
    <row r="4" spans="1:5" ht="12.75">
      <c r="A4" s="311" t="s">
        <v>406</v>
      </c>
      <c r="B4" s="311"/>
      <c r="C4" s="311"/>
      <c r="D4" s="311"/>
      <c r="E4" s="311"/>
    </row>
    <row r="5" spans="1:5" ht="12.75">
      <c r="A5" s="311" t="s">
        <v>501</v>
      </c>
      <c r="B5" s="311"/>
      <c r="C5" s="311"/>
      <c r="D5" s="311"/>
      <c r="E5" s="311"/>
    </row>
    <row r="6" s="107" customFormat="1" ht="21.75" customHeight="1">
      <c r="F6" s="253"/>
    </row>
    <row r="7" spans="1:6" s="107" customFormat="1" ht="48" customHeight="1">
      <c r="A7" s="326" t="s">
        <v>408</v>
      </c>
      <c r="B7" s="326"/>
      <c r="C7" s="326"/>
      <c r="D7" s="326"/>
      <c r="E7" s="326"/>
      <c r="F7" s="253"/>
    </row>
    <row r="8" spans="1:6" s="107" customFormat="1" ht="12.75">
      <c r="A8" s="108"/>
      <c r="B8" s="108"/>
      <c r="C8" s="109"/>
      <c r="D8" s="108"/>
      <c r="E8" s="108"/>
      <c r="F8" s="253"/>
    </row>
    <row r="9" spans="1:5" ht="48">
      <c r="A9" s="110" t="s">
        <v>94</v>
      </c>
      <c r="B9" s="110" t="s">
        <v>174</v>
      </c>
      <c r="C9" s="110" t="s">
        <v>175</v>
      </c>
      <c r="D9" s="110" t="s">
        <v>176</v>
      </c>
      <c r="E9" s="111" t="s">
        <v>69</v>
      </c>
    </row>
    <row r="10" spans="1:5" ht="12.75">
      <c r="A10" s="112">
        <v>1</v>
      </c>
      <c r="B10" s="113">
        <v>2</v>
      </c>
      <c r="C10" s="113">
        <v>3</v>
      </c>
      <c r="D10" s="113">
        <v>4</v>
      </c>
      <c r="E10" s="114" t="s">
        <v>177</v>
      </c>
    </row>
    <row r="11" spans="1:5" ht="12.75">
      <c r="A11" s="115" t="s">
        <v>178</v>
      </c>
      <c r="B11" s="113">
        <v>901</v>
      </c>
      <c r="C11" s="113"/>
      <c r="D11" s="113"/>
      <c r="E11" s="116">
        <f>E12</f>
        <v>166.2</v>
      </c>
    </row>
    <row r="12" spans="1:5" ht="12.75" customHeight="1">
      <c r="A12" s="117" t="s">
        <v>179</v>
      </c>
      <c r="B12" s="118"/>
      <c r="C12" s="119">
        <v>9900000000</v>
      </c>
      <c r="D12" s="118"/>
      <c r="E12" s="120">
        <f>E13</f>
        <v>166.2</v>
      </c>
    </row>
    <row r="13" spans="1:5" ht="24">
      <c r="A13" s="117" t="s">
        <v>180</v>
      </c>
      <c r="B13" s="118"/>
      <c r="C13" s="119">
        <v>9900082040</v>
      </c>
      <c r="D13" s="118"/>
      <c r="E13" s="120">
        <f>E15+E14</f>
        <v>166.2</v>
      </c>
    </row>
    <row r="14" spans="1:5" ht="50.25" customHeight="1">
      <c r="A14" s="121" t="s">
        <v>181</v>
      </c>
      <c r="B14" s="118"/>
      <c r="C14" s="119">
        <v>9900082040</v>
      </c>
      <c r="D14" s="118" t="s">
        <v>153</v>
      </c>
      <c r="E14" s="120">
        <v>69.4</v>
      </c>
    </row>
    <row r="15" spans="1:5" ht="25.5" customHeight="1">
      <c r="A15" s="121" t="s">
        <v>182</v>
      </c>
      <c r="B15" s="118"/>
      <c r="C15" s="119">
        <v>9900082040</v>
      </c>
      <c r="D15" s="118" t="s">
        <v>183</v>
      </c>
      <c r="E15" s="120">
        <v>96.8</v>
      </c>
    </row>
    <row r="16" spans="1:5" ht="15.75" customHeight="1">
      <c r="A16" s="122"/>
      <c r="B16" s="123"/>
      <c r="C16" s="124"/>
      <c r="D16" s="123"/>
      <c r="E16" s="125"/>
    </row>
    <row r="17" spans="1:6" s="130" customFormat="1" ht="12.75" customHeight="1">
      <c r="A17" s="126" t="s">
        <v>184</v>
      </c>
      <c r="B17" s="127" t="s">
        <v>87</v>
      </c>
      <c r="C17" s="128"/>
      <c r="D17" s="127"/>
      <c r="E17" s="129">
        <f>E18+E63+E90+E97+E132+E71+E59</f>
        <v>201456.9</v>
      </c>
      <c r="F17" s="252"/>
    </row>
    <row r="18" spans="1:5" ht="26.25" customHeight="1">
      <c r="A18" s="133" t="s">
        <v>185</v>
      </c>
      <c r="B18" s="134"/>
      <c r="C18" s="135">
        <v>100000000</v>
      </c>
      <c r="D18" s="136"/>
      <c r="E18" s="137">
        <f>E19+E30+E48</f>
        <v>28424.1</v>
      </c>
    </row>
    <row r="19" spans="1:5" ht="24.75" customHeight="1">
      <c r="A19" s="126" t="s">
        <v>186</v>
      </c>
      <c r="B19" s="117"/>
      <c r="C19" s="135">
        <v>110000000</v>
      </c>
      <c r="D19" s="136"/>
      <c r="E19" s="137">
        <f>E24+E27+E22+E20</f>
        <v>6530.7</v>
      </c>
    </row>
    <row r="20" spans="1:6" s="141" customFormat="1" ht="13.5" customHeight="1">
      <c r="A20" s="142" t="s">
        <v>310</v>
      </c>
      <c r="B20" s="117"/>
      <c r="C20" s="138">
        <v>112300000</v>
      </c>
      <c r="D20" s="139"/>
      <c r="E20" s="140">
        <f>E21</f>
        <v>10</v>
      </c>
      <c r="F20" s="254"/>
    </row>
    <row r="21" spans="1:6" s="141" customFormat="1" ht="24.75" customHeight="1">
      <c r="A21" s="121" t="s">
        <v>182</v>
      </c>
      <c r="B21" s="117"/>
      <c r="C21" s="138">
        <v>112300000</v>
      </c>
      <c r="D21" s="139">
        <v>200</v>
      </c>
      <c r="E21" s="140">
        <v>10</v>
      </c>
      <c r="F21" s="254"/>
    </row>
    <row r="22" spans="1:7" s="252" customFormat="1" ht="51" customHeight="1">
      <c r="A22" s="142" t="s">
        <v>187</v>
      </c>
      <c r="B22" s="127"/>
      <c r="C22" s="138">
        <v>114200000</v>
      </c>
      <c r="D22" s="143"/>
      <c r="E22" s="144">
        <f>E23</f>
        <v>15</v>
      </c>
      <c r="G22"/>
    </row>
    <row r="23" spans="1:7" s="252" customFormat="1" ht="27" customHeight="1">
      <c r="A23" s="121" t="s">
        <v>182</v>
      </c>
      <c r="B23" s="127"/>
      <c r="C23" s="138">
        <v>114200000</v>
      </c>
      <c r="D23" s="143" t="s">
        <v>183</v>
      </c>
      <c r="E23" s="144">
        <v>15</v>
      </c>
      <c r="G23"/>
    </row>
    <row r="24" spans="1:7" s="252" customFormat="1" ht="28.5" customHeight="1">
      <c r="A24" s="255" t="s">
        <v>311</v>
      </c>
      <c r="B24" s="139"/>
      <c r="C24" s="138">
        <v>114600000</v>
      </c>
      <c r="D24" s="139"/>
      <c r="E24" s="140">
        <f>E25</f>
        <v>514</v>
      </c>
      <c r="G24"/>
    </row>
    <row r="25" spans="1:7" s="252" customFormat="1" ht="36">
      <c r="A25" s="145" t="s">
        <v>456</v>
      </c>
      <c r="B25" s="139"/>
      <c r="C25" s="138" t="s">
        <v>457</v>
      </c>
      <c r="D25" s="139"/>
      <c r="E25" s="140">
        <f>E26</f>
        <v>514</v>
      </c>
      <c r="G25"/>
    </row>
    <row r="26" spans="1:7" s="252" customFormat="1" ht="12.75">
      <c r="A26" s="121" t="s">
        <v>188</v>
      </c>
      <c r="B26" s="139"/>
      <c r="C26" s="138" t="s">
        <v>457</v>
      </c>
      <c r="D26" s="139">
        <v>300</v>
      </c>
      <c r="E26" s="140">
        <v>514</v>
      </c>
      <c r="G26"/>
    </row>
    <row r="27" spans="1:7" s="252" customFormat="1" ht="52.5" customHeight="1">
      <c r="A27" s="146" t="s">
        <v>189</v>
      </c>
      <c r="B27" s="139"/>
      <c r="C27" s="138">
        <v>114700000</v>
      </c>
      <c r="D27" s="139"/>
      <c r="E27" s="140">
        <f>E28</f>
        <v>5991.7</v>
      </c>
      <c r="G27"/>
    </row>
    <row r="28" spans="1:7" s="252" customFormat="1" ht="72">
      <c r="A28" s="147" t="s">
        <v>191</v>
      </c>
      <c r="B28" s="139"/>
      <c r="C28" s="128" t="s">
        <v>458</v>
      </c>
      <c r="D28" s="139"/>
      <c r="E28" s="140">
        <f>E29</f>
        <v>5991.7</v>
      </c>
      <c r="G28"/>
    </row>
    <row r="29" spans="1:7" s="252" customFormat="1" ht="24">
      <c r="A29" s="121" t="s">
        <v>190</v>
      </c>
      <c r="B29" s="139"/>
      <c r="C29" s="128" t="s">
        <v>458</v>
      </c>
      <c r="D29" s="139">
        <v>400</v>
      </c>
      <c r="E29" s="140">
        <v>5991.7</v>
      </c>
      <c r="G29"/>
    </row>
    <row r="30" spans="1:7" s="252" customFormat="1" ht="36">
      <c r="A30" s="148" t="s">
        <v>192</v>
      </c>
      <c r="B30" s="139"/>
      <c r="C30" s="135">
        <v>120000000</v>
      </c>
      <c r="D30" s="136"/>
      <c r="E30" s="137">
        <f>E31+E38+E43+E41+E33</f>
        <v>7502.099999999999</v>
      </c>
      <c r="G30"/>
    </row>
    <row r="31" spans="1:7" s="252" customFormat="1" ht="24">
      <c r="A31" s="149" t="s">
        <v>193</v>
      </c>
      <c r="B31" s="139"/>
      <c r="C31" s="138">
        <v>121200000</v>
      </c>
      <c r="D31" s="139"/>
      <c r="E31" s="140">
        <f>E32</f>
        <v>122.2</v>
      </c>
      <c r="G31"/>
    </row>
    <row r="32" spans="1:7" s="252" customFormat="1" ht="27" customHeight="1">
      <c r="A32" s="121" t="s">
        <v>182</v>
      </c>
      <c r="B32" s="139"/>
      <c r="C32" s="138">
        <v>121200000</v>
      </c>
      <c r="D32" s="139">
        <v>200</v>
      </c>
      <c r="E32" s="140">
        <v>122.2</v>
      </c>
      <c r="G32"/>
    </row>
    <row r="33" spans="1:7" s="252" customFormat="1" ht="12.75">
      <c r="A33" s="256" t="s">
        <v>312</v>
      </c>
      <c r="B33" s="139"/>
      <c r="C33" s="138">
        <v>122100000</v>
      </c>
      <c r="D33" s="139"/>
      <c r="E33" s="140">
        <f>E34+E36</f>
        <v>1028.3</v>
      </c>
      <c r="G33"/>
    </row>
    <row r="34" spans="1:7" s="252" customFormat="1" ht="27" customHeight="1">
      <c r="A34" s="297" t="s">
        <v>459</v>
      </c>
      <c r="B34" s="139"/>
      <c r="C34" s="138" t="s">
        <v>313</v>
      </c>
      <c r="D34" s="139"/>
      <c r="E34" s="140">
        <f>E35</f>
        <v>600</v>
      </c>
      <c r="G34"/>
    </row>
    <row r="35" spans="1:7" s="252" customFormat="1" ht="15" customHeight="1">
      <c r="A35" s="121" t="s">
        <v>194</v>
      </c>
      <c r="B35" s="139"/>
      <c r="C35" s="138" t="s">
        <v>313</v>
      </c>
      <c r="D35" s="139">
        <v>500</v>
      </c>
      <c r="E35" s="140">
        <v>600</v>
      </c>
      <c r="G35"/>
    </row>
    <row r="36" spans="1:7" s="252" customFormat="1" ht="29.25" customHeight="1">
      <c r="A36" s="297" t="s">
        <v>424</v>
      </c>
      <c r="B36" s="139"/>
      <c r="C36" s="138" t="s">
        <v>460</v>
      </c>
      <c r="D36" s="139"/>
      <c r="E36" s="140">
        <f>E37</f>
        <v>428.3</v>
      </c>
      <c r="G36"/>
    </row>
    <row r="37" spans="1:7" s="252" customFormat="1" ht="12.75">
      <c r="A37" s="121" t="s">
        <v>194</v>
      </c>
      <c r="B37" s="139"/>
      <c r="C37" s="138" t="s">
        <v>460</v>
      </c>
      <c r="D37" s="139">
        <v>500</v>
      </c>
      <c r="E37" s="140">
        <v>428.3</v>
      </c>
      <c r="G37"/>
    </row>
    <row r="38" spans="1:7" s="252" customFormat="1" ht="12.75">
      <c r="A38" s="149" t="s">
        <v>314</v>
      </c>
      <c r="B38" s="139"/>
      <c r="C38" s="138">
        <v>122200000</v>
      </c>
      <c r="D38" s="139"/>
      <c r="E38" s="140">
        <f>E39</f>
        <v>157</v>
      </c>
      <c r="G38"/>
    </row>
    <row r="39" spans="1:7" s="252" customFormat="1" ht="48">
      <c r="A39" s="257" t="s">
        <v>315</v>
      </c>
      <c r="B39" s="139"/>
      <c r="C39" s="138">
        <v>122273120</v>
      </c>
      <c r="D39" s="139"/>
      <c r="E39" s="140">
        <f>E40</f>
        <v>157</v>
      </c>
      <c r="G39"/>
    </row>
    <row r="40" spans="1:7" s="252" customFormat="1" ht="24">
      <c r="A40" s="121" t="s">
        <v>182</v>
      </c>
      <c r="B40" s="139"/>
      <c r="C40" s="138">
        <v>122273120</v>
      </c>
      <c r="D40" s="139">
        <v>200</v>
      </c>
      <c r="E40" s="140">
        <v>157</v>
      </c>
      <c r="G40"/>
    </row>
    <row r="41" spans="1:7" s="252" customFormat="1" ht="24">
      <c r="A41" s="142" t="s">
        <v>196</v>
      </c>
      <c r="B41" s="139"/>
      <c r="C41" s="138">
        <v>122300000</v>
      </c>
      <c r="D41" s="139"/>
      <c r="E41" s="140">
        <f>E42</f>
        <v>3529.1</v>
      </c>
      <c r="G41"/>
    </row>
    <row r="42" spans="1:7" s="252" customFormat="1" ht="24">
      <c r="A42" s="121" t="s">
        <v>195</v>
      </c>
      <c r="B42" s="139"/>
      <c r="C42" s="138">
        <v>122300000</v>
      </c>
      <c r="D42" s="139">
        <v>600</v>
      </c>
      <c r="E42" s="140">
        <v>3529.1</v>
      </c>
      <c r="G42"/>
    </row>
    <row r="43" spans="1:7" s="252" customFormat="1" ht="12.75">
      <c r="A43" s="150" t="s">
        <v>197</v>
      </c>
      <c r="B43" s="139"/>
      <c r="C43" s="138">
        <v>123100000</v>
      </c>
      <c r="D43" s="139"/>
      <c r="E43" s="140">
        <f>E44+E46</f>
        <v>2665.5</v>
      </c>
      <c r="G43"/>
    </row>
    <row r="44" spans="1:7" s="252" customFormat="1" ht="12.75">
      <c r="A44" s="142" t="s">
        <v>461</v>
      </c>
      <c r="B44" s="139"/>
      <c r="C44" s="138">
        <v>123191000</v>
      </c>
      <c r="D44" s="139"/>
      <c r="E44" s="140">
        <f>E45</f>
        <v>550</v>
      </c>
      <c r="G44"/>
    </row>
    <row r="45" spans="1:7" s="252" customFormat="1" ht="24">
      <c r="A45" s="121" t="s">
        <v>190</v>
      </c>
      <c r="B45" s="139"/>
      <c r="C45" s="138">
        <v>123191000</v>
      </c>
      <c r="D45" s="139">
        <v>400</v>
      </c>
      <c r="E45" s="140">
        <v>550</v>
      </c>
      <c r="G45"/>
    </row>
    <row r="46" spans="1:7" s="252" customFormat="1" ht="12.75">
      <c r="A46" s="258" t="s">
        <v>316</v>
      </c>
      <c r="B46" s="139"/>
      <c r="C46" s="138" t="s">
        <v>317</v>
      </c>
      <c r="D46" s="139"/>
      <c r="E46" s="140">
        <f>E47</f>
        <v>2115.5</v>
      </c>
      <c r="G46"/>
    </row>
    <row r="47" spans="1:7" s="252" customFormat="1" ht="26.25" customHeight="1">
      <c r="A47" s="121" t="s">
        <v>190</v>
      </c>
      <c r="B47" s="139"/>
      <c r="C47" s="138" t="s">
        <v>317</v>
      </c>
      <c r="D47" s="139">
        <v>400</v>
      </c>
      <c r="E47" s="140">
        <v>2115.5</v>
      </c>
      <c r="G47"/>
    </row>
    <row r="48" spans="1:7" s="252" customFormat="1" ht="12.75">
      <c r="A48" s="259" t="s">
        <v>198</v>
      </c>
      <c r="B48" s="139"/>
      <c r="C48" s="135">
        <v>130000000</v>
      </c>
      <c r="D48" s="136"/>
      <c r="E48" s="137">
        <f>E49+E54+E56</f>
        <v>14391.300000000001</v>
      </c>
      <c r="G48"/>
    </row>
    <row r="49" spans="1:7" s="252" customFormat="1" ht="48" customHeight="1">
      <c r="A49" s="142" t="s">
        <v>499</v>
      </c>
      <c r="B49" s="139"/>
      <c r="C49" s="138">
        <v>131100000</v>
      </c>
      <c r="D49" s="139"/>
      <c r="E49" s="140">
        <f>E52+E50</f>
        <v>12323.7</v>
      </c>
      <c r="G49"/>
    </row>
    <row r="50" spans="1:7" s="252" customFormat="1" ht="12.75">
      <c r="A50" s="145" t="s">
        <v>214</v>
      </c>
      <c r="B50" s="139"/>
      <c r="C50" s="138">
        <v>131110000</v>
      </c>
      <c r="D50" s="139"/>
      <c r="E50" s="140">
        <f>E51</f>
        <v>35</v>
      </c>
      <c r="G50"/>
    </row>
    <row r="51" spans="1:7" s="252" customFormat="1" ht="24">
      <c r="A51" s="121" t="s">
        <v>182</v>
      </c>
      <c r="B51" s="139"/>
      <c r="C51" s="138">
        <v>131110000</v>
      </c>
      <c r="D51" s="139">
        <v>200</v>
      </c>
      <c r="E51" s="140">
        <v>35</v>
      </c>
      <c r="G51"/>
    </row>
    <row r="52" spans="1:7" s="252" customFormat="1" ht="25.5" customHeight="1">
      <c r="A52" s="145" t="s">
        <v>462</v>
      </c>
      <c r="B52" s="139"/>
      <c r="C52" s="138" t="s">
        <v>463</v>
      </c>
      <c r="D52" s="139"/>
      <c r="E52" s="140">
        <f>E53</f>
        <v>12288.7</v>
      </c>
      <c r="G52"/>
    </row>
    <row r="53" spans="1:5" ht="24">
      <c r="A53" s="121" t="s">
        <v>190</v>
      </c>
      <c r="B53" s="139"/>
      <c r="C53" s="138" t="s">
        <v>463</v>
      </c>
      <c r="D53" s="139">
        <v>400</v>
      </c>
      <c r="E53" s="144">
        <v>12288.7</v>
      </c>
    </row>
    <row r="54" spans="1:5" ht="15.75" customHeight="1">
      <c r="A54" s="191" t="s">
        <v>318</v>
      </c>
      <c r="B54" s="139"/>
      <c r="C54" s="138">
        <v>131200000</v>
      </c>
      <c r="D54" s="139"/>
      <c r="E54" s="140">
        <f>E55</f>
        <v>61.6</v>
      </c>
    </row>
    <row r="55" spans="1:5" ht="24.75" customHeight="1">
      <c r="A55" s="121" t="s">
        <v>195</v>
      </c>
      <c r="B55" s="117"/>
      <c r="C55" s="138">
        <v>131200000</v>
      </c>
      <c r="D55" s="139">
        <v>600</v>
      </c>
      <c r="E55" s="140">
        <v>61.6</v>
      </c>
    </row>
    <row r="56" spans="1:6" s="130" customFormat="1" ht="13.5" customHeight="1">
      <c r="A56" s="142" t="s">
        <v>464</v>
      </c>
      <c r="B56" s="117"/>
      <c r="C56" s="138">
        <v>131300000</v>
      </c>
      <c r="D56" s="139"/>
      <c r="E56" s="140">
        <f>E57</f>
        <v>2006</v>
      </c>
      <c r="F56" s="132"/>
    </row>
    <row r="57" spans="1:6" s="130" customFormat="1" ht="13.5" customHeight="1">
      <c r="A57" s="142" t="s">
        <v>465</v>
      </c>
      <c r="B57" s="117"/>
      <c r="C57" s="138" t="s">
        <v>466</v>
      </c>
      <c r="D57" s="139"/>
      <c r="E57" s="140">
        <f>E58</f>
        <v>2006</v>
      </c>
      <c r="F57" s="132"/>
    </row>
    <row r="58" spans="1:6" s="130" customFormat="1" ht="25.5" customHeight="1">
      <c r="A58" s="121" t="s">
        <v>182</v>
      </c>
      <c r="B58" s="117"/>
      <c r="C58" s="138" t="s">
        <v>466</v>
      </c>
      <c r="D58" s="139">
        <v>200</v>
      </c>
      <c r="E58" s="140">
        <v>2006</v>
      </c>
      <c r="F58" s="132"/>
    </row>
    <row r="59" spans="1:6" s="130" customFormat="1" ht="12.75" customHeight="1">
      <c r="A59" s="212" t="s">
        <v>270</v>
      </c>
      <c r="B59" s="136"/>
      <c r="C59" s="135">
        <v>200000000</v>
      </c>
      <c r="D59" s="136"/>
      <c r="E59" s="137">
        <f>E60</f>
        <v>119</v>
      </c>
      <c r="F59" s="132"/>
    </row>
    <row r="60" spans="1:6" s="130" customFormat="1" ht="26.25" customHeight="1">
      <c r="A60" s="192" t="s">
        <v>278</v>
      </c>
      <c r="B60" s="139"/>
      <c r="C60" s="138">
        <v>201700000</v>
      </c>
      <c r="D60" s="139"/>
      <c r="E60" s="140">
        <f>E61</f>
        <v>119</v>
      </c>
      <c r="F60" s="132"/>
    </row>
    <row r="61" spans="1:6" s="130" customFormat="1" ht="15.75" customHeight="1">
      <c r="A61" s="145" t="s">
        <v>214</v>
      </c>
      <c r="B61" s="139"/>
      <c r="C61" s="138">
        <v>201711000</v>
      </c>
      <c r="D61" s="139"/>
      <c r="E61" s="140">
        <f>E62</f>
        <v>119</v>
      </c>
      <c r="F61" s="132"/>
    </row>
    <row r="62" spans="1:6" s="130" customFormat="1" ht="26.25" customHeight="1">
      <c r="A62" s="121" t="s">
        <v>182</v>
      </c>
      <c r="B62" s="139"/>
      <c r="C62" s="138">
        <v>201711000</v>
      </c>
      <c r="D62" s="139">
        <v>200</v>
      </c>
      <c r="E62" s="140">
        <v>119</v>
      </c>
      <c r="F62" s="132"/>
    </row>
    <row r="63" spans="1:6" s="130" customFormat="1" ht="15" customHeight="1">
      <c r="A63" s="154" t="s">
        <v>199</v>
      </c>
      <c r="B63" s="155"/>
      <c r="C63" s="135">
        <v>500000000</v>
      </c>
      <c r="D63" s="156"/>
      <c r="E63" s="157">
        <f>E64+E68</f>
        <v>591.5</v>
      </c>
      <c r="F63" s="132"/>
    </row>
    <row r="64" spans="1:6" s="130" customFormat="1" ht="23.25" customHeight="1">
      <c r="A64" s="158" t="s">
        <v>200</v>
      </c>
      <c r="B64" s="127"/>
      <c r="C64" s="135">
        <v>510000000</v>
      </c>
      <c r="D64" s="156"/>
      <c r="E64" s="157">
        <f>E65</f>
        <v>61.5</v>
      </c>
      <c r="F64" s="132"/>
    </row>
    <row r="65" spans="1:6" s="130" customFormat="1" ht="27" customHeight="1">
      <c r="A65" s="159" t="s">
        <v>201</v>
      </c>
      <c r="B65" s="127"/>
      <c r="C65" s="138">
        <v>512100000</v>
      </c>
      <c r="D65" s="127"/>
      <c r="E65" s="160">
        <f>E66</f>
        <v>61.5</v>
      </c>
      <c r="F65" s="132"/>
    </row>
    <row r="66" spans="1:6" s="130" customFormat="1" ht="14.25" customHeight="1">
      <c r="A66" s="142" t="s">
        <v>319</v>
      </c>
      <c r="B66" s="127"/>
      <c r="C66" s="138">
        <v>512110000</v>
      </c>
      <c r="D66" s="128"/>
      <c r="E66" s="160">
        <f>E67</f>
        <v>61.5</v>
      </c>
      <c r="F66" s="132"/>
    </row>
    <row r="67" spans="1:6" s="130" customFormat="1" ht="14.25" customHeight="1">
      <c r="A67" s="121" t="s">
        <v>202</v>
      </c>
      <c r="B67" s="127"/>
      <c r="C67" s="138">
        <v>512110000</v>
      </c>
      <c r="D67" s="128" t="s">
        <v>203</v>
      </c>
      <c r="E67" s="160">
        <v>61.5</v>
      </c>
      <c r="F67" s="132"/>
    </row>
    <row r="68" spans="1:6" s="130" customFormat="1" ht="27.75" customHeight="1">
      <c r="A68" s="162" t="s">
        <v>204</v>
      </c>
      <c r="B68" s="127"/>
      <c r="C68" s="135">
        <v>520000000</v>
      </c>
      <c r="D68" s="127"/>
      <c r="E68" s="129">
        <f>E69</f>
        <v>530</v>
      </c>
      <c r="F68" s="132"/>
    </row>
    <row r="69" spans="1:6" s="130" customFormat="1" ht="24" customHeight="1">
      <c r="A69" s="163" t="s">
        <v>205</v>
      </c>
      <c r="B69" s="127"/>
      <c r="C69" s="138">
        <v>521100000</v>
      </c>
      <c r="D69" s="128"/>
      <c r="E69" s="160">
        <f>E70</f>
        <v>530</v>
      </c>
      <c r="F69" s="132"/>
    </row>
    <row r="70" spans="1:6" s="130" customFormat="1" ht="14.25" customHeight="1">
      <c r="A70" s="121" t="s">
        <v>202</v>
      </c>
      <c r="B70" s="127"/>
      <c r="C70" s="138">
        <v>521100000</v>
      </c>
      <c r="D70" s="128" t="s">
        <v>203</v>
      </c>
      <c r="E70" s="160">
        <v>530</v>
      </c>
      <c r="F70" s="132"/>
    </row>
    <row r="71" spans="1:6" s="130" customFormat="1" ht="24" customHeight="1">
      <c r="A71" s="164" t="s">
        <v>206</v>
      </c>
      <c r="B71" s="139"/>
      <c r="C71" s="135">
        <v>600000000</v>
      </c>
      <c r="D71" s="128"/>
      <c r="E71" s="129">
        <f>E77+E72+E86</f>
        <v>682.3</v>
      </c>
      <c r="F71" s="132"/>
    </row>
    <row r="72" spans="1:6" s="130" customFormat="1" ht="16.5" customHeight="1">
      <c r="A72" s="260" t="s">
        <v>207</v>
      </c>
      <c r="B72" s="139"/>
      <c r="C72" s="135">
        <v>620000000</v>
      </c>
      <c r="D72" s="128"/>
      <c r="E72" s="129">
        <f>E73+E75</f>
        <v>291.2</v>
      </c>
      <c r="F72" s="132"/>
    </row>
    <row r="73" spans="1:6" s="130" customFormat="1" ht="26.25" customHeight="1">
      <c r="A73" s="161" t="s">
        <v>467</v>
      </c>
      <c r="B73" s="139"/>
      <c r="C73" s="138">
        <v>621100000</v>
      </c>
      <c r="D73" s="128"/>
      <c r="E73" s="160">
        <f>E74</f>
        <v>261.7</v>
      </c>
      <c r="F73" s="132"/>
    </row>
    <row r="74" spans="1:6" s="130" customFormat="1" ht="21.75" customHeight="1">
      <c r="A74" s="121" t="s">
        <v>182</v>
      </c>
      <c r="B74" s="139"/>
      <c r="C74" s="138">
        <v>621100000</v>
      </c>
      <c r="D74" s="128" t="s">
        <v>183</v>
      </c>
      <c r="E74" s="173">
        <v>261.7</v>
      </c>
      <c r="F74" s="132"/>
    </row>
    <row r="75" spans="1:6" s="130" customFormat="1" ht="14.25" customHeight="1">
      <c r="A75" s="161" t="s">
        <v>320</v>
      </c>
      <c r="B75" s="139"/>
      <c r="C75" s="138">
        <v>622100000</v>
      </c>
      <c r="D75" s="128"/>
      <c r="E75" s="160">
        <f>E76</f>
        <v>29.5</v>
      </c>
      <c r="F75" s="132"/>
    </row>
    <row r="76" spans="1:6" s="130" customFormat="1" ht="24.75" customHeight="1">
      <c r="A76" s="121" t="s">
        <v>182</v>
      </c>
      <c r="B76" s="139"/>
      <c r="C76" s="138">
        <v>622100000</v>
      </c>
      <c r="D76" s="128" t="s">
        <v>183</v>
      </c>
      <c r="E76" s="160">
        <v>29.5</v>
      </c>
      <c r="F76" s="132"/>
    </row>
    <row r="77" spans="1:6" s="130" customFormat="1" ht="15" customHeight="1">
      <c r="A77" s="165" t="s">
        <v>208</v>
      </c>
      <c r="B77" s="127"/>
      <c r="C77" s="135">
        <v>630000000</v>
      </c>
      <c r="D77" s="127"/>
      <c r="E77" s="129">
        <f>E78+E80+E84+E82</f>
        <v>321.1</v>
      </c>
      <c r="F77" s="132"/>
    </row>
    <row r="78" spans="1:6" s="130" customFormat="1" ht="29.25" customHeight="1">
      <c r="A78" s="166" t="s">
        <v>209</v>
      </c>
      <c r="B78" s="127"/>
      <c r="C78" s="138">
        <v>631100000</v>
      </c>
      <c r="D78" s="128"/>
      <c r="E78" s="160">
        <f>E79</f>
        <v>142.8</v>
      </c>
      <c r="F78" s="132"/>
    </row>
    <row r="79" spans="1:6" s="130" customFormat="1" ht="23.25" customHeight="1">
      <c r="A79" s="121" t="s">
        <v>182</v>
      </c>
      <c r="B79" s="127"/>
      <c r="C79" s="138">
        <v>631100000</v>
      </c>
      <c r="D79" s="128" t="s">
        <v>183</v>
      </c>
      <c r="E79" s="160">
        <v>142.8</v>
      </c>
      <c r="F79" s="132"/>
    </row>
    <row r="80" spans="1:6" s="130" customFormat="1" ht="24.75" customHeight="1">
      <c r="A80" s="166" t="s">
        <v>210</v>
      </c>
      <c r="B80" s="127"/>
      <c r="C80" s="138">
        <v>631200000</v>
      </c>
      <c r="D80" s="128"/>
      <c r="E80" s="160">
        <f>E81</f>
        <v>17</v>
      </c>
      <c r="F80" s="132"/>
    </row>
    <row r="81" spans="1:6" s="130" customFormat="1" ht="24.75" customHeight="1">
      <c r="A81" s="121" t="s">
        <v>182</v>
      </c>
      <c r="B81" s="127"/>
      <c r="C81" s="138">
        <v>631200000</v>
      </c>
      <c r="D81" s="128" t="s">
        <v>183</v>
      </c>
      <c r="E81" s="160">
        <v>17</v>
      </c>
      <c r="F81" s="132"/>
    </row>
    <row r="82" spans="1:6" s="130" customFormat="1" ht="25.5" customHeight="1">
      <c r="A82" s="142" t="s">
        <v>468</v>
      </c>
      <c r="B82" s="127"/>
      <c r="C82" s="138">
        <v>635100000</v>
      </c>
      <c r="D82" s="128"/>
      <c r="E82" s="160">
        <f>E83</f>
        <v>62.3</v>
      </c>
      <c r="F82" s="132"/>
    </row>
    <row r="83" spans="1:6" s="130" customFormat="1" ht="25.5" customHeight="1">
      <c r="A83" s="121" t="s">
        <v>182</v>
      </c>
      <c r="B83" s="127"/>
      <c r="C83" s="138">
        <v>635100000</v>
      </c>
      <c r="D83" s="128" t="s">
        <v>183</v>
      </c>
      <c r="E83" s="160">
        <v>62.3</v>
      </c>
      <c r="F83" s="132"/>
    </row>
    <row r="84" spans="1:6" s="130" customFormat="1" ht="25.5" customHeight="1">
      <c r="A84" s="142" t="s">
        <v>469</v>
      </c>
      <c r="B84" s="127"/>
      <c r="C84" s="138">
        <v>635300000</v>
      </c>
      <c r="D84" s="128"/>
      <c r="E84" s="160">
        <f>E85</f>
        <v>99</v>
      </c>
      <c r="F84" s="132"/>
    </row>
    <row r="85" spans="1:6" s="130" customFormat="1" ht="25.5" customHeight="1">
      <c r="A85" s="121" t="s">
        <v>182</v>
      </c>
      <c r="B85" s="127"/>
      <c r="C85" s="138">
        <v>635300000</v>
      </c>
      <c r="D85" s="128" t="s">
        <v>183</v>
      </c>
      <c r="E85" s="160">
        <v>99</v>
      </c>
      <c r="F85" s="132"/>
    </row>
    <row r="86" spans="1:6" s="130" customFormat="1" ht="25.5" customHeight="1">
      <c r="A86" s="167" t="s">
        <v>212</v>
      </c>
      <c r="B86" s="168"/>
      <c r="C86" s="169">
        <v>660000000</v>
      </c>
      <c r="D86" s="128"/>
      <c r="E86" s="129">
        <f>E87</f>
        <v>70</v>
      </c>
      <c r="F86" s="132"/>
    </row>
    <row r="87" spans="1:6" s="130" customFormat="1" ht="25.5" customHeight="1">
      <c r="A87" s="170" t="s">
        <v>213</v>
      </c>
      <c r="B87" s="168"/>
      <c r="C87" s="171">
        <v>661100000</v>
      </c>
      <c r="D87" s="128"/>
      <c r="E87" s="160">
        <f>E88</f>
        <v>70</v>
      </c>
      <c r="F87" s="132"/>
    </row>
    <row r="88" spans="1:6" s="130" customFormat="1" ht="24" customHeight="1">
      <c r="A88" s="170" t="s">
        <v>470</v>
      </c>
      <c r="B88" s="168"/>
      <c r="C88" s="171" t="s">
        <v>471</v>
      </c>
      <c r="D88" s="172"/>
      <c r="E88" s="173">
        <f>E89</f>
        <v>70</v>
      </c>
      <c r="F88" s="132"/>
    </row>
    <row r="89" spans="1:6" s="130" customFormat="1" ht="25.5" customHeight="1">
      <c r="A89" s="121" t="s">
        <v>195</v>
      </c>
      <c r="B89" s="168"/>
      <c r="C89" s="171" t="s">
        <v>471</v>
      </c>
      <c r="D89" s="172" t="s">
        <v>211</v>
      </c>
      <c r="E89" s="173">
        <v>70</v>
      </c>
      <c r="F89" s="132"/>
    </row>
    <row r="90" spans="1:6" s="130" customFormat="1" ht="22.5" customHeight="1">
      <c r="A90" s="261" t="s">
        <v>321</v>
      </c>
      <c r="B90" s="127"/>
      <c r="C90" s="135">
        <v>700000000</v>
      </c>
      <c r="D90" s="127"/>
      <c r="E90" s="129">
        <f>E91+E94</f>
        <v>242</v>
      </c>
      <c r="F90" s="132"/>
    </row>
    <row r="91" spans="1:6" s="130" customFormat="1" ht="27.75" customHeight="1">
      <c r="A91" s="261" t="s">
        <v>322</v>
      </c>
      <c r="B91" s="127"/>
      <c r="C91" s="135">
        <v>710000000</v>
      </c>
      <c r="D91" s="127"/>
      <c r="E91" s="129">
        <f>E92</f>
        <v>71.8</v>
      </c>
      <c r="F91" s="132"/>
    </row>
    <row r="92" spans="1:6" s="130" customFormat="1" ht="75" customHeight="1">
      <c r="A92" s="262" t="s">
        <v>323</v>
      </c>
      <c r="B92" s="128"/>
      <c r="C92" s="138">
        <v>711200000</v>
      </c>
      <c r="D92" s="128"/>
      <c r="E92" s="160">
        <f>E93</f>
        <v>71.8</v>
      </c>
      <c r="F92" s="132"/>
    </row>
    <row r="93" spans="1:6" s="130" customFormat="1" ht="27.75" customHeight="1">
      <c r="A93" s="121" t="s">
        <v>195</v>
      </c>
      <c r="B93" s="128"/>
      <c r="C93" s="138">
        <v>711200000</v>
      </c>
      <c r="D93" s="128" t="s">
        <v>211</v>
      </c>
      <c r="E93" s="160">
        <v>71.8</v>
      </c>
      <c r="F93" s="132"/>
    </row>
    <row r="94" spans="1:6" s="130" customFormat="1" ht="24.75" customHeight="1">
      <c r="A94" s="152" t="s">
        <v>472</v>
      </c>
      <c r="B94" s="128"/>
      <c r="C94" s="135">
        <v>730000000</v>
      </c>
      <c r="D94" s="127"/>
      <c r="E94" s="129">
        <f>E95</f>
        <v>170.2</v>
      </c>
      <c r="F94" s="132"/>
    </row>
    <row r="95" spans="1:6" s="130" customFormat="1" ht="26.25" customHeight="1">
      <c r="A95" s="151" t="s">
        <v>473</v>
      </c>
      <c r="B95" s="128"/>
      <c r="C95" s="138">
        <v>731300000</v>
      </c>
      <c r="D95" s="128"/>
      <c r="E95" s="160">
        <f>E96</f>
        <v>170.2</v>
      </c>
      <c r="F95" s="132"/>
    </row>
    <row r="96" spans="1:6" s="130" customFormat="1" ht="24" customHeight="1">
      <c r="A96" s="121" t="s">
        <v>182</v>
      </c>
      <c r="B96" s="128"/>
      <c r="C96" s="138">
        <v>731300000</v>
      </c>
      <c r="D96" s="128" t="s">
        <v>183</v>
      </c>
      <c r="E96" s="160">
        <v>170.2</v>
      </c>
      <c r="F96" s="132"/>
    </row>
    <row r="97" spans="1:6" s="130" customFormat="1" ht="24.75" customHeight="1">
      <c r="A97" s="174" t="s">
        <v>215</v>
      </c>
      <c r="B97" s="127"/>
      <c r="C97" s="135">
        <v>800000000</v>
      </c>
      <c r="D97" s="127"/>
      <c r="E97" s="129">
        <f>E98+E120+E127</f>
        <v>105900.40000000001</v>
      </c>
      <c r="F97" s="132"/>
    </row>
    <row r="98" spans="1:6" s="130" customFormat="1" ht="24.75" customHeight="1">
      <c r="A98" s="174" t="s">
        <v>216</v>
      </c>
      <c r="B98" s="127"/>
      <c r="C98" s="135">
        <v>810000000</v>
      </c>
      <c r="D98" s="127"/>
      <c r="E98" s="129">
        <f>E99+E105+E113+E108+E110+E118+E115</f>
        <v>96469.00000000001</v>
      </c>
      <c r="F98" s="132"/>
    </row>
    <row r="99" spans="1:6" s="130" customFormat="1" ht="24.75" customHeight="1">
      <c r="A99" s="263" t="s">
        <v>324</v>
      </c>
      <c r="B99" s="128"/>
      <c r="C99" s="138">
        <v>811100000</v>
      </c>
      <c r="D99" s="128"/>
      <c r="E99" s="160">
        <f>E100+E103</f>
        <v>7042.200000000001</v>
      </c>
      <c r="F99" s="132"/>
    </row>
    <row r="100" spans="1:6" s="130" customFormat="1" ht="16.5" customHeight="1">
      <c r="A100" s="145" t="s">
        <v>214</v>
      </c>
      <c r="B100" s="128"/>
      <c r="C100" s="138">
        <v>811141000</v>
      </c>
      <c r="D100" s="128"/>
      <c r="E100" s="160">
        <f>E101+E102</f>
        <v>3684.8</v>
      </c>
      <c r="F100" s="132"/>
    </row>
    <row r="101" spans="1:6" s="130" customFormat="1" ht="25.5" customHeight="1">
      <c r="A101" s="121" t="s">
        <v>182</v>
      </c>
      <c r="B101" s="128"/>
      <c r="C101" s="138">
        <v>811141000</v>
      </c>
      <c r="D101" s="128" t="s">
        <v>183</v>
      </c>
      <c r="E101" s="160">
        <v>3542.4</v>
      </c>
      <c r="F101" s="132"/>
    </row>
    <row r="102" spans="1:6" s="130" customFormat="1" ht="27" customHeight="1">
      <c r="A102" s="121" t="s">
        <v>195</v>
      </c>
      <c r="B102" s="128"/>
      <c r="C102" s="138">
        <v>811141000</v>
      </c>
      <c r="D102" s="128" t="s">
        <v>211</v>
      </c>
      <c r="E102" s="160">
        <v>142.4</v>
      </c>
      <c r="F102" s="132"/>
    </row>
    <row r="103" spans="1:6" s="130" customFormat="1" ht="24.75" customHeight="1">
      <c r="A103" s="175" t="s">
        <v>217</v>
      </c>
      <c r="B103" s="128"/>
      <c r="C103" s="138" t="s">
        <v>218</v>
      </c>
      <c r="D103" s="128"/>
      <c r="E103" s="160">
        <f>E104</f>
        <v>3357.4</v>
      </c>
      <c r="F103" s="132"/>
    </row>
    <row r="104" spans="1:6" s="130" customFormat="1" ht="24.75" customHeight="1">
      <c r="A104" s="121" t="s">
        <v>182</v>
      </c>
      <c r="B104" s="128"/>
      <c r="C104" s="138" t="s">
        <v>218</v>
      </c>
      <c r="D104" s="128" t="s">
        <v>183</v>
      </c>
      <c r="E104" s="160">
        <v>3357.4</v>
      </c>
      <c r="F104" s="132"/>
    </row>
    <row r="105" spans="1:6" s="130" customFormat="1" ht="24.75" customHeight="1">
      <c r="A105" s="176" t="s">
        <v>219</v>
      </c>
      <c r="B105" s="128"/>
      <c r="C105" s="138">
        <v>811200000</v>
      </c>
      <c r="D105" s="128"/>
      <c r="E105" s="160">
        <f>E106</f>
        <v>8431.2</v>
      </c>
      <c r="F105" s="132"/>
    </row>
    <row r="106" spans="1:6" s="130" customFormat="1" ht="15.75" customHeight="1">
      <c r="A106" s="145" t="s">
        <v>214</v>
      </c>
      <c r="B106" s="128"/>
      <c r="C106" s="138" t="s">
        <v>220</v>
      </c>
      <c r="D106" s="128"/>
      <c r="E106" s="160">
        <f>E107</f>
        <v>8431.2</v>
      </c>
      <c r="F106" s="132"/>
    </row>
    <row r="107" spans="1:6" s="130" customFormat="1" ht="26.25" customHeight="1">
      <c r="A107" s="121" t="s">
        <v>182</v>
      </c>
      <c r="B107" s="128"/>
      <c r="C107" s="138" t="s">
        <v>220</v>
      </c>
      <c r="D107" s="128" t="s">
        <v>183</v>
      </c>
      <c r="E107" s="160">
        <v>8431.2</v>
      </c>
      <c r="F107" s="132"/>
    </row>
    <row r="108" spans="1:6" s="130" customFormat="1" ht="15" customHeight="1">
      <c r="A108" s="142" t="s">
        <v>221</v>
      </c>
      <c r="B108" s="128"/>
      <c r="C108" s="138">
        <v>811300000</v>
      </c>
      <c r="D108" s="128"/>
      <c r="E108" s="160">
        <f>E109</f>
        <v>1884</v>
      </c>
      <c r="F108" s="132"/>
    </row>
    <row r="109" spans="1:6" s="130" customFormat="1" ht="26.25" customHeight="1">
      <c r="A109" s="121" t="s">
        <v>195</v>
      </c>
      <c r="B109" s="128"/>
      <c r="C109" s="138">
        <v>811300000</v>
      </c>
      <c r="D109" s="128" t="s">
        <v>211</v>
      </c>
      <c r="E109" s="160">
        <v>1884</v>
      </c>
      <c r="F109" s="132"/>
    </row>
    <row r="110" spans="1:6" s="130" customFormat="1" ht="13.5" customHeight="1">
      <c r="A110" s="142" t="s">
        <v>474</v>
      </c>
      <c r="B110" s="128"/>
      <c r="C110" s="138">
        <v>811500000</v>
      </c>
      <c r="D110" s="128"/>
      <c r="E110" s="160">
        <f>E111</f>
        <v>74873.1</v>
      </c>
      <c r="F110" s="132"/>
    </row>
    <row r="111" spans="1:6" s="130" customFormat="1" ht="12.75" customHeight="1">
      <c r="A111" s="31" t="s">
        <v>474</v>
      </c>
      <c r="B111" s="128"/>
      <c r="C111" s="138" t="s">
        <v>475</v>
      </c>
      <c r="D111" s="128"/>
      <c r="E111" s="160">
        <f>E112</f>
        <v>74873.1</v>
      </c>
      <c r="F111" s="132"/>
    </row>
    <row r="112" spans="1:6" s="130" customFormat="1" ht="24.75" customHeight="1">
      <c r="A112" s="121" t="s">
        <v>182</v>
      </c>
      <c r="B112" s="128"/>
      <c r="C112" s="138" t="s">
        <v>475</v>
      </c>
      <c r="D112" s="128" t="s">
        <v>183</v>
      </c>
      <c r="E112" s="160">
        <v>74873.1</v>
      </c>
      <c r="F112" s="132"/>
    </row>
    <row r="113" spans="1:7" s="130" customFormat="1" ht="26.25" customHeight="1">
      <c r="A113" s="298" t="s">
        <v>476</v>
      </c>
      <c r="B113" s="128"/>
      <c r="C113" s="138">
        <v>812100000</v>
      </c>
      <c r="D113" s="128"/>
      <c r="E113" s="160">
        <f>E114</f>
        <v>632.9</v>
      </c>
      <c r="F113" s="264"/>
      <c r="G113" s="131"/>
    </row>
    <row r="114" spans="1:6" s="130" customFormat="1" ht="24" customHeight="1">
      <c r="A114" s="121" t="s">
        <v>182</v>
      </c>
      <c r="B114" s="128"/>
      <c r="C114" s="138">
        <v>812100000</v>
      </c>
      <c r="D114" s="128" t="s">
        <v>183</v>
      </c>
      <c r="E114" s="160">
        <v>632.9</v>
      </c>
      <c r="F114" s="132"/>
    </row>
    <row r="115" spans="1:6" s="130" customFormat="1" ht="14.25" customHeight="1">
      <c r="A115" s="256" t="s">
        <v>325</v>
      </c>
      <c r="B115" s="128"/>
      <c r="C115" s="138">
        <v>812200000</v>
      </c>
      <c r="D115" s="128"/>
      <c r="E115" s="160">
        <f>E116</f>
        <v>565</v>
      </c>
      <c r="F115" s="132"/>
    </row>
    <row r="116" spans="1:6" s="130" customFormat="1" ht="38.25" customHeight="1">
      <c r="A116" s="297" t="s">
        <v>477</v>
      </c>
      <c r="B116" s="128"/>
      <c r="C116" s="138">
        <v>812224010</v>
      </c>
      <c r="D116" s="128"/>
      <c r="E116" s="160">
        <f>E117</f>
        <v>565</v>
      </c>
      <c r="F116" s="132"/>
    </row>
    <row r="117" spans="1:6" s="130" customFormat="1" ht="23.25" customHeight="1">
      <c r="A117" s="121" t="s">
        <v>182</v>
      </c>
      <c r="B117" s="128"/>
      <c r="C117" s="138">
        <v>812224010</v>
      </c>
      <c r="D117" s="128" t="s">
        <v>183</v>
      </c>
      <c r="E117" s="160">
        <v>565</v>
      </c>
      <c r="F117" s="132"/>
    </row>
    <row r="118" spans="1:6" s="130" customFormat="1" ht="24.75" customHeight="1">
      <c r="A118" s="142" t="s">
        <v>478</v>
      </c>
      <c r="B118" s="128"/>
      <c r="C118" s="138">
        <v>812300000</v>
      </c>
      <c r="D118" s="128"/>
      <c r="E118" s="160">
        <f>E119</f>
        <v>3040.6</v>
      </c>
      <c r="F118" s="132"/>
    </row>
    <row r="119" spans="1:6" s="130" customFormat="1" ht="24.75" customHeight="1">
      <c r="A119" s="121" t="s">
        <v>182</v>
      </c>
      <c r="B119" s="128"/>
      <c r="C119" s="138">
        <v>812300000</v>
      </c>
      <c r="D119" s="128" t="s">
        <v>183</v>
      </c>
      <c r="E119" s="160">
        <v>3040.6</v>
      </c>
      <c r="F119" s="132"/>
    </row>
    <row r="120" spans="1:6" s="130" customFormat="1" ht="27.75" customHeight="1">
      <c r="A120" s="177" t="s">
        <v>222</v>
      </c>
      <c r="B120" s="127"/>
      <c r="C120" s="135">
        <v>820000000</v>
      </c>
      <c r="D120" s="127"/>
      <c r="E120" s="129">
        <f>E121+E124</f>
        <v>8184.700000000001</v>
      </c>
      <c r="F120" s="132"/>
    </row>
    <row r="121" spans="1:6" s="130" customFormat="1" ht="26.25" customHeight="1">
      <c r="A121" s="178" t="s">
        <v>223</v>
      </c>
      <c r="B121" s="128"/>
      <c r="C121" s="138">
        <v>821100000</v>
      </c>
      <c r="D121" s="128"/>
      <c r="E121" s="160">
        <f>E123+E122</f>
        <v>3766.1</v>
      </c>
      <c r="F121" s="132"/>
    </row>
    <row r="122" spans="1:6" s="130" customFormat="1" ht="26.25" customHeight="1">
      <c r="A122" s="121" t="s">
        <v>182</v>
      </c>
      <c r="B122" s="128"/>
      <c r="C122" s="138">
        <v>821100000</v>
      </c>
      <c r="D122" s="128" t="s">
        <v>183</v>
      </c>
      <c r="E122" s="160">
        <v>2545.7</v>
      </c>
      <c r="F122" s="132"/>
    </row>
    <row r="123" spans="1:6" s="130" customFormat="1" ht="12.75" customHeight="1">
      <c r="A123" s="121" t="s">
        <v>202</v>
      </c>
      <c r="B123" s="128"/>
      <c r="C123" s="138">
        <v>821100000</v>
      </c>
      <c r="D123" s="128" t="s">
        <v>203</v>
      </c>
      <c r="E123" s="160">
        <v>1220.4</v>
      </c>
      <c r="F123" s="132"/>
    </row>
    <row r="124" spans="1:6" s="130" customFormat="1" ht="27.75" customHeight="1">
      <c r="A124" s="145" t="s">
        <v>224</v>
      </c>
      <c r="B124" s="128"/>
      <c r="C124" s="138">
        <v>821200000</v>
      </c>
      <c r="D124" s="128"/>
      <c r="E124" s="160">
        <f>E125</f>
        <v>4418.6</v>
      </c>
      <c r="F124" s="132"/>
    </row>
    <row r="125" spans="1:6" s="130" customFormat="1" ht="15" customHeight="1">
      <c r="A125" s="145" t="s">
        <v>214</v>
      </c>
      <c r="B125" s="127"/>
      <c r="C125" s="138" t="s">
        <v>225</v>
      </c>
      <c r="D125" s="128"/>
      <c r="E125" s="160">
        <f>E126</f>
        <v>4418.6</v>
      </c>
      <c r="F125" s="132"/>
    </row>
    <row r="126" spans="1:6" s="130" customFormat="1" ht="15" customHeight="1">
      <c r="A126" s="121" t="s">
        <v>202</v>
      </c>
      <c r="B126" s="127"/>
      <c r="C126" s="138" t="s">
        <v>225</v>
      </c>
      <c r="D126" s="128" t="s">
        <v>203</v>
      </c>
      <c r="E126" s="160">
        <v>4418.6</v>
      </c>
      <c r="F126" s="132"/>
    </row>
    <row r="127" spans="1:6" s="130" customFormat="1" ht="24.75" customHeight="1">
      <c r="A127" s="174" t="s">
        <v>226</v>
      </c>
      <c r="B127" s="127"/>
      <c r="C127" s="135">
        <v>830000000</v>
      </c>
      <c r="D127" s="127"/>
      <c r="E127" s="129">
        <f>E128+E130</f>
        <v>1246.7</v>
      </c>
      <c r="F127" s="132"/>
    </row>
    <row r="128" spans="1:7" s="130" customFormat="1" ht="40.5" customHeight="1">
      <c r="A128" s="179" t="s">
        <v>326</v>
      </c>
      <c r="B128" s="127"/>
      <c r="C128" s="138">
        <v>833100000</v>
      </c>
      <c r="D128" s="128"/>
      <c r="E128" s="160">
        <f>E129</f>
        <v>962.2</v>
      </c>
      <c r="F128" s="132"/>
      <c r="G128" s="266"/>
    </row>
    <row r="129" spans="1:6" s="130" customFormat="1" ht="25.5" customHeight="1">
      <c r="A129" s="121" t="s">
        <v>182</v>
      </c>
      <c r="B129" s="127"/>
      <c r="C129" s="138">
        <v>833100000</v>
      </c>
      <c r="D129" s="128" t="s">
        <v>183</v>
      </c>
      <c r="E129" s="160">
        <v>962.2</v>
      </c>
      <c r="F129" s="132"/>
    </row>
    <row r="130" spans="1:6" s="130" customFormat="1" ht="24.75" customHeight="1">
      <c r="A130" s="297" t="s">
        <v>227</v>
      </c>
      <c r="B130" s="127"/>
      <c r="C130" s="138">
        <v>833200000</v>
      </c>
      <c r="D130" s="128"/>
      <c r="E130" s="160">
        <f>E131</f>
        <v>284.5</v>
      </c>
      <c r="F130" s="132"/>
    </row>
    <row r="131" spans="1:6" s="130" customFormat="1" ht="27" customHeight="1">
      <c r="A131" s="121" t="s">
        <v>182</v>
      </c>
      <c r="B131" s="127"/>
      <c r="C131" s="138">
        <v>833200000</v>
      </c>
      <c r="D131" s="128" t="s">
        <v>183</v>
      </c>
      <c r="E131" s="160">
        <v>284.5</v>
      </c>
      <c r="F131" s="132"/>
    </row>
    <row r="132" spans="1:6" s="130" customFormat="1" ht="15.75" customHeight="1">
      <c r="A132" s="180" t="s">
        <v>179</v>
      </c>
      <c r="B132" s="127"/>
      <c r="C132" s="135">
        <v>9900000000</v>
      </c>
      <c r="D132" s="127"/>
      <c r="E132" s="129">
        <f>E133+E143+E155+E158+E165+E169+E171+E175+E151+E153+E149+E136+E139+E147+E177+E141+E145+E179+E163+E161</f>
        <v>65497.6</v>
      </c>
      <c r="F132" s="132"/>
    </row>
    <row r="133" spans="1:6" s="130" customFormat="1" ht="15.75" customHeight="1">
      <c r="A133" s="181" t="s">
        <v>228</v>
      </c>
      <c r="B133" s="128"/>
      <c r="C133" s="138">
        <v>9900009230</v>
      </c>
      <c r="D133" s="128"/>
      <c r="E133" s="160">
        <f>E134+E135</f>
        <v>4515.7</v>
      </c>
      <c r="F133" s="132"/>
    </row>
    <row r="134" spans="1:6" s="130" customFormat="1" ht="27" customHeight="1">
      <c r="A134" s="121" t="s">
        <v>182</v>
      </c>
      <c r="B134" s="128"/>
      <c r="C134" s="138">
        <v>9900009230</v>
      </c>
      <c r="D134" s="128" t="s">
        <v>183</v>
      </c>
      <c r="E134" s="160">
        <v>4191.8</v>
      </c>
      <c r="F134" s="132"/>
    </row>
    <row r="135" spans="1:6" s="130" customFormat="1" ht="12" customHeight="1">
      <c r="A135" s="121" t="s">
        <v>202</v>
      </c>
      <c r="B135" s="128"/>
      <c r="C135" s="138">
        <v>9900009230</v>
      </c>
      <c r="D135" s="128" t="s">
        <v>203</v>
      </c>
      <c r="E135" s="160">
        <v>323.9</v>
      </c>
      <c r="F135" s="132"/>
    </row>
    <row r="136" spans="1:6" s="130" customFormat="1" ht="12" customHeight="1">
      <c r="A136" s="161" t="s">
        <v>327</v>
      </c>
      <c r="B136" s="128"/>
      <c r="C136" s="138">
        <v>9900009500</v>
      </c>
      <c r="D136" s="128"/>
      <c r="E136" s="160">
        <f>E137+E138</f>
        <v>4450.900000000001</v>
      </c>
      <c r="F136" s="132"/>
    </row>
    <row r="137" spans="1:6" s="130" customFormat="1" ht="25.5" customHeight="1">
      <c r="A137" s="121" t="s">
        <v>182</v>
      </c>
      <c r="B137" s="128"/>
      <c r="C137" s="138">
        <v>9900009500</v>
      </c>
      <c r="D137" s="128" t="s">
        <v>183</v>
      </c>
      <c r="E137" s="160">
        <v>4295.1</v>
      </c>
      <c r="F137" s="132"/>
    </row>
    <row r="138" spans="1:6" s="130" customFormat="1" ht="25.5" customHeight="1">
      <c r="A138" s="121" t="s">
        <v>195</v>
      </c>
      <c r="B138" s="128"/>
      <c r="C138" s="138">
        <v>9900009500</v>
      </c>
      <c r="D138" s="128" t="s">
        <v>211</v>
      </c>
      <c r="E138" s="160">
        <v>155.8</v>
      </c>
      <c r="F138" s="132"/>
    </row>
    <row r="139" spans="1:6" s="130" customFormat="1" ht="18" customHeight="1">
      <c r="A139" s="161" t="s">
        <v>328</v>
      </c>
      <c r="B139" s="128"/>
      <c r="C139" s="138">
        <v>9900009600</v>
      </c>
      <c r="D139" s="128"/>
      <c r="E139" s="160">
        <f>E140</f>
        <v>2368.7</v>
      </c>
      <c r="F139" s="132"/>
    </row>
    <row r="140" spans="1:6" s="130" customFormat="1" ht="24.75" customHeight="1">
      <c r="A140" s="121" t="s">
        <v>195</v>
      </c>
      <c r="B140" s="128"/>
      <c r="C140" s="138">
        <v>9900009600</v>
      </c>
      <c r="D140" s="128" t="s">
        <v>211</v>
      </c>
      <c r="E140" s="160">
        <v>2368.7</v>
      </c>
      <c r="F140" s="132"/>
    </row>
    <row r="141" spans="1:6" s="130" customFormat="1" ht="48" customHeight="1">
      <c r="A141" s="272" t="s">
        <v>479</v>
      </c>
      <c r="B141" s="128"/>
      <c r="C141" s="138">
        <v>9900009700</v>
      </c>
      <c r="D141" s="128"/>
      <c r="E141" s="160">
        <f>E142</f>
        <v>2579.2</v>
      </c>
      <c r="F141" s="132"/>
    </row>
    <row r="142" spans="1:6" s="130" customFormat="1" ht="50.25" customHeight="1">
      <c r="A142" s="121" t="s">
        <v>181</v>
      </c>
      <c r="B142" s="128"/>
      <c r="C142" s="138">
        <v>9900009700</v>
      </c>
      <c r="D142" s="128" t="s">
        <v>153</v>
      </c>
      <c r="E142" s="160">
        <v>2579.2</v>
      </c>
      <c r="F142" s="132"/>
    </row>
    <row r="143" spans="1:6" s="130" customFormat="1" ht="29.25" customHeight="1">
      <c r="A143" s="182" t="s">
        <v>229</v>
      </c>
      <c r="B143" s="128"/>
      <c r="C143" s="138">
        <v>9900010490</v>
      </c>
      <c r="D143" s="128"/>
      <c r="E143" s="160">
        <f>E144</f>
        <v>5518.9</v>
      </c>
      <c r="F143" s="132"/>
    </row>
    <row r="144" spans="1:6" s="130" customFormat="1" ht="13.5" customHeight="1">
      <c r="A144" s="121" t="s">
        <v>188</v>
      </c>
      <c r="B144" s="128"/>
      <c r="C144" s="138">
        <v>9900010490</v>
      </c>
      <c r="D144" s="128" t="s">
        <v>230</v>
      </c>
      <c r="E144" s="160">
        <v>5518.9</v>
      </c>
      <c r="F144" s="132"/>
    </row>
    <row r="145" spans="1:6" s="130" customFormat="1" ht="39.75" customHeight="1">
      <c r="A145" s="297" t="s">
        <v>477</v>
      </c>
      <c r="B145" s="128"/>
      <c r="C145" s="138">
        <v>9900024010</v>
      </c>
      <c r="D145" s="128"/>
      <c r="E145" s="160">
        <f>E146</f>
        <v>0.5</v>
      </c>
      <c r="F145" s="132"/>
    </row>
    <row r="146" spans="1:6" s="130" customFormat="1" ht="24.75" customHeight="1">
      <c r="A146" s="121" t="s">
        <v>182</v>
      </c>
      <c r="B146" s="128"/>
      <c r="C146" s="138">
        <v>9900024010</v>
      </c>
      <c r="D146" s="128" t="s">
        <v>183</v>
      </c>
      <c r="E146" s="160">
        <v>0.5</v>
      </c>
      <c r="F146" s="132"/>
    </row>
    <row r="147" spans="1:6" s="130" customFormat="1" ht="47.25" customHeight="1">
      <c r="A147" s="142" t="s">
        <v>480</v>
      </c>
      <c r="B147" s="128"/>
      <c r="C147" s="138">
        <v>9900024020</v>
      </c>
      <c r="D147" s="128"/>
      <c r="E147" s="160">
        <f>E148</f>
        <v>334.4</v>
      </c>
      <c r="F147" s="132"/>
    </row>
    <row r="148" spans="1:6" s="130" customFormat="1" ht="26.25" customHeight="1">
      <c r="A148" s="121" t="s">
        <v>195</v>
      </c>
      <c r="B148" s="128"/>
      <c r="C148" s="138">
        <v>9900024020</v>
      </c>
      <c r="D148" s="128" t="s">
        <v>211</v>
      </c>
      <c r="E148" s="160">
        <v>334.4</v>
      </c>
      <c r="F148" s="132"/>
    </row>
    <row r="149" spans="1:6" s="130" customFormat="1" ht="40.5" customHeight="1">
      <c r="A149" s="161" t="s">
        <v>481</v>
      </c>
      <c r="B149" s="128"/>
      <c r="C149" s="138">
        <v>9900024070</v>
      </c>
      <c r="D149" s="128"/>
      <c r="E149" s="160">
        <f>E150</f>
        <v>3</v>
      </c>
      <c r="F149" s="132"/>
    </row>
    <row r="150" spans="1:6" s="130" customFormat="1" ht="27" customHeight="1">
      <c r="A150" s="121" t="s">
        <v>182</v>
      </c>
      <c r="B150" s="128"/>
      <c r="C150" s="138">
        <v>9900024070</v>
      </c>
      <c r="D150" s="128" t="s">
        <v>183</v>
      </c>
      <c r="E150" s="160">
        <v>3</v>
      </c>
      <c r="F150" s="132"/>
    </row>
    <row r="151" spans="1:6" s="130" customFormat="1" ht="30" customHeight="1">
      <c r="A151" s="183" t="s">
        <v>231</v>
      </c>
      <c r="B151" s="127"/>
      <c r="C151" s="138">
        <v>9900051200</v>
      </c>
      <c r="D151" s="128"/>
      <c r="E151" s="160">
        <f>E152</f>
        <v>17</v>
      </c>
      <c r="F151" s="132"/>
    </row>
    <row r="152" spans="1:6" s="130" customFormat="1" ht="24.75" customHeight="1">
      <c r="A152" s="121" t="s">
        <v>182</v>
      </c>
      <c r="B152" s="127"/>
      <c r="C152" s="138">
        <v>9900051200</v>
      </c>
      <c r="D152" s="128" t="s">
        <v>183</v>
      </c>
      <c r="E152" s="160">
        <v>17</v>
      </c>
      <c r="F152" s="132"/>
    </row>
    <row r="153" spans="1:6" s="130" customFormat="1" ht="26.25" customHeight="1">
      <c r="A153" s="265" t="s">
        <v>329</v>
      </c>
      <c r="B153" s="128"/>
      <c r="C153" s="138">
        <v>9900060010</v>
      </c>
      <c r="D153" s="128"/>
      <c r="E153" s="160">
        <f>E154</f>
        <v>10</v>
      </c>
      <c r="F153" s="132"/>
    </row>
    <row r="154" spans="1:6" s="130" customFormat="1" ht="12.75" customHeight="1">
      <c r="A154" s="121" t="s">
        <v>188</v>
      </c>
      <c r="B154" s="128"/>
      <c r="C154" s="138">
        <v>9900060010</v>
      </c>
      <c r="D154" s="128" t="s">
        <v>230</v>
      </c>
      <c r="E154" s="160">
        <v>10</v>
      </c>
      <c r="F154" s="132"/>
    </row>
    <row r="155" spans="1:6" s="130" customFormat="1" ht="52.5" customHeight="1">
      <c r="A155" s="184" t="s">
        <v>330</v>
      </c>
      <c r="B155" s="127"/>
      <c r="C155" s="138">
        <v>9900073040</v>
      </c>
      <c r="D155" s="127"/>
      <c r="E155" s="160">
        <f>E156+E157</f>
        <v>62.3</v>
      </c>
      <c r="F155" s="132"/>
    </row>
    <row r="156" spans="1:6" s="130" customFormat="1" ht="48" customHeight="1">
      <c r="A156" s="121" t="s">
        <v>181</v>
      </c>
      <c r="B156" s="128"/>
      <c r="C156" s="138">
        <v>9900073040</v>
      </c>
      <c r="D156" s="128" t="s">
        <v>153</v>
      </c>
      <c r="E156" s="160">
        <v>61</v>
      </c>
      <c r="F156" s="132"/>
    </row>
    <row r="157" spans="1:6" s="130" customFormat="1" ht="23.25" customHeight="1">
      <c r="A157" s="121" t="s">
        <v>182</v>
      </c>
      <c r="B157" s="128"/>
      <c r="C157" s="138">
        <v>9900073040</v>
      </c>
      <c r="D157" s="128" t="s">
        <v>183</v>
      </c>
      <c r="E157" s="160">
        <v>1.3</v>
      </c>
      <c r="F157" s="132"/>
    </row>
    <row r="158" spans="1:6" s="130" customFormat="1" ht="87" customHeight="1">
      <c r="A158" s="185" t="s">
        <v>331</v>
      </c>
      <c r="B158" s="127"/>
      <c r="C158" s="138">
        <v>9900073080</v>
      </c>
      <c r="D158" s="127"/>
      <c r="E158" s="160">
        <f>E159+E160</f>
        <v>251.8</v>
      </c>
      <c r="F158" s="132"/>
    </row>
    <row r="159" spans="1:6" s="130" customFormat="1" ht="49.5" customHeight="1">
      <c r="A159" s="121" t="s">
        <v>181</v>
      </c>
      <c r="B159" s="127"/>
      <c r="C159" s="138">
        <v>9900073080</v>
      </c>
      <c r="D159" s="128" t="s">
        <v>153</v>
      </c>
      <c r="E159" s="160">
        <v>244.3</v>
      </c>
      <c r="F159" s="132"/>
    </row>
    <row r="160" spans="1:6" s="130" customFormat="1" ht="26.25" customHeight="1">
      <c r="A160" s="121" t="s">
        <v>182</v>
      </c>
      <c r="B160" s="127"/>
      <c r="C160" s="138">
        <v>9900073080</v>
      </c>
      <c r="D160" s="128" t="s">
        <v>183</v>
      </c>
      <c r="E160" s="160">
        <v>7.5</v>
      </c>
      <c r="F160" s="132"/>
    </row>
    <row r="161" spans="1:6" s="130" customFormat="1" ht="49.5" customHeight="1">
      <c r="A161" s="257" t="s">
        <v>315</v>
      </c>
      <c r="B161" s="127"/>
      <c r="C161" s="138">
        <v>9900073120</v>
      </c>
      <c r="D161" s="128"/>
      <c r="E161" s="160">
        <f>E162</f>
        <v>2.4</v>
      </c>
      <c r="F161" s="132"/>
    </row>
    <row r="162" spans="1:6" s="130" customFormat="1" ht="25.5" customHeight="1">
      <c r="A162" s="121" t="s">
        <v>182</v>
      </c>
      <c r="B162" s="127"/>
      <c r="C162" s="138">
        <v>9900073120</v>
      </c>
      <c r="D162" s="128" t="s">
        <v>183</v>
      </c>
      <c r="E162" s="160">
        <v>2.4</v>
      </c>
      <c r="F162" s="132"/>
    </row>
    <row r="163" spans="1:6" s="130" customFormat="1" ht="25.5" customHeight="1">
      <c r="A163" s="299" t="s">
        <v>482</v>
      </c>
      <c r="B163" s="127"/>
      <c r="C163" s="138">
        <v>9900073130</v>
      </c>
      <c r="D163" s="128"/>
      <c r="E163" s="160">
        <f>E164</f>
        <v>93.8</v>
      </c>
      <c r="F163" s="132"/>
    </row>
    <row r="164" spans="1:6" s="130" customFormat="1" ht="25.5" customHeight="1">
      <c r="A164" s="121" t="s">
        <v>181</v>
      </c>
      <c r="B164" s="127"/>
      <c r="C164" s="138">
        <v>9900073130</v>
      </c>
      <c r="D164" s="128" t="s">
        <v>153</v>
      </c>
      <c r="E164" s="160">
        <v>93.8</v>
      </c>
      <c r="F164" s="132"/>
    </row>
    <row r="165" spans="1:6" s="130" customFormat="1" ht="63" customHeight="1">
      <c r="A165" s="186" t="s">
        <v>483</v>
      </c>
      <c r="B165" s="127"/>
      <c r="C165" s="138">
        <v>9900073150</v>
      </c>
      <c r="D165" s="127"/>
      <c r="E165" s="160">
        <f>E166+E167+E168</f>
        <v>147.9</v>
      </c>
      <c r="F165" s="132"/>
    </row>
    <row r="166" spans="1:6" s="130" customFormat="1" ht="48.75" customHeight="1">
      <c r="A166" s="121" t="s">
        <v>181</v>
      </c>
      <c r="B166" s="127"/>
      <c r="C166" s="138">
        <v>9900073150</v>
      </c>
      <c r="D166" s="128" t="s">
        <v>153</v>
      </c>
      <c r="E166" s="160">
        <v>20.3</v>
      </c>
      <c r="F166" s="132"/>
    </row>
    <row r="167" spans="1:6" s="130" customFormat="1" ht="27" customHeight="1">
      <c r="A167" s="121" t="s">
        <v>182</v>
      </c>
      <c r="B167" s="127"/>
      <c r="C167" s="138">
        <v>9900073150</v>
      </c>
      <c r="D167" s="128" t="s">
        <v>183</v>
      </c>
      <c r="E167" s="160">
        <v>10</v>
      </c>
      <c r="F167" s="132"/>
    </row>
    <row r="168" spans="1:6" s="130" customFormat="1" ht="14.25" customHeight="1">
      <c r="A168" s="121" t="s">
        <v>194</v>
      </c>
      <c r="B168" s="127"/>
      <c r="C168" s="138">
        <v>9900073150</v>
      </c>
      <c r="D168" s="128" t="s">
        <v>232</v>
      </c>
      <c r="E168" s="160">
        <v>117.6</v>
      </c>
      <c r="F168" s="132"/>
    </row>
    <row r="169" spans="1:6" s="130" customFormat="1" ht="88.5" customHeight="1">
      <c r="A169" s="187" t="s">
        <v>484</v>
      </c>
      <c r="B169" s="127"/>
      <c r="C169" s="138">
        <v>9900073160</v>
      </c>
      <c r="D169" s="127"/>
      <c r="E169" s="160">
        <f>E170</f>
        <v>5</v>
      </c>
      <c r="F169" s="132"/>
    </row>
    <row r="170" spans="1:6" s="130" customFormat="1" ht="26.25" customHeight="1">
      <c r="A170" s="121" t="s">
        <v>182</v>
      </c>
      <c r="B170" s="127"/>
      <c r="C170" s="138">
        <v>9900073160</v>
      </c>
      <c r="D170" s="128" t="s">
        <v>183</v>
      </c>
      <c r="E170" s="160">
        <v>5</v>
      </c>
      <c r="F170" s="132"/>
    </row>
    <row r="171" spans="1:6" s="130" customFormat="1" ht="25.5" customHeight="1">
      <c r="A171" s="188" t="s">
        <v>180</v>
      </c>
      <c r="B171" s="127"/>
      <c r="C171" s="138">
        <v>9900082040</v>
      </c>
      <c r="D171" s="127"/>
      <c r="E171" s="160">
        <f>E172+E173+E174</f>
        <v>42034.4</v>
      </c>
      <c r="F171" s="132"/>
    </row>
    <row r="172" spans="1:6" s="130" customFormat="1" ht="49.5" customHeight="1">
      <c r="A172" s="121" t="s">
        <v>181</v>
      </c>
      <c r="B172" s="127"/>
      <c r="C172" s="138">
        <v>9900082040</v>
      </c>
      <c r="D172" s="128" t="s">
        <v>153</v>
      </c>
      <c r="E172" s="160">
        <v>38024.5</v>
      </c>
      <c r="F172" s="132"/>
    </row>
    <row r="173" spans="1:6" s="130" customFormat="1" ht="25.5" customHeight="1">
      <c r="A173" s="121" t="s">
        <v>182</v>
      </c>
      <c r="B173" s="127"/>
      <c r="C173" s="138">
        <v>9900082040</v>
      </c>
      <c r="D173" s="128" t="s">
        <v>183</v>
      </c>
      <c r="E173" s="160">
        <v>3981.3</v>
      </c>
      <c r="F173" s="132"/>
    </row>
    <row r="174" spans="1:6" s="130" customFormat="1" ht="12.75" customHeight="1">
      <c r="A174" s="121" t="s">
        <v>202</v>
      </c>
      <c r="B174" s="127"/>
      <c r="C174" s="138">
        <v>9900082040</v>
      </c>
      <c r="D174" s="128" t="s">
        <v>203</v>
      </c>
      <c r="E174" s="160">
        <v>28.6</v>
      </c>
      <c r="F174" s="132"/>
    </row>
    <row r="175" spans="1:6" s="130" customFormat="1" ht="27" customHeight="1">
      <c r="A175" s="188" t="s">
        <v>233</v>
      </c>
      <c r="B175" s="127"/>
      <c r="C175" s="138">
        <v>9900082080</v>
      </c>
      <c r="D175" s="128"/>
      <c r="E175" s="160">
        <f>E176</f>
        <v>2891.7</v>
      </c>
      <c r="F175" s="132"/>
    </row>
    <row r="176" spans="1:6" s="130" customFormat="1" ht="48" customHeight="1">
      <c r="A176" s="121" t="s">
        <v>181</v>
      </c>
      <c r="B176" s="127"/>
      <c r="C176" s="138">
        <v>9900082080</v>
      </c>
      <c r="D176" s="128" t="s">
        <v>153</v>
      </c>
      <c r="E176" s="160">
        <v>2891.7</v>
      </c>
      <c r="F176" s="132"/>
    </row>
    <row r="177" spans="1:6" s="130" customFormat="1" ht="12.75" customHeight="1">
      <c r="A177" s="189" t="s">
        <v>234</v>
      </c>
      <c r="B177" s="127"/>
      <c r="C177" s="138">
        <v>9900092730</v>
      </c>
      <c r="D177" s="128"/>
      <c r="E177" s="160">
        <f>E178</f>
        <v>110</v>
      </c>
      <c r="F177" s="132"/>
    </row>
    <row r="178" spans="1:6" s="130" customFormat="1" ht="13.5" customHeight="1">
      <c r="A178" s="121" t="s">
        <v>188</v>
      </c>
      <c r="B178" s="127"/>
      <c r="C178" s="138">
        <v>9900092730</v>
      </c>
      <c r="D178" s="128" t="s">
        <v>230</v>
      </c>
      <c r="E178" s="160">
        <v>110</v>
      </c>
      <c r="F178" s="132"/>
    </row>
    <row r="179" spans="1:6" s="130" customFormat="1" ht="39" customHeight="1">
      <c r="A179" s="190" t="s">
        <v>235</v>
      </c>
      <c r="B179" s="127"/>
      <c r="C179" s="138">
        <v>9900092740</v>
      </c>
      <c r="D179" s="128"/>
      <c r="E179" s="160">
        <f>E180</f>
        <v>100</v>
      </c>
      <c r="F179" s="132"/>
    </row>
    <row r="180" spans="1:6" s="130" customFormat="1" ht="24.75" customHeight="1">
      <c r="A180" s="121" t="s">
        <v>195</v>
      </c>
      <c r="B180" s="127"/>
      <c r="C180" s="138">
        <v>9900092740</v>
      </c>
      <c r="D180" s="128" t="s">
        <v>211</v>
      </c>
      <c r="E180" s="160">
        <v>100</v>
      </c>
      <c r="F180" s="132"/>
    </row>
    <row r="181" spans="1:6" s="130" customFormat="1" ht="12.75" customHeight="1">
      <c r="A181" s="319"/>
      <c r="B181" s="320"/>
      <c r="C181" s="320"/>
      <c r="D181" s="320"/>
      <c r="E181" s="321"/>
      <c r="F181" s="132"/>
    </row>
    <row r="182" spans="1:6" s="130" customFormat="1" ht="24" customHeight="1">
      <c r="A182" s="152" t="s">
        <v>136</v>
      </c>
      <c r="B182" s="127" t="s">
        <v>83</v>
      </c>
      <c r="C182" s="128"/>
      <c r="D182" s="127"/>
      <c r="E182" s="129">
        <f>E183</f>
        <v>2108.6</v>
      </c>
      <c r="F182" s="132"/>
    </row>
    <row r="183" spans="1:5" ht="13.5" customHeight="1">
      <c r="A183" s="180" t="s">
        <v>179</v>
      </c>
      <c r="B183" s="127"/>
      <c r="C183" s="135">
        <v>9900000000</v>
      </c>
      <c r="D183" s="127"/>
      <c r="E183" s="129">
        <f>E187+E191+E184</f>
        <v>2108.6</v>
      </c>
    </row>
    <row r="184" spans="1:5" ht="40.5" customHeight="1">
      <c r="A184" s="161" t="s">
        <v>485</v>
      </c>
      <c r="B184" s="128"/>
      <c r="C184" s="138">
        <v>9900024030</v>
      </c>
      <c r="D184" s="128"/>
      <c r="E184" s="160">
        <f>E185+E186</f>
        <v>89</v>
      </c>
    </row>
    <row r="185" spans="1:5" ht="48.75" customHeight="1">
      <c r="A185" s="121" t="s">
        <v>181</v>
      </c>
      <c r="B185" s="128"/>
      <c r="C185" s="138">
        <v>9900024030</v>
      </c>
      <c r="D185" s="128" t="s">
        <v>153</v>
      </c>
      <c r="E185" s="160">
        <v>88</v>
      </c>
    </row>
    <row r="186" spans="1:5" ht="24.75" customHeight="1">
      <c r="A186" s="121" t="s">
        <v>182</v>
      </c>
      <c r="B186" s="128"/>
      <c r="C186" s="138">
        <v>9900024030</v>
      </c>
      <c r="D186" s="128" t="s">
        <v>183</v>
      </c>
      <c r="E186" s="160">
        <v>1</v>
      </c>
    </row>
    <row r="187" spans="1:5" ht="24" customHeight="1">
      <c r="A187" s="188" t="s">
        <v>180</v>
      </c>
      <c r="B187" s="127"/>
      <c r="C187" s="138">
        <v>9900082040</v>
      </c>
      <c r="D187" s="127"/>
      <c r="E187" s="160">
        <f>E189+E188+E190</f>
        <v>932</v>
      </c>
    </row>
    <row r="188" spans="1:5" ht="47.25" customHeight="1">
      <c r="A188" s="121" t="s">
        <v>181</v>
      </c>
      <c r="B188" s="127"/>
      <c r="C188" s="138">
        <v>9900082040</v>
      </c>
      <c r="D188" s="128" t="s">
        <v>153</v>
      </c>
      <c r="E188" s="160">
        <v>769.4</v>
      </c>
    </row>
    <row r="189" spans="1:5" ht="26.25" customHeight="1">
      <c r="A189" s="121" t="s">
        <v>182</v>
      </c>
      <c r="B189" s="127"/>
      <c r="C189" s="138">
        <v>9900082040</v>
      </c>
      <c r="D189" s="128" t="s">
        <v>183</v>
      </c>
      <c r="E189" s="160">
        <v>162.4</v>
      </c>
    </row>
    <row r="190" spans="1:5" ht="14.25" customHeight="1">
      <c r="A190" s="121" t="s">
        <v>202</v>
      </c>
      <c r="B190" s="127"/>
      <c r="C190" s="138">
        <v>9900082040</v>
      </c>
      <c r="D190" s="128" t="s">
        <v>203</v>
      </c>
      <c r="E190" s="160">
        <v>0.2</v>
      </c>
    </row>
    <row r="191" spans="1:5" ht="25.5" customHeight="1">
      <c r="A191" s="117" t="s">
        <v>236</v>
      </c>
      <c r="B191" s="127"/>
      <c r="C191" s="138">
        <v>9900082050</v>
      </c>
      <c r="D191" s="128"/>
      <c r="E191" s="160">
        <f>E192</f>
        <v>1087.6</v>
      </c>
    </row>
    <row r="192" spans="1:6" s="195" customFormat="1" ht="47.25" customHeight="1">
      <c r="A192" s="121" t="s">
        <v>181</v>
      </c>
      <c r="B192" s="127"/>
      <c r="C192" s="138">
        <v>9900082050</v>
      </c>
      <c r="D192" s="128" t="s">
        <v>153</v>
      </c>
      <c r="E192" s="160">
        <v>1087.6</v>
      </c>
      <c r="F192" s="211"/>
    </row>
    <row r="193" spans="1:6" s="195" customFormat="1" ht="16.5" customHeight="1">
      <c r="A193" s="319"/>
      <c r="B193" s="320"/>
      <c r="C193" s="320"/>
      <c r="D193" s="320"/>
      <c r="E193" s="321"/>
      <c r="F193" s="211"/>
    </row>
    <row r="194" spans="1:6" s="195" customFormat="1" ht="26.25" customHeight="1">
      <c r="A194" s="126" t="s">
        <v>162</v>
      </c>
      <c r="B194" s="127" t="s">
        <v>130</v>
      </c>
      <c r="C194" s="128"/>
      <c r="D194" s="127"/>
      <c r="E194" s="129">
        <f>E195+E254+E266+E262</f>
        <v>142539</v>
      </c>
      <c r="F194" s="211"/>
    </row>
    <row r="195" spans="1:6" s="195" customFormat="1" ht="35.25" customHeight="1">
      <c r="A195" s="165" t="s">
        <v>237</v>
      </c>
      <c r="B195" s="127"/>
      <c r="C195" s="135">
        <v>300000000</v>
      </c>
      <c r="D195" s="127"/>
      <c r="E195" s="129">
        <f>E196+E208+E217+E219+E226+E230+E237+E245+E201+E232+E249+E228</f>
        <v>141070.6</v>
      </c>
      <c r="F195" s="211"/>
    </row>
    <row r="196" spans="1:6" s="195" customFormat="1" ht="24.75" customHeight="1">
      <c r="A196" s="166" t="s">
        <v>238</v>
      </c>
      <c r="B196" s="127"/>
      <c r="C196" s="138">
        <v>301100000</v>
      </c>
      <c r="D196" s="128"/>
      <c r="E196" s="160">
        <f>E199+E197</f>
        <v>2045.7</v>
      </c>
      <c r="F196" s="211"/>
    </row>
    <row r="197" spans="1:6" s="195" customFormat="1" ht="28.5" customHeight="1">
      <c r="A197" s="166" t="s">
        <v>239</v>
      </c>
      <c r="B197" s="127"/>
      <c r="C197" s="138">
        <v>301111000</v>
      </c>
      <c r="D197" s="128"/>
      <c r="E197" s="160">
        <f>E198</f>
        <v>200</v>
      </c>
      <c r="F197" s="211"/>
    </row>
    <row r="198" spans="1:6" s="195" customFormat="1" ht="25.5" customHeight="1">
      <c r="A198" s="121" t="s">
        <v>195</v>
      </c>
      <c r="B198" s="127"/>
      <c r="C198" s="138">
        <v>301111000</v>
      </c>
      <c r="D198" s="128" t="s">
        <v>211</v>
      </c>
      <c r="E198" s="160">
        <v>200</v>
      </c>
      <c r="F198" s="211"/>
    </row>
    <row r="199" spans="1:6" s="195" customFormat="1" ht="24" customHeight="1">
      <c r="A199" s="134" t="s">
        <v>486</v>
      </c>
      <c r="B199" s="127"/>
      <c r="C199" s="138" t="s">
        <v>487</v>
      </c>
      <c r="D199" s="128"/>
      <c r="E199" s="160">
        <f>E200</f>
        <v>1845.7</v>
      </c>
      <c r="F199" s="211"/>
    </row>
    <row r="200" spans="1:6" s="195" customFormat="1" ht="25.5" customHeight="1">
      <c r="A200" s="121" t="s">
        <v>195</v>
      </c>
      <c r="B200" s="127"/>
      <c r="C200" s="138" t="s">
        <v>487</v>
      </c>
      <c r="D200" s="128" t="s">
        <v>211</v>
      </c>
      <c r="E200" s="160">
        <v>1845.7</v>
      </c>
      <c r="F200" s="211"/>
    </row>
    <row r="201" spans="1:6" s="195" customFormat="1" ht="13.5" customHeight="1">
      <c r="A201" s="191" t="s">
        <v>241</v>
      </c>
      <c r="B201" s="127"/>
      <c r="C201" s="138">
        <v>301200000</v>
      </c>
      <c r="D201" s="128"/>
      <c r="E201" s="160">
        <f>E202+E204+E206</f>
        <v>390</v>
      </c>
      <c r="F201" s="211"/>
    </row>
    <row r="202" spans="1:6" s="195" customFormat="1" ht="13.5" customHeight="1">
      <c r="A202" s="191" t="s">
        <v>242</v>
      </c>
      <c r="B202" s="127"/>
      <c r="C202" s="138">
        <v>301211000</v>
      </c>
      <c r="D202" s="128"/>
      <c r="E202" s="160">
        <f>E203</f>
        <v>339.2</v>
      </c>
      <c r="F202" s="211"/>
    </row>
    <row r="203" spans="1:6" s="195" customFormat="1" ht="27" customHeight="1">
      <c r="A203" s="121" t="s">
        <v>195</v>
      </c>
      <c r="B203" s="127"/>
      <c r="C203" s="138">
        <v>301211000</v>
      </c>
      <c r="D203" s="128" t="s">
        <v>211</v>
      </c>
      <c r="E203" s="160">
        <v>339.2</v>
      </c>
      <c r="F203" s="211"/>
    </row>
    <row r="204" spans="1:6" s="195" customFormat="1" ht="13.5" customHeight="1">
      <c r="A204" s="191" t="s">
        <v>243</v>
      </c>
      <c r="B204" s="127"/>
      <c r="C204" s="138">
        <v>301212000</v>
      </c>
      <c r="D204" s="128"/>
      <c r="E204" s="160">
        <f>E205</f>
        <v>11.8</v>
      </c>
      <c r="F204" s="211"/>
    </row>
    <row r="205" spans="1:6" s="195" customFormat="1" ht="25.5" customHeight="1">
      <c r="A205" s="121" t="s">
        <v>195</v>
      </c>
      <c r="B205" s="127"/>
      <c r="C205" s="138">
        <v>301212000</v>
      </c>
      <c r="D205" s="128" t="s">
        <v>211</v>
      </c>
      <c r="E205" s="160">
        <v>11.8</v>
      </c>
      <c r="F205" s="211"/>
    </row>
    <row r="206" spans="1:6" s="195" customFormat="1" ht="12.75" customHeight="1">
      <c r="A206" s="267" t="s">
        <v>332</v>
      </c>
      <c r="B206" s="127"/>
      <c r="C206" s="138" t="s">
        <v>333</v>
      </c>
      <c r="D206" s="128"/>
      <c r="E206" s="160">
        <f>E207</f>
        <v>39</v>
      </c>
      <c r="F206" s="211"/>
    </row>
    <row r="207" spans="1:6" s="195" customFormat="1" ht="25.5" customHeight="1">
      <c r="A207" s="121" t="s">
        <v>195</v>
      </c>
      <c r="B207" s="127"/>
      <c r="C207" s="138" t="s">
        <v>333</v>
      </c>
      <c r="D207" s="128" t="s">
        <v>211</v>
      </c>
      <c r="E207" s="160">
        <v>39</v>
      </c>
      <c r="F207" s="211"/>
    </row>
    <row r="208" spans="1:5" ht="14.25" customHeight="1">
      <c r="A208" s="191" t="s">
        <v>244</v>
      </c>
      <c r="B208" s="127"/>
      <c r="C208" s="138">
        <v>301300000</v>
      </c>
      <c r="D208" s="128"/>
      <c r="E208" s="160">
        <f>E209+E215+E213+E211</f>
        <v>15870.4</v>
      </c>
    </row>
    <row r="209" spans="1:5" ht="12.75">
      <c r="A209" s="191" t="s">
        <v>245</v>
      </c>
      <c r="B209" s="127"/>
      <c r="C209" s="138">
        <v>301311100</v>
      </c>
      <c r="D209" s="128"/>
      <c r="E209" s="160">
        <f>E210</f>
        <v>15498.7</v>
      </c>
    </row>
    <row r="210" spans="1:5" ht="24">
      <c r="A210" s="121" t="s">
        <v>195</v>
      </c>
      <c r="B210" s="127"/>
      <c r="C210" s="138">
        <v>301311100</v>
      </c>
      <c r="D210" s="128" t="s">
        <v>211</v>
      </c>
      <c r="E210" s="160">
        <v>15498.7</v>
      </c>
    </row>
    <row r="211" spans="1:5" ht="12.75">
      <c r="A211" s="142" t="s">
        <v>488</v>
      </c>
      <c r="B211" s="127"/>
      <c r="C211" s="138">
        <v>301311200</v>
      </c>
      <c r="D211" s="128"/>
      <c r="E211" s="160">
        <f>E212</f>
        <v>0.3</v>
      </c>
    </row>
    <row r="212" spans="1:5" ht="24">
      <c r="A212" s="121" t="s">
        <v>195</v>
      </c>
      <c r="B212" s="127"/>
      <c r="C212" s="138">
        <v>301311200</v>
      </c>
      <c r="D212" s="128" t="s">
        <v>211</v>
      </c>
      <c r="E212" s="160">
        <v>0.3</v>
      </c>
    </row>
    <row r="213" spans="1:5" ht="14.25" customHeight="1">
      <c r="A213" s="166" t="s">
        <v>246</v>
      </c>
      <c r="B213" s="127"/>
      <c r="C213" s="138">
        <v>301311300</v>
      </c>
      <c r="D213" s="128"/>
      <c r="E213" s="160">
        <f>E214</f>
        <v>299.8</v>
      </c>
    </row>
    <row r="214" spans="1:5" ht="24.75" customHeight="1">
      <c r="A214" s="121" t="s">
        <v>195</v>
      </c>
      <c r="B214" s="127"/>
      <c r="C214" s="138">
        <v>301311300</v>
      </c>
      <c r="D214" s="128" t="s">
        <v>211</v>
      </c>
      <c r="E214" s="160">
        <v>299.8</v>
      </c>
    </row>
    <row r="215" spans="1:5" ht="16.5" customHeight="1">
      <c r="A215" s="267" t="s">
        <v>332</v>
      </c>
      <c r="B215" s="127"/>
      <c r="C215" s="119" t="s">
        <v>334</v>
      </c>
      <c r="D215" s="128"/>
      <c r="E215" s="160">
        <f>E216</f>
        <v>71.6</v>
      </c>
    </row>
    <row r="216" spans="1:5" ht="24">
      <c r="A216" s="121" t="s">
        <v>195</v>
      </c>
      <c r="B216" s="127"/>
      <c r="C216" s="119" t="s">
        <v>334</v>
      </c>
      <c r="D216" s="128" t="s">
        <v>211</v>
      </c>
      <c r="E216" s="160">
        <v>71.6</v>
      </c>
    </row>
    <row r="217" spans="1:5" ht="12.75">
      <c r="A217" s="192" t="s">
        <v>247</v>
      </c>
      <c r="B217" s="127"/>
      <c r="C217" s="138">
        <v>301400000</v>
      </c>
      <c r="D217" s="128"/>
      <c r="E217" s="160">
        <f>E218</f>
        <v>2819.6</v>
      </c>
    </row>
    <row r="218" spans="1:5" ht="24">
      <c r="A218" s="121" t="s">
        <v>195</v>
      </c>
      <c r="B218" s="127"/>
      <c r="C218" s="138">
        <v>301400000</v>
      </c>
      <c r="D218" s="128" t="s">
        <v>211</v>
      </c>
      <c r="E218" s="160">
        <v>2819.6</v>
      </c>
    </row>
    <row r="219" spans="1:5" ht="24">
      <c r="A219" s="193" t="s">
        <v>248</v>
      </c>
      <c r="B219" s="134"/>
      <c r="C219" s="138">
        <v>301500000</v>
      </c>
      <c r="D219" s="194"/>
      <c r="E219" s="144">
        <f>E220+E222+E224</f>
        <v>527.9</v>
      </c>
    </row>
    <row r="220" spans="1:5" ht="24">
      <c r="A220" s="192" t="s">
        <v>249</v>
      </c>
      <c r="B220" s="134"/>
      <c r="C220" s="138">
        <v>301511000</v>
      </c>
      <c r="D220" s="194"/>
      <c r="E220" s="144">
        <f>E221</f>
        <v>231</v>
      </c>
    </row>
    <row r="221" spans="1:5" ht="24">
      <c r="A221" s="121" t="s">
        <v>195</v>
      </c>
      <c r="B221" s="134"/>
      <c r="C221" s="138">
        <v>301511000</v>
      </c>
      <c r="D221" s="194">
        <v>600</v>
      </c>
      <c r="E221" s="144">
        <v>231</v>
      </c>
    </row>
    <row r="222" spans="1:5" ht="24">
      <c r="A222" s="192" t="s">
        <v>250</v>
      </c>
      <c r="B222" s="117"/>
      <c r="C222" s="138">
        <v>301512000</v>
      </c>
      <c r="D222" s="194"/>
      <c r="E222" s="144">
        <f>E223</f>
        <v>84</v>
      </c>
    </row>
    <row r="223" spans="1:5" ht="24">
      <c r="A223" s="121" t="s">
        <v>195</v>
      </c>
      <c r="B223" s="117"/>
      <c r="C223" s="138">
        <v>301512000</v>
      </c>
      <c r="D223" s="194">
        <v>600</v>
      </c>
      <c r="E223" s="144">
        <v>84</v>
      </c>
    </row>
    <row r="224" spans="1:6" s="130" customFormat="1" ht="27" customHeight="1">
      <c r="A224" s="142" t="s">
        <v>240</v>
      </c>
      <c r="B224" s="117"/>
      <c r="C224" s="138" t="s">
        <v>335</v>
      </c>
      <c r="D224" s="128"/>
      <c r="E224" s="144">
        <f>E225</f>
        <v>212.9</v>
      </c>
      <c r="F224" s="132"/>
    </row>
    <row r="225" spans="1:5" ht="22.5" customHeight="1">
      <c r="A225" s="121" t="s">
        <v>195</v>
      </c>
      <c r="B225" s="117"/>
      <c r="C225" s="138" t="s">
        <v>335</v>
      </c>
      <c r="D225" s="128" t="s">
        <v>211</v>
      </c>
      <c r="E225" s="144">
        <v>212.9</v>
      </c>
    </row>
    <row r="226" spans="1:5" ht="27" customHeight="1">
      <c r="A226" s="192" t="s">
        <v>251</v>
      </c>
      <c r="B226" s="117"/>
      <c r="C226" s="138">
        <v>302100000</v>
      </c>
      <c r="D226" s="194"/>
      <c r="E226" s="144">
        <f>E227</f>
        <v>43277.1</v>
      </c>
    </row>
    <row r="227" spans="1:5" ht="23.25" customHeight="1">
      <c r="A227" s="121" t="s">
        <v>195</v>
      </c>
      <c r="B227" s="117"/>
      <c r="C227" s="138">
        <v>302100000</v>
      </c>
      <c r="D227" s="194">
        <v>600</v>
      </c>
      <c r="E227" s="144">
        <v>43277.1</v>
      </c>
    </row>
    <row r="228" spans="1:5" ht="24">
      <c r="A228" s="142" t="s">
        <v>252</v>
      </c>
      <c r="B228" s="117"/>
      <c r="C228" s="138">
        <v>302200000</v>
      </c>
      <c r="D228" s="194"/>
      <c r="E228" s="144">
        <f>E229</f>
        <v>430.1</v>
      </c>
    </row>
    <row r="229" spans="1:6" s="153" customFormat="1" ht="24">
      <c r="A229" s="121" t="s">
        <v>195</v>
      </c>
      <c r="B229" s="117"/>
      <c r="C229" s="138">
        <v>302200000</v>
      </c>
      <c r="D229" s="194">
        <v>600</v>
      </c>
      <c r="E229" s="144">
        <v>430.1</v>
      </c>
      <c r="F229" s="269"/>
    </row>
    <row r="230" spans="1:5" ht="24">
      <c r="A230" s="166" t="s">
        <v>253</v>
      </c>
      <c r="B230" s="117"/>
      <c r="C230" s="138">
        <v>302400000</v>
      </c>
      <c r="D230" s="194"/>
      <c r="E230" s="144">
        <f>E231</f>
        <v>12234.9</v>
      </c>
    </row>
    <row r="231" spans="1:5" ht="24">
      <c r="A231" s="121" t="s">
        <v>195</v>
      </c>
      <c r="B231" s="117"/>
      <c r="C231" s="138">
        <v>302400000</v>
      </c>
      <c r="D231" s="194">
        <v>600</v>
      </c>
      <c r="E231" s="144">
        <v>12234.9</v>
      </c>
    </row>
    <row r="232" spans="1:5" ht="36" customHeight="1">
      <c r="A232" s="256" t="s">
        <v>500</v>
      </c>
      <c r="B232" s="117"/>
      <c r="C232" s="138">
        <v>302500000</v>
      </c>
      <c r="D232" s="194"/>
      <c r="E232" s="144">
        <f>E233+E235</f>
        <v>717.5</v>
      </c>
    </row>
    <row r="233" spans="1:5" ht="24">
      <c r="A233" s="142" t="s">
        <v>336</v>
      </c>
      <c r="B233" s="117"/>
      <c r="C233" s="138" t="s">
        <v>254</v>
      </c>
      <c r="D233" s="194"/>
      <c r="E233" s="144">
        <f>E234</f>
        <v>334.5</v>
      </c>
    </row>
    <row r="234" spans="1:5" ht="24">
      <c r="A234" s="121" t="s">
        <v>195</v>
      </c>
      <c r="B234" s="117"/>
      <c r="C234" s="138" t="s">
        <v>254</v>
      </c>
      <c r="D234" s="194">
        <v>600</v>
      </c>
      <c r="E234" s="144">
        <v>334.5</v>
      </c>
    </row>
    <row r="235" spans="1:5" ht="36">
      <c r="A235" s="161" t="s">
        <v>337</v>
      </c>
      <c r="B235" s="117"/>
      <c r="C235" s="138" t="s">
        <v>255</v>
      </c>
      <c r="D235" s="194"/>
      <c r="E235" s="144">
        <f>E236</f>
        <v>383</v>
      </c>
    </row>
    <row r="236" spans="1:5" ht="24">
      <c r="A236" s="121" t="s">
        <v>195</v>
      </c>
      <c r="B236" s="117"/>
      <c r="C236" s="138" t="s">
        <v>255</v>
      </c>
      <c r="D236" s="194">
        <v>600</v>
      </c>
      <c r="E236" s="144">
        <v>383</v>
      </c>
    </row>
    <row r="237" spans="1:5" ht="24">
      <c r="A237" s="192" t="s">
        <v>256</v>
      </c>
      <c r="B237" s="134"/>
      <c r="C237" s="138">
        <v>303100000</v>
      </c>
      <c r="D237" s="194"/>
      <c r="E237" s="144">
        <f>E238+E241</f>
        <v>7646.6</v>
      </c>
    </row>
    <row r="238" spans="1:5" ht="24">
      <c r="A238" s="192" t="s">
        <v>180</v>
      </c>
      <c r="B238" s="117"/>
      <c r="C238" s="138">
        <v>303182040</v>
      </c>
      <c r="D238" s="194"/>
      <c r="E238" s="144">
        <f>E239+E240</f>
        <v>2544.1</v>
      </c>
    </row>
    <row r="239" spans="1:5" ht="48">
      <c r="A239" s="121" t="s">
        <v>181</v>
      </c>
      <c r="B239" s="117"/>
      <c r="C239" s="138">
        <v>303182040</v>
      </c>
      <c r="D239" s="194">
        <v>100</v>
      </c>
      <c r="E239" s="144">
        <v>2342.6</v>
      </c>
    </row>
    <row r="240" spans="1:5" ht="25.5" customHeight="1">
      <c r="A240" s="121" t="s">
        <v>182</v>
      </c>
      <c r="B240" s="117"/>
      <c r="C240" s="138">
        <v>303182040</v>
      </c>
      <c r="D240" s="194">
        <v>200</v>
      </c>
      <c r="E240" s="144">
        <v>201.5</v>
      </c>
    </row>
    <row r="241" spans="1:5" ht="24">
      <c r="A241" s="192" t="s">
        <v>257</v>
      </c>
      <c r="B241" s="117"/>
      <c r="C241" s="138">
        <v>303182060</v>
      </c>
      <c r="D241" s="194"/>
      <c r="E241" s="144">
        <f>E242+E243+E244</f>
        <v>5102.500000000001</v>
      </c>
    </row>
    <row r="242" spans="1:5" ht="48">
      <c r="A242" s="121" t="s">
        <v>181</v>
      </c>
      <c r="B242" s="134"/>
      <c r="C242" s="138">
        <v>303182060</v>
      </c>
      <c r="D242" s="194">
        <v>100</v>
      </c>
      <c r="E242" s="144">
        <v>4828.8</v>
      </c>
    </row>
    <row r="243" spans="1:7" s="252" customFormat="1" ht="26.25" customHeight="1">
      <c r="A243" s="121" t="s">
        <v>182</v>
      </c>
      <c r="B243" s="134"/>
      <c r="C243" s="138">
        <v>303182060</v>
      </c>
      <c r="D243" s="194">
        <v>200</v>
      </c>
      <c r="E243" s="144">
        <v>273.1</v>
      </c>
      <c r="G243"/>
    </row>
    <row r="244" spans="1:7" s="252" customFormat="1" ht="12.75" customHeight="1">
      <c r="A244" s="121" t="s">
        <v>202</v>
      </c>
      <c r="B244" s="134"/>
      <c r="C244" s="138">
        <v>303182060</v>
      </c>
      <c r="D244" s="194">
        <v>800</v>
      </c>
      <c r="E244" s="144">
        <v>0.6</v>
      </c>
      <c r="G244"/>
    </row>
    <row r="245" spans="1:7" s="252" customFormat="1" ht="15" customHeight="1">
      <c r="A245" s="268" t="s">
        <v>258</v>
      </c>
      <c r="B245" s="128"/>
      <c r="C245" s="138">
        <v>303300000</v>
      </c>
      <c r="D245" s="194"/>
      <c r="E245" s="160">
        <f>E246+E247+E248</f>
        <v>26757.899999999998</v>
      </c>
      <c r="G245"/>
    </row>
    <row r="246" spans="1:7" s="252" customFormat="1" ht="48">
      <c r="A246" s="121" t="s">
        <v>181</v>
      </c>
      <c r="B246" s="128"/>
      <c r="C246" s="138">
        <v>303300000</v>
      </c>
      <c r="D246" s="194">
        <v>100</v>
      </c>
      <c r="E246" s="160">
        <v>25984.6</v>
      </c>
      <c r="G246"/>
    </row>
    <row r="247" spans="1:7" s="252" customFormat="1" ht="24">
      <c r="A247" s="121" t="s">
        <v>182</v>
      </c>
      <c r="B247" s="128"/>
      <c r="C247" s="138">
        <v>303300000</v>
      </c>
      <c r="D247" s="194">
        <v>200</v>
      </c>
      <c r="E247" s="160">
        <v>756.6</v>
      </c>
      <c r="G247"/>
    </row>
    <row r="248" spans="1:7" s="252" customFormat="1" ht="12.75">
      <c r="A248" s="121" t="s">
        <v>202</v>
      </c>
      <c r="B248" s="128"/>
      <c r="C248" s="138">
        <v>303300000</v>
      </c>
      <c r="D248" s="194">
        <v>800</v>
      </c>
      <c r="E248" s="160">
        <v>16.7</v>
      </c>
      <c r="G248"/>
    </row>
    <row r="249" spans="1:7" s="252" customFormat="1" ht="24">
      <c r="A249" s="17" t="s">
        <v>338</v>
      </c>
      <c r="B249" s="128"/>
      <c r="C249" s="138">
        <v>303400000</v>
      </c>
      <c r="D249" s="194"/>
      <c r="E249" s="160">
        <f>E250+E252</f>
        <v>28352.9</v>
      </c>
      <c r="G249"/>
    </row>
    <row r="250" spans="1:7" s="252" customFormat="1" ht="24">
      <c r="A250" s="17" t="s">
        <v>339</v>
      </c>
      <c r="B250" s="128"/>
      <c r="C250" s="138" t="s">
        <v>340</v>
      </c>
      <c r="D250" s="194"/>
      <c r="E250" s="160">
        <f>E251</f>
        <v>27042.7</v>
      </c>
      <c r="G250"/>
    </row>
    <row r="251" spans="1:7" s="252" customFormat="1" ht="24">
      <c r="A251" s="121" t="s">
        <v>195</v>
      </c>
      <c r="B251" s="128"/>
      <c r="C251" s="138" t="s">
        <v>340</v>
      </c>
      <c r="D251" s="194">
        <v>600</v>
      </c>
      <c r="E251" s="160">
        <v>27042.7</v>
      </c>
      <c r="G251"/>
    </row>
    <row r="252" spans="1:7" s="252" customFormat="1" ht="24">
      <c r="A252" s="17" t="s">
        <v>341</v>
      </c>
      <c r="B252" s="128"/>
      <c r="C252" s="138" t="s">
        <v>342</v>
      </c>
      <c r="D252" s="194"/>
      <c r="E252" s="160">
        <f>E253</f>
        <v>1310.2</v>
      </c>
      <c r="G252"/>
    </row>
    <row r="253" spans="1:7" s="252" customFormat="1" ht="24">
      <c r="A253" s="121" t="s">
        <v>195</v>
      </c>
      <c r="B253" s="128"/>
      <c r="C253" s="138" t="s">
        <v>342</v>
      </c>
      <c r="D253" s="194">
        <v>600</v>
      </c>
      <c r="E253" s="160">
        <v>1310.2</v>
      </c>
      <c r="G253"/>
    </row>
    <row r="254" spans="1:7" s="252" customFormat="1" ht="24">
      <c r="A254" s="154" t="s">
        <v>199</v>
      </c>
      <c r="B254" s="128"/>
      <c r="C254" s="135">
        <v>500000000</v>
      </c>
      <c r="D254" s="194"/>
      <c r="E254" s="129">
        <f>E255+E258</f>
        <v>167.6</v>
      </c>
      <c r="G254"/>
    </row>
    <row r="255" spans="1:7" s="252" customFormat="1" ht="24">
      <c r="A255" s="158" t="s">
        <v>200</v>
      </c>
      <c r="B255" s="117"/>
      <c r="C255" s="135">
        <v>510000000</v>
      </c>
      <c r="D255" s="194"/>
      <c r="E255" s="157">
        <f>E256</f>
        <v>119</v>
      </c>
      <c r="G255"/>
    </row>
    <row r="256" spans="1:7" s="252" customFormat="1" ht="24">
      <c r="A256" s="196" t="s">
        <v>259</v>
      </c>
      <c r="B256" s="117"/>
      <c r="C256" s="138">
        <v>511200000</v>
      </c>
      <c r="D256" s="194"/>
      <c r="E256" s="144">
        <f>E257</f>
        <v>119</v>
      </c>
      <c r="G256"/>
    </row>
    <row r="257" spans="1:7" s="252" customFormat="1" ht="24">
      <c r="A257" s="121" t="s">
        <v>195</v>
      </c>
      <c r="B257" s="117"/>
      <c r="C257" s="138">
        <v>511200000</v>
      </c>
      <c r="D257" s="194">
        <v>600</v>
      </c>
      <c r="E257" s="144">
        <v>119</v>
      </c>
      <c r="G257"/>
    </row>
    <row r="258" spans="1:7" s="252" customFormat="1" ht="24">
      <c r="A258" s="152" t="s">
        <v>260</v>
      </c>
      <c r="B258" s="126"/>
      <c r="C258" s="135">
        <v>530000000</v>
      </c>
      <c r="D258" s="197"/>
      <c r="E258" s="157">
        <f>E259</f>
        <v>48.6</v>
      </c>
      <c r="G258"/>
    </row>
    <row r="259" spans="1:7" ht="24">
      <c r="A259" s="258" t="s">
        <v>343</v>
      </c>
      <c r="B259" s="117"/>
      <c r="C259" s="138">
        <v>532200000</v>
      </c>
      <c r="D259" s="194"/>
      <c r="E259" s="144">
        <f>E261+E260</f>
        <v>48.6</v>
      </c>
      <c r="G259" s="206"/>
    </row>
    <row r="260" spans="1:7" ht="24">
      <c r="A260" s="121" t="s">
        <v>182</v>
      </c>
      <c r="B260" s="117"/>
      <c r="C260" s="138">
        <v>532200000</v>
      </c>
      <c r="D260" s="194">
        <v>200</v>
      </c>
      <c r="E260" s="144">
        <v>38.6</v>
      </c>
      <c r="G260" s="207"/>
    </row>
    <row r="261" spans="1:5" ht="24">
      <c r="A261" s="121" t="s">
        <v>195</v>
      </c>
      <c r="B261" s="117"/>
      <c r="C261" s="138">
        <v>532200000</v>
      </c>
      <c r="D261" s="194">
        <v>600</v>
      </c>
      <c r="E261" s="144">
        <v>10</v>
      </c>
    </row>
    <row r="262" spans="1:5" ht="36.75" customHeight="1">
      <c r="A262" s="270" t="s">
        <v>321</v>
      </c>
      <c r="B262" s="117"/>
      <c r="C262" s="271">
        <v>700000000</v>
      </c>
      <c r="D262" s="194"/>
      <c r="E262" s="157">
        <f>E263</f>
        <v>171</v>
      </c>
    </row>
    <row r="263" spans="1:5" ht="26.25" customHeight="1">
      <c r="A263" s="152" t="s">
        <v>344</v>
      </c>
      <c r="B263" s="117"/>
      <c r="C263" s="135">
        <v>720000000</v>
      </c>
      <c r="D263" s="127"/>
      <c r="E263" s="157">
        <f>E264</f>
        <v>171</v>
      </c>
    </row>
    <row r="264" spans="1:5" ht="27" customHeight="1">
      <c r="A264" s="142" t="s">
        <v>345</v>
      </c>
      <c r="B264" s="117"/>
      <c r="C264" s="138">
        <v>723200000</v>
      </c>
      <c r="D264" s="128"/>
      <c r="E264" s="144">
        <f>E265</f>
        <v>171</v>
      </c>
    </row>
    <row r="265" spans="1:6" s="195" customFormat="1" ht="26.25" customHeight="1">
      <c r="A265" s="121" t="s">
        <v>195</v>
      </c>
      <c r="B265" s="117"/>
      <c r="C265" s="138">
        <v>723200000</v>
      </c>
      <c r="D265" s="128" t="s">
        <v>211</v>
      </c>
      <c r="E265" s="144">
        <v>171</v>
      </c>
      <c r="F265" s="211"/>
    </row>
    <row r="266" spans="1:6" s="195" customFormat="1" ht="15" customHeight="1">
      <c r="A266" s="180" t="s">
        <v>179</v>
      </c>
      <c r="B266" s="127"/>
      <c r="C266" s="135">
        <v>9900000000</v>
      </c>
      <c r="D266" s="197"/>
      <c r="E266" s="157">
        <f>E267+E269</f>
        <v>1129.8000000000002</v>
      </c>
      <c r="F266" s="211"/>
    </row>
    <row r="267" spans="1:6" s="195" customFormat="1" ht="27.75" customHeight="1">
      <c r="A267" s="198" t="s">
        <v>261</v>
      </c>
      <c r="B267" s="128"/>
      <c r="C267" s="138">
        <v>9900010500</v>
      </c>
      <c r="D267" s="128"/>
      <c r="E267" s="160">
        <f>E268</f>
        <v>768.2</v>
      </c>
      <c r="F267" s="211"/>
    </row>
    <row r="268" spans="1:6" s="195" customFormat="1" ht="26.25" customHeight="1">
      <c r="A268" s="121" t="s">
        <v>195</v>
      </c>
      <c r="B268" s="117"/>
      <c r="C268" s="138">
        <v>9900010500</v>
      </c>
      <c r="D268" s="194">
        <v>600</v>
      </c>
      <c r="E268" s="144">
        <v>768.2</v>
      </c>
      <c r="F268" s="211"/>
    </row>
    <row r="269" spans="1:6" s="195" customFormat="1" ht="71.25" customHeight="1">
      <c r="A269" s="199" t="s">
        <v>346</v>
      </c>
      <c r="B269" s="117"/>
      <c r="C269" s="138">
        <v>9900073190</v>
      </c>
      <c r="D269" s="194"/>
      <c r="E269" s="144">
        <f>E270</f>
        <v>361.6</v>
      </c>
      <c r="F269" s="211"/>
    </row>
    <row r="270" spans="1:6" s="195" customFormat="1" ht="12.75" customHeight="1">
      <c r="A270" s="121" t="s">
        <v>188</v>
      </c>
      <c r="B270" s="127"/>
      <c r="C270" s="138">
        <v>9900073190</v>
      </c>
      <c r="D270" s="128" t="s">
        <v>230</v>
      </c>
      <c r="E270" s="160">
        <v>361.6</v>
      </c>
      <c r="F270" s="211"/>
    </row>
    <row r="271" spans="1:6" s="195" customFormat="1" ht="26.25" customHeight="1">
      <c r="A271" s="322"/>
      <c r="B271" s="323"/>
      <c r="C271" s="323"/>
      <c r="D271" s="323"/>
      <c r="E271" s="324"/>
      <c r="F271" s="211"/>
    </row>
    <row r="272" spans="1:5" ht="25.5" customHeight="1">
      <c r="A272" s="126" t="s">
        <v>489</v>
      </c>
      <c r="B272" s="152">
        <v>964</v>
      </c>
      <c r="C272" s="200"/>
      <c r="D272" s="197"/>
      <c r="E272" s="157">
        <f>E273</f>
        <v>8375.800000000001</v>
      </c>
    </row>
    <row r="273" spans="1:6" s="195" customFormat="1" ht="36.75" customHeight="1">
      <c r="A273" s="201" t="s">
        <v>262</v>
      </c>
      <c r="B273" s="136"/>
      <c r="C273" s="135">
        <v>400000000</v>
      </c>
      <c r="D273" s="127"/>
      <c r="E273" s="137">
        <f>E274+E277+E279+E281+E284+E287+E291</f>
        <v>8375.800000000001</v>
      </c>
      <c r="F273" s="211"/>
    </row>
    <row r="274" spans="1:5" ht="16.5" customHeight="1">
      <c r="A274" s="166" t="s">
        <v>347</v>
      </c>
      <c r="B274" s="136"/>
      <c r="C274" s="138">
        <v>401400000</v>
      </c>
      <c r="D274" s="128"/>
      <c r="E274" s="140">
        <f>E275</f>
        <v>295.3</v>
      </c>
    </row>
    <row r="275" spans="1:5" ht="16.5" customHeight="1">
      <c r="A275" s="166" t="s">
        <v>214</v>
      </c>
      <c r="B275" s="136"/>
      <c r="C275" s="138" t="s">
        <v>263</v>
      </c>
      <c r="D275" s="128"/>
      <c r="E275" s="140">
        <f>E276</f>
        <v>295.3</v>
      </c>
    </row>
    <row r="276" spans="1:5" ht="25.5" customHeight="1">
      <c r="A276" s="121" t="s">
        <v>182</v>
      </c>
      <c r="B276" s="136"/>
      <c r="C276" s="138" t="s">
        <v>263</v>
      </c>
      <c r="D276" s="128" t="s">
        <v>183</v>
      </c>
      <c r="E276" s="140">
        <v>295.3</v>
      </c>
    </row>
    <row r="277" spans="1:5" ht="25.5" customHeight="1">
      <c r="A277" s="202" t="s">
        <v>264</v>
      </c>
      <c r="B277" s="139"/>
      <c r="C277" s="138">
        <v>402100000</v>
      </c>
      <c r="D277" s="128"/>
      <c r="E277" s="140">
        <f>E278</f>
        <v>4440.8</v>
      </c>
    </row>
    <row r="278" spans="1:5" ht="26.25" customHeight="1">
      <c r="A278" s="121" t="s">
        <v>195</v>
      </c>
      <c r="B278" s="139"/>
      <c r="C278" s="138">
        <v>402100000</v>
      </c>
      <c r="D278" s="128" t="s">
        <v>211</v>
      </c>
      <c r="E278" s="140">
        <v>4440.8</v>
      </c>
    </row>
    <row r="279" spans="1:5" ht="27.75" customHeight="1">
      <c r="A279" s="203" t="s">
        <v>265</v>
      </c>
      <c r="B279" s="139"/>
      <c r="C279" s="138">
        <v>402200000</v>
      </c>
      <c r="D279" s="128"/>
      <c r="E279" s="140">
        <f>E280</f>
        <v>54.2</v>
      </c>
    </row>
    <row r="280" spans="1:5" ht="24" customHeight="1">
      <c r="A280" s="121" t="s">
        <v>182</v>
      </c>
      <c r="B280" s="139"/>
      <c r="C280" s="138">
        <v>402200000</v>
      </c>
      <c r="D280" s="128" t="s">
        <v>183</v>
      </c>
      <c r="E280" s="140">
        <v>54.2</v>
      </c>
    </row>
    <row r="281" spans="1:5" ht="40.5" customHeight="1">
      <c r="A281" s="204" t="s">
        <v>266</v>
      </c>
      <c r="B281" s="117"/>
      <c r="C281" s="138">
        <v>405100000</v>
      </c>
      <c r="D281" s="194"/>
      <c r="E281" s="144">
        <f>E283+E282</f>
        <v>449.1</v>
      </c>
    </row>
    <row r="282" spans="1:5" ht="48.75" customHeight="1">
      <c r="A282" s="121" t="s">
        <v>181</v>
      </c>
      <c r="B282" s="117"/>
      <c r="C282" s="138">
        <v>405100000</v>
      </c>
      <c r="D282" s="194">
        <v>100</v>
      </c>
      <c r="E282" s="144">
        <v>18.5</v>
      </c>
    </row>
    <row r="283" spans="1:5" ht="24.75" customHeight="1">
      <c r="A283" s="121" t="s">
        <v>182</v>
      </c>
      <c r="B283" s="117"/>
      <c r="C283" s="138">
        <v>405100000</v>
      </c>
      <c r="D283" s="194">
        <v>200</v>
      </c>
      <c r="E283" s="144">
        <v>430.6</v>
      </c>
    </row>
    <row r="284" spans="1:5" ht="60.75" customHeight="1">
      <c r="A284" s="205" t="s">
        <v>267</v>
      </c>
      <c r="B284" s="117"/>
      <c r="C284" s="138">
        <v>405200000</v>
      </c>
      <c r="D284" s="194"/>
      <c r="E284" s="144">
        <f>E286+E285</f>
        <v>663.2</v>
      </c>
    </row>
    <row r="285" spans="1:5" ht="47.25" customHeight="1">
      <c r="A285" s="121" t="s">
        <v>181</v>
      </c>
      <c r="B285" s="117"/>
      <c r="C285" s="138">
        <v>405200000</v>
      </c>
      <c r="D285" s="194">
        <v>100</v>
      </c>
      <c r="E285" s="144">
        <v>470.2</v>
      </c>
    </row>
    <row r="286" spans="1:6" s="153" customFormat="1" ht="25.5" customHeight="1">
      <c r="A286" s="121" t="s">
        <v>182</v>
      </c>
      <c r="B286" s="208"/>
      <c r="C286" s="138">
        <v>405200000</v>
      </c>
      <c r="D286" s="194">
        <v>200</v>
      </c>
      <c r="E286" s="144">
        <v>193</v>
      </c>
      <c r="F286" s="269"/>
    </row>
    <row r="287" spans="1:6" s="153" customFormat="1" ht="25.5" customHeight="1">
      <c r="A287" s="209" t="s">
        <v>256</v>
      </c>
      <c r="B287" s="128"/>
      <c r="C287" s="138">
        <v>406100000</v>
      </c>
      <c r="D287" s="128"/>
      <c r="E287" s="144">
        <f>E288</f>
        <v>2413.2000000000003</v>
      </c>
      <c r="F287" s="269"/>
    </row>
    <row r="288" spans="1:6" s="153" customFormat="1" ht="25.5" customHeight="1">
      <c r="A288" s="209" t="s">
        <v>180</v>
      </c>
      <c r="B288" s="127"/>
      <c r="C288" s="138">
        <v>406182040</v>
      </c>
      <c r="D288" s="127"/>
      <c r="E288" s="144">
        <f>E289+E290</f>
        <v>2413.2000000000003</v>
      </c>
      <c r="F288" s="269"/>
    </row>
    <row r="289" spans="1:6" s="195" customFormat="1" ht="48.75" customHeight="1">
      <c r="A289" s="121" t="s">
        <v>181</v>
      </c>
      <c r="B289" s="117"/>
      <c r="C289" s="138">
        <v>406182040</v>
      </c>
      <c r="D289" s="194">
        <v>100</v>
      </c>
      <c r="E289" s="144">
        <v>2272.3</v>
      </c>
      <c r="F289" s="211"/>
    </row>
    <row r="290" spans="1:6" s="195" customFormat="1" ht="26.25" customHeight="1">
      <c r="A290" s="121" t="s">
        <v>182</v>
      </c>
      <c r="B290" s="117"/>
      <c r="C290" s="138">
        <v>406182040</v>
      </c>
      <c r="D290" s="194">
        <v>200</v>
      </c>
      <c r="E290" s="144">
        <v>140.9</v>
      </c>
      <c r="F290" s="211"/>
    </row>
    <row r="291" spans="1:6" s="195" customFormat="1" ht="16.5" customHeight="1">
      <c r="A291" s="209" t="s">
        <v>268</v>
      </c>
      <c r="B291" s="134"/>
      <c r="C291" s="138">
        <v>406200000</v>
      </c>
      <c r="D291" s="194"/>
      <c r="E291" s="144">
        <f>E292</f>
        <v>60</v>
      </c>
      <c r="F291" s="211"/>
    </row>
    <row r="292" spans="1:6" s="195" customFormat="1" ht="51" customHeight="1">
      <c r="A292" s="210" t="s">
        <v>269</v>
      </c>
      <c r="B292" s="128"/>
      <c r="C292" s="138">
        <v>406260000</v>
      </c>
      <c r="D292" s="194"/>
      <c r="E292" s="144">
        <f>E293</f>
        <v>60</v>
      </c>
      <c r="F292" s="252"/>
    </row>
    <row r="293" spans="1:6" s="195" customFormat="1" ht="12" customHeight="1">
      <c r="A293" s="121" t="s">
        <v>188</v>
      </c>
      <c r="B293" s="134"/>
      <c r="C293" s="138">
        <v>406260000</v>
      </c>
      <c r="D293" s="194">
        <v>300</v>
      </c>
      <c r="E293" s="144">
        <v>60</v>
      </c>
      <c r="F293" s="252"/>
    </row>
    <row r="294" spans="1:6" s="195" customFormat="1" ht="26.25" customHeight="1">
      <c r="A294" s="322"/>
      <c r="B294" s="323"/>
      <c r="C294" s="323"/>
      <c r="D294" s="323"/>
      <c r="E294" s="324"/>
      <c r="F294" s="252"/>
    </row>
    <row r="295" spans="1:6" s="195" customFormat="1" ht="26.25" customHeight="1">
      <c r="A295" s="126" t="s">
        <v>64</v>
      </c>
      <c r="B295" s="133">
        <v>975</v>
      </c>
      <c r="C295" s="200"/>
      <c r="D295" s="197"/>
      <c r="E295" s="157">
        <f>E296+E364+E350+E358</f>
        <v>785403.8999999999</v>
      </c>
      <c r="F295" s="252"/>
    </row>
    <row r="296" spans="1:6" s="195" customFormat="1" ht="26.25" customHeight="1">
      <c r="A296" s="212" t="s">
        <v>270</v>
      </c>
      <c r="B296" s="134"/>
      <c r="C296" s="135">
        <v>200000000</v>
      </c>
      <c r="D296" s="197"/>
      <c r="E296" s="157">
        <f>E297+E304+E307+E311+E324+E326+E329+E336+E339+E342+E321+E331+E334+E309</f>
        <v>747248.2999999999</v>
      </c>
      <c r="F296" s="252"/>
    </row>
    <row r="297" spans="1:6" s="195" customFormat="1" ht="37.5" customHeight="1">
      <c r="A297" s="213" t="s">
        <v>271</v>
      </c>
      <c r="B297" s="117"/>
      <c r="C297" s="138">
        <v>201100000</v>
      </c>
      <c r="D297" s="194"/>
      <c r="E297" s="144">
        <f>E298+E300+E302</f>
        <v>661563.5</v>
      </c>
      <c r="F297" s="252"/>
    </row>
    <row r="298" spans="1:6" s="195" customFormat="1" ht="26.25" customHeight="1">
      <c r="A298" s="193" t="s">
        <v>272</v>
      </c>
      <c r="B298" s="117"/>
      <c r="C298" s="138">
        <v>201111000</v>
      </c>
      <c r="D298" s="194"/>
      <c r="E298" s="144">
        <f>E299</f>
        <v>108063</v>
      </c>
      <c r="F298" s="252"/>
    </row>
    <row r="299" spans="1:6" s="195" customFormat="1" ht="27.75" customHeight="1">
      <c r="A299" s="121" t="s">
        <v>195</v>
      </c>
      <c r="B299" s="117"/>
      <c r="C299" s="138">
        <v>201111000</v>
      </c>
      <c r="D299" s="194">
        <v>600</v>
      </c>
      <c r="E299" s="144">
        <v>108063</v>
      </c>
      <c r="F299" s="211"/>
    </row>
    <row r="300" spans="1:6" s="195" customFormat="1" ht="41.25" customHeight="1">
      <c r="A300" s="192" t="s">
        <v>273</v>
      </c>
      <c r="B300" s="117"/>
      <c r="C300" s="138">
        <v>201173010</v>
      </c>
      <c r="D300" s="194"/>
      <c r="E300" s="144">
        <f>E301</f>
        <v>552616.5</v>
      </c>
      <c r="F300" s="211"/>
    </row>
    <row r="301" spans="1:6" s="195" customFormat="1" ht="26.25" customHeight="1">
      <c r="A301" s="121" t="s">
        <v>195</v>
      </c>
      <c r="B301" s="117"/>
      <c r="C301" s="138">
        <v>201173010</v>
      </c>
      <c r="D301" s="194">
        <v>600</v>
      </c>
      <c r="E301" s="144">
        <v>552616.5</v>
      </c>
      <c r="F301" s="211"/>
    </row>
    <row r="302" spans="1:5" ht="25.5" customHeight="1">
      <c r="A302" s="272" t="s">
        <v>341</v>
      </c>
      <c r="B302" s="117"/>
      <c r="C302" s="138" t="s">
        <v>348</v>
      </c>
      <c r="D302" s="194"/>
      <c r="E302" s="144">
        <f>E303</f>
        <v>884</v>
      </c>
    </row>
    <row r="303" spans="1:5" ht="25.5" customHeight="1">
      <c r="A303" s="121" t="s">
        <v>195</v>
      </c>
      <c r="B303" s="117"/>
      <c r="C303" s="138" t="s">
        <v>348</v>
      </c>
      <c r="D303" s="194">
        <v>600</v>
      </c>
      <c r="E303" s="144">
        <v>884</v>
      </c>
    </row>
    <row r="304" spans="1:5" ht="62.25" customHeight="1">
      <c r="A304" s="214" t="s">
        <v>274</v>
      </c>
      <c r="B304" s="117"/>
      <c r="C304" s="138">
        <v>201200000</v>
      </c>
      <c r="D304" s="194"/>
      <c r="E304" s="144">
        <f>E305</f>
        <v>8848.2</v>
      </c>
    </row>
    <row r="305" spans="1:7" s="252" customFormat="1" ht="51.75" customHeight="1">
      <c r="A305" s="192" t="s">
        <v>275</v>
      </c>
      <c r="B305" s="117"/>
      <c r="C305" s="138">
        <v>201273020</v>
      </c>
      <c r="D305" s="194"/>
      <c r="E305" s="144">
        <f>E306</f>
        <v>8848.2</v>
      </c>
      <c r="G305"/>
    </row>
    <row r="306" spans="1:7" s="252" customFormat="1" ht="25.5" customHeight="1">
      <c r="A306" s="121" t="s">
        <v>195</v>
      </c>
      <c r="B306" s="117"/>
      <c r="C306" s="138">
        <v>201273020</v>
      </c>
      <c r="D306" s="194">
        <v>600</v>
      </c>
      <c r="E306" s="144">
        <v>8848.2</v>
      </c>
      <c r="G306"/>
    </row>
    <row r="307" spans="1:7" s="252" customFormat="1" ht="12" customHeight="1">
      <c r="A307" s="193" t="s">
        <v>276</v>
      </c>
      <c r="B307" s="117"/>
      <c r="C307" s="138">
        <v>201500000</v>
      </c>
      <c r="D307" s="194"/>
      <c r="E307" s="144">
        <f>E308</f>
        <v>1800</v>
      </c>
      <c r="G307"/>
    </row>
    <row r="308" spans="1:7" s="252" customFormat="1" ht="27" customHeight="1">
      <c r="A308" s="121" t="s">
        <v>195</v>
      </c>
      <c r="B308" s="117"/>
      <c r="C308" s="138">
        <v>201500000</v>
      </c>
      <c r="D308" s="194">
        <v>600</v>
      </c>
      <c r="E308" s="144">
        <v>1800</v>
      </c>
      <c r="G308"/>
    </row>
    <row r="309" spans="1:7" s="252" customFormat="1" ht="25.5" customHeight="1">
      <c r="A309" s="142" t="s">
        <v>277</v>
      </c>
      <c r="B309" s="117"/>
      <c r="C309" s="138">
        <v>201600000</v>
      </c>
      <c r="D309" s="194"/>
      <c r="E309" s="144">
        <f>E310</f>
        <v>484.1</v>
      </c>
      <c r="G309"/>
    </row>
    <row r="310" spans="1:7" s="252" customFormat="1" ht="27" customHeight="1">
      <c r="A310" s="121" t="s">
        <v>195</v>
      </c>
      <c r="B310" s="117"/>
      <c r="C310" s="138">
        <v>201600000</v>
      </c>
      <c r="D310" s="194">
        <v>600</v>
      </c>
      <c r="E310" s="144">
        <v>484.1</v>
      </c>
      <c r="G310"/>
    </row>
    <row r="311" spans="1:7" s="252" customFormat="1" ht="25.5" customHeight="1">
      <c r="A311" s="192" t="s">
        <v>278</v>
      </c>
      <c r="B311" s="134"/>
      <c r="C311" s="138">
        <v>201700000</v>
      </c>
      <c r="D311" s="197"/>
      <c r="E311" s="144">
        <f>E312+E315+E319+E317</f>
        <v>29219.6</v>
      </c>
      <c r="G311"/>
    </row>
    <row r="312" spans="1:7" s="252" customFormat="1" ht="17.25" customHeight="1">
      <c r="A312" s="145" t="s">
        <v>214</v>
      </c>
      <c r="B312" s="134"/>
      <c r="C312" s="138">
        <v>201711000</v>
      </c>
      <c r="D312" s="197"/>
      <c r="E312" s="144">
        <f>E314+E313</f>
        <v>23798.1</v>
      </c>
      <c r="G312"/>
    </row>
    <row r="313" spans="1:7" s="252" customFormat="1" ht="25.5" customHeight="1">
      <c r="A313" s="121" t="s">
        <v>182</v>
      </c>
      <c r="B313" s="134"/>
      <c r="C313" s="138">
        <v>201711000</v>
      </c>
      <c r="D313" s="194">
        <v>200</v>
      </c>
      <c r="E313" s="144">
        <v>2788.8</v>
      </c>
      <c r="G313"/>
    </row>
    <row r="314" spans="1:7" s="252" customFormat="1" ht="26.25" customHeight="1">
      <c r="A314" s="121" t="s">
        <v>195</v>
      </c>
      <c r="B314" s="134"/>
      <c r="C314" s="138">
        <v>201711000</v>
      </c>
      <c r="D314" s="215" t="s">
        <v>211</v>
      </c>
      <c r="E314" s="144">
        <v>21009.3</v>
      </c>
      <c r="G314"/>
    </row>
    <row r="315" spans="1:7" s="252" customFormat="1" ht="39" customHeight="1">
      <c r="A315" s="142" t="s">
        <v>352</v>
      </c>
      <c r="B315" s="134"/>
      <c r="C315" s="138" t="s">
        <v>280</v>
      </c>
      <c r="D315" s="215"/>
      <c r="E315" s="144">
        <f>E316</f>
        <v>1877.8</v>
      </c>
      <c r="G315"/>
    </row>
    <row r="316" spans="1:7" s="252" customFormat="1" ht="25.5" customHeight="1">
      <c r="A316" s="121" t="s">
        <v>195</v>
      </c>
      <c r="B316" s="134"/>
      <c r="C316" s="138" t="s">
        <v>280</v>
      </c>
      <c r="D316" s="215" t="s">
        <v>211</v>
      </c>
      <c r="E316" s="144">
        <v>1877.8</v>
      </c>
      <c r="G316"/>
    </row>
    <row r="317" spans="1:7" s="252" customFormat="1" ht="24" customHeight="1">
      <c r="A317" s="142" t="s">
        <v>349</v>
      </c>
      <c r="B317" s="134"/>
      <c r="C317" s="138" t="s">
        <v>279</v>
      </c>
      <c r="D317" s="215"/>
      <c r="E317" s="144">
        <f>E318</f>
        <v>2543.7</v>
      </c>
      <c r="G317"/>
    </row>
    <row r="318" spans="1:7" s="252" customFormat="1" ht="24" customHeight="1">
      <c r="A318" s="121" t="s">
        <v>195</v>
      </c>
      <c r="B318" s="134"/>
      <c r="C318" s="138" t="s">
        <v>279</v>
      </c>
      <c r="D318" s="215" t="s">
        <v>211</v>
      </c>
      <c r="E318" s="144">
        <v>2543.7</v>
      </c>
      <c r="G318"/>
    </row>
    <row r="319" spans="1:7" s="252" customFormat="1" ht="25.5" customHeight="1">
      <c r="A319" s="142" t="s">
        <v>350</v>
      </c>
      <c r="B319" s="134"/>
      <c r="C319" s="138" t="s">
        <v>351</v>
      </c>
      <c r="D319" s="215"/>
      <c r="E319" s="144">
        <f>E320</f>
        <v>1000</v>
      </c>
      <c r="G319"/>
    </row>
    <row r="320" spans="1:7" s="252" customFormat="1" ht="26.25" customHeight="1">
      <c r="A320" s="121" t="s">
        <v>195</v>
      </c>
      <c r="B320" s="134"/>
      <c r="C320" s="138" t="s">
        <v>351</v>
      </c>
      <c r="D320" s="215" t="s">
        <v>211</v>
      </c>
      <c r="E320" s="144">
        <v>1000</v>
      </c>
      <c r="G320"/>
    </row>
    <row r="321" spans="1:7" s="252" customFormat="1" ht="37.5" customHeight="1">
      <c r="A321" s="161" t="s">
        <v>353</v>
      </c>
      <c r="B321" s="134"/>
      <c r="C321" s="138">
        <v>201800000</v>
      </c>
      <c r="D321" s="215"/>
      <c r="E321" s="144">
        <f>E322</f>
        <v>11134.7</v>
      </c>
      <c r="G321"/>
    </row>
    <row r="322" spans="1:7" s="252" customFormat="1" ht="36" customHeight="1">
      <c r="A322" s="258" t="s">
        <v>354</v>
      </c>
      <c r="B322" s="134"/>
      <c r="C322" s="138" t="s">
        <v>355</v>
      </c>
      <c r="D322" s="215"/>
      <c r="E322" s="144">
        <f>E323</f>
        <v>11134.7</v>
      </c>
      <c r="G322"/>
    </row>
    <row r="323" spans="1:7" s="252" customFormat="1" ht="26.25" customHeight="1">
      <c r="A323" s="121" t="s">
        <v>195</v>
      </c>
      <c r="B323" s="134"/>
      <c r="C323" s="138" t="s">
        <v>355</v>
      </c>
      <c r="D323" s="215" t="s">
        <v>211</v>
      </c>
      <c r="E323" s="144">
        <v>11134.7</v>
      </c>
      <c r="G323"/>
    </row>
    <row r="324" spans="1:7" s="252" customFormat="1" ht="24.75" customHeight="1">
      <c r="A324" s="166" t="s">
        <v>281</v>
      </c>
      <c r="B324" s="117"/>
      <c r="C324" s="138">
        <v>202100000</v>
      </c>
      <c r="D324" s="143"/>
      <c r="E324" s="144">
        <f>E325</f>
        <v>17</v>
      </c>
      <c r="G324"/>
    </row>
    <row r="325" spans="1:7" s="252" customFormat="1" ht="26.25" customHeight="1">
      <c r="A325" s="121" t="s">
        <v>195</v>
      </c>
      <c r="B325" s="117"/>
      <c r="C325" s="138">
        <v>202100000</v>
      </c>
      <c r="D325" s="143" t="s">
        <v>211</v>
      </c>
      <c r="E325" s="144">
        <v>17</v>
      </c>
      <c r="G325"/>
    </row>
    <row r="326" spans="1:7" s="252" customFormat="1" ht="21" customHeight="1">
      <c r="A326" s="146" t="s">
        <v>282</v>
      </c>
      <c r="B326" s="117"/>
      <c r="C326" s="138">
        <v>202200000</v>
      </c>
      <c r="D326" s="143"/>
      <c r="E326" s="144">
        <f>E328+E327</f>
        <v>188.1</v>
      </c>
      <c r="G326"/>
    </row>
    <row r="327" spans="1:7" s="252" customFormat="1" ht="24.75" customHeight="1">
      <c r="A327" s="121" t="s">
        <v>182</v>
      </c>
      <c r="B327" s="117"/>
      <c r="C327" s="138">
        <v>202200000</v>
      </c>
      <c r="D327" s="143" t="s">
        <v>183</v>
      </c>
      <c r="E327" s="144">
        <v>20</v>
      </c>
      <c r="G327"/>
    </row>
    <row r="328" spans="1:7" s="252" customFormat="1" ht="24.75" customHeight="1">
      <c r="A328" s="121" t="s">
        <v>195</v>
      </c>
      <c r="B328" s="117"/>
      <c r="C328" s="138">
        <v>202200000</v>
      </c>
      <c r="D328" s="143" t="s">
        <v>211</v>
      </c>
      <c r="E328" s="144">
        <v>168.1</v>
      </c>
      <c r="G328"/>
    </row>
    <row r="329" spans="1:7" s="252" customFormat="1" ht="15.75" customHeight="1">
      <c r="A329" s="146" t="s">
        <v>283</v>
      </c>
      <c r="B329" s="117"/>
      <c r="C329" s="138">
        <v>202400000</v>
      </c>
      <c r="D329" s="143"/>
      <c r="E329" s="144">
        <f>E330</f>
        <v>41</v>
      </c>
      <c r="G329"/>
    </row>
    <row r="330" spans="1:7" s="252" customFormat="1" ht="24.75" customHeight="1">
      <c r="A330" s="121" t="s">
        <v>195</v>
      </c>
      <c r="B330" s="117"/>
      <c r="C330" s="138">
        <v>202400000</v>
      </c>
      <c r="D330" s="143" t="s">
        <v>211</v>
      </c>
      <c r="E330" s="144">
        <v>41</v>
      </c>
      <c r="G330"/>
    </row>
    <row r="331" spans="1:7" s="252" customFormat="1" ht="15" customHeight="1">
      <c r="A331" s="166" t="s">
        <v>284</v>
      </c>
      <c r="B331" s="117"/>
      <c r="C331" s="138">
        <v>203200000</v>
      </c>
      <c r="D331" s="143"/>
      <c r="E331" s="144">
        <f>E333+E332</f>
        <v>35.3</v>
      </c>
      <c r="G331"/>
    </row>
    <row r="332" spans="1:7" s="252" customFormat="1" ht="48.75" customHeight="1">
      <c r="A332" s="121" t="s">
        <v>181</v>
      </c>
      <c r="B332" s="117"/>
      <c r="C332" s="138">
        <v>203200000</v>
      </c>
      <c r="D332" s="143" t="s">
        <v>153</v>
      </c>
      <c r="E332" s="144">
        <v>14.9</v>
      </c>
      <c r="G332"/>
    </row>
    <row r="333" spans="1:7" s="252" customFormat="1" ht="24" customHeight="1">
      <c r="A333" s="121" t="s">
        <v>182</v>
      </c>
      <c r="B333" s="117"/>
      <c r="C333" s="138">
        <v>203200000</v>
      </c>
      <c r="D333" s="143" t="s">
        <v>183</v>
      </c>
      <c r="E333" s="144">
        <v>20.4</v>
      </c>
      <c r="G333"/>
    </row>
    <row r="334" spans="1:7" s="252" customFormat="1" ht="27.75" customHeight="1">
      <c r="A334" s="297" t="s">
        <v>285</v>
      </c>
      <c r="B334" s="117"/>
      <c r="C334" s="138">
        <v>203400000</v>
      </c>
      <c r="D334" s="143"/>
      <c r="E334" s="144">
        <f>E335</f>
        <v>73.4</v>
      </c>
      <c r="G334"/>
    </row>
    <row r="335" spans="1:7" s="252" customFormat="1" ht="24.75" customHeight="1">
      <c r="A335" s="121" t="s">
        <v>195</v>
      </c>
      <c r="B335" s="117"/>
      <c r="C335" s="138">
        <v>203400000</v>
      </c>
      <c r="D335" s="143" t="s">
        <v>211</v>
      </c>
      <c r="E335" s="144">
        <v>73.4</v>
      </c>
      <c r="G335"/>
    </row>
    <row r="336" spans="1:7" s="252" customFormat="1" ht="18" customHeight="1">
      <c r="A336" s="145" t="s">
        <v>286</v>
      </c>
      <c r="B336" s="117"/>
      <c r="C336" s="138">
        <v>204100000</v>
      </c>
      <c r="D336" s="143"/>
      <c r="E336" s="144">
        <f>E337</f>
        <v>1245.4</v>
      </c>
      <c r="G336"/>
    </row>
    <row r="337" spans="1:7" s="252" customFormat="1" ht="26.25" customHeight="1">
      <c r="A337" s="145" t="s">
        <v>287</v>
      </c>
      <c r="B337" s="117"/>
      <c r="C337" s="138" t="s">
        <v>288</v>
      </c>
      <c r="D337" s="143"/>
      <c r="E337" s="144">
        <f>E338</f>
        <v>1245.4</v>
      </c>
      <c r="G337"/>
    </row>
    <row r="338" spans="1:7" s="252" customFormat="1" ht="24.75" customHeight="1">
      <c r="A338" s="121" t="s">
        <v>195</v>
      </c>
      <c r="B338" s="117"/>
      <c r="C338" s="138" t="s">
        <v>288</v>
      </c>
      <c r="D338" s="143" t="s">
        <v>211</v>
      </c>
      <c r="E338" s="144">
        <v>1245.4</v>
      </c>
      <c r="G338"/>
    </row>
    <row r="339" spans="1:7" s="252" customFormat="1" ht="38.25" customHeight="1">
      <c r="A339" s="146" t="s">
        <v>289</v>
      </c>
      <c r="B339" s="127"/>
      <c r="C339" s="138">
        <v>204200000</v>
      </c>
      <c r="D339" s="143"/>
      <c r="E339" s="144">
        <f>E340</f>
        <v>690.3</v>
      </c>
      <c r="G339"/>
    </row>
    <row r="340" spans="1:7" s="252" customFormat="1" ht="13.5" customHeight="1">
      <c r="A340" s="146" t="s">
        <v>214</v>
      </c>
      <c r="B340" s="127"/>
      <c r="C340" s="138" t="s">
        <v>290</v>
      </c>
      <c r="D340" s="143"/>
      <c r="E340" s="144">
        <f>E341</f>
        <v>690.3</v>
      </c>
      <c r="G340"/>
    </row>
    <row r="341" spans="1:7" s="252" customFormat="1" ht="22.5" customHeight="1">
      <c r="A341" s="121" t="s">
        <v>195</v>
      </c>
      <c r="B341" s="127"/>
      <c r="C341" s="138" t="s">
        <v>290</v>
      </c>
      <c r="D341" s="128" t="s">
        <v>211</v>
      </c>
      <c r="E341" s="144">
        <v>690.3</v>
      </c>
      <c r="G341"/>
    </row>
    <row r="342" spans="1:7" s="252" customFormat="1" ht="27" customHeight="1">
      <c r="A342" s="146" t="s">
        <v>291</v>
      </c>
      <c r="B342" s="134"/>
      <c r="C342" s="138">
        <v>205100000</v>
      </c>
      <c r="D342" s="197"/>
      <c r="E342" s="144">
        <f>E343+E347</f>
        <v>31907.699999999997</v>
      </c>
      <c r="G342"/>
    </row>
    <row r="343" spans="1:7" s="252" customFormat="1" ht="24.75" customHeight="1">
      <c r="A343" s="146" t="s">
        <v>180</v>
      </c>
      <c r="B343" s="117"/>
      <c r="C343" s="138">
        <v>205182040</v>
      </c>
      <c r="D343" s="194"/>
      <c r="E343" s="144">
        <f>E344+E345+E346</f>
        <v>16482.6</v>
      </c>
      <c r="G343"/>
    </row>
    <row r="344" spans="1:7" s="252" customFormat="1" ht="50.25" customHeight="1">
      <c r="A344" s="121" t="s">
        <v>181</v>
      </c>
      <c r="B344" s="117"/>
      <c r="C344" s="138">
        <v>205182040</v>
      </c>
      <c r="D344" s="194">
        <v>100</v>
      </c>
      <c r="E344" s="144">
        <v>14813.5</v>
      </c>
      <c r="G344"/>
    </row>
    <row r="345" spans="1:7" s="252" customFormat="1" ht="27" customHeight="1">
      <c r="A345" s="121" t="s">
        <v>182</v>
      </c>
      <c r="B345" s="117"/>
      <c r="C345" s="138">
        <v>205182040</v>
      </c>
      <c r="D345" s="194">
        <v>200</v>
      </c>
      <c r="E345" s="144">
        <v>1614.5</v>
      </c>
      <c r="G345"/>
    </row>
    <row r="346" spans="1:7" s="252" customFormat="1" ht="16.5" customHeight="1">
      <c r="A346" s="121" t="s">
        <v>202</v>
      </c>
      <c r="B346" s="117"/>
      <c r="C346" s="138">
        <v>205182040</v>
      </c>
      <c r="D346" s="194">
        <v>800</v>
      </c>
      <c r="E346" s="144">
        <v>54.6</v>
      </c>
      <c r="G346"/>
    </row>
    <row r="347" spans="1:7" s="252" customFormat="1" ht="27" customHeight="1">
      <c r="A347" s="166" t="s">
        <v>257</v>
      </c>
      <c r="B347" s="117"/>
      <c r="C347" s="138">
        <v>205182060</v>
      </c>
      <c r="D347" s="194"/>
      <c r="E347" s="144">
        <f>E348+E349</f>
        <v>15425.099999999999</v>
      </c>
      <c r="G347"/>
    </row>
    <row r="348" spans="1:7" s="252" customFormat="1" ht="49.5" customHeight="1">
      <c r="A348" s="121" t="s">
        <v>181</v>
      </c>
      <c r="B348" s="117"/>
      <c r="C348" s="138">
        <v>205182060</v>
      </c>
      <c r="D348" s="194">
        <v>100</v>
      </c>
      <c r="E348" s="144">
        <v>14892.3</v>
      </c>
      <c r="G348"/>
    </row>
    <row r="349" spans="1:7" s="252" customFormat="1" ht="25.5" customHeight="1">
      <c r="A349" s="121" t="s">
        <v>182</v>
      </c>
      <c r="B349" s="117"/>
      <c r="C349" s="138">
        <v>205182060</v>
      </c>
      <c r="D349" s="194">
        <v>200</v>
      </c>
      <c r="E349" s="144">
        <v>532.8</v>
      </c>
      <c r="G349"/>
    </row>
    <row r="350" spans="1:7" s="252" customFormat="1" ht="24.75" customHeight="1">
      <c r="A350" s="201" t="s">
        <v>262</v>
      </c>
      <c r="B350" s="117"/>
      <c r="C350" s="135">
        <v>400000000</v>
      </c>
      <c r="D350" s="197"/>
      <c r="E350" s="157">
        <f>E351+E353+E355</f>
        <v>19054.3</v>
      </c>
      <c r="G350"/>
    </row>
    <row r="351" spans="1:7" s="252" customFormat="1" ht="36.75" customHeight="1">
      <c r="A351" s="216" t="s">
        <v>292</v>
      </c>
      <c r="B351" s="117"/>
      <c r="C351" s="138">
        <v>402300000</v>
      </c>
      <c r="D351" s="194"/>
      <c r="E351" s="144">
        <f>E352</f>
        <v>17233.2</v>
      </c>
      <c r="G351"/>
    </row>
    <row r="352" spans="1:7" s="252" customFormat="1" ht="26.25" customHeight="1">
      <c r="A352" s="121" t="s">
        <v>195</v>
      </c>
      <c r="B352" s="117"/>
      <c r="C352" s="138">
        <v>402300000</v>
      </c>
      <c r="D352" s="194">
        <v>600</v>
      </c>
      <c r="E352" s="144">
        <v>17233.2</v>
      </c>
      <c r="G352"/>
    </row>
    <row r="353" spans="1:7" s="252" customFormat="1" ht="24">
      <c r="A353" s="217" t="s">
        <v>293</v>
      </c>
      <c r="B353" s="117"/>
      <c r="C353" s="138">
        <v>402400000</v>
      </c>
      <c r="D353" s="194"/>
      <c r="E353" s="144">
        <f>E354</f>
        <v>809.5</v>
      </c>
      <c r="G353"/>
    </row>
    <row r="354" spans="1:7" s="252" customFormat="1" ht="26.25" customHeight="1">
      <c r="A354" s="121" t="s">
        <v>195</v>
      </c>
      <c r="B354" s="117"/>
      <c r="C354" s="138">
        <v>402400000</v>
      </c>
      <c r="D354" s="194">
        <v>600</v>
      </c>
      <c r="E354" s="144">
        <v>809.5</v>
      </c>
      <c r="G354"/>
    </row>
    <row r="355" spans="1:7" s="252" customFormat="1" ht="24">
      <c r="A355" s="17" t="s">
        <v>356</v>
      </c>
      <c r="B355" s="117"/>
      <c r="C355" s="138" t="s">
        <v>357</v>
      </c>
      <c r="D355" s="194"/>
      <c r="E355" s="144">
        <f>E356</f>
        <v>1011.6</v>
      </c>
      <c r="G355"/>
    </row>
    <row r="356" spans="1:7" s="252" customFormat="1" ht="24">
      <c r="A356" s="17" t="s">
        <v>341</v>
      </c>
      <c r="B356" s="117"/>
      <c r="C356" s="138" t="s">
        <v>358</v>
      </c>
      <c r="D356" s="194"/>
      <c r="E356" s="144">
        <f>E357</f>
        <v>1011.6</v>
      </c>
      <c r="G356"/>
    </row>
    <row r="357" spans="1:7" s="252" customFormat="1" ht="24">
      <c r="A357" s="121" t="s">
        <v>195</v>
      </c>
      <c r="B357" s="117"/>
      <c r="C357" s="138" t="s">
        <v>358</v>
      </c>
      <c r="D357" s="194">
        <v>600</v>
      </c>
      <c r="E357" s="144">
        <v>1011.6</v>
      </c>
      <c r="G357"/>
    </row>
    <row r="358" spans="1:7" s="252" customFormat="1" ht="24.75" customHeight="1">
      <c r="A358" s="174" t="s">
        <v>215</v>
      </c>
      <c r="B358" s="126"/>
      <c r="C358" s="135">
        <v>800000000</v>
      </c>
      <c r="D358" s="197"/>
      <c r="E358" s="157">
        <f>E359</f>
        <v>50.7</v>
      </c>
      <c r="G358"/>
    </row>
    <row r="359" spans="1:7" s="252" customFormat="1" ht="24">
      <c r="A359" s="174" t="s">
        <v>226</v>
      </c>
      <c r="B359" s="126"/>
      <c r="C359" s="135">
        <v>830000000</v>
      </c>
      <c r="D359" s="197"/>
      <c r="E359" s="157">
        <f>E360+E362</f>
        <v>50.7</v>
      </c>
      <c r="G359"/>
    </row>
    <row r="360" spans="1:7" s="252" customFormat="1" ht="36">
      <c r="A360" s="146" t="s">
        <v>294</v>
      </c>
      <c r="B360" s="117"/>
      <c r="C360" s="138">
        <v>832100000</v>
      </c>
      <c r="D360" s="194"/>
      <c r="E360" s="144">
        <f>E361</f>
        <v>23.5</v>
      </c>
      <c r="G360"/>
    </row>
    <row r="361" spans="1:7" s="252" customFormat="1" ht="27" customHeight="1">
      <c r="A361" s="121" t="s">
        <v>195</v>
      </c>
      <c r="B361" s="117"/>
      <c r="C361" s="138">
        <v>832100000</v>
      </c>
      <c r="D361" s="194">
        <v>600</v>
      </c>
      <c r="E361" s="144">
        <v>23.5</v>
      </c>
      <c r="G361"/>
    </row>
    <row r="362" spans="1:7" s="252" customFormat="1" ht="24">
      <c r="A362" s="146" t="s">
        <v>295</v>
      </c>
      <c r="B362" s="117"/>
      <c r="C362" s="138">
        <v>832700000</v>
      </c>
      <c r="D362" s="194"/>
      <c r="E362" s="144">
        <f>E363</f>
        <v>27.2</v>
      </c>
      <c r="G362"/>
    </row>
    <row r="363" spans="1:7" s="252" customFormat="1" ht="24">
      <c r="A363" s="121" t="s">
        <v>195</v>
      </c>
      <c r="B363" s="117"/>
      <c r="C363" s="138">
        <v>832700000</v>
      </c>
      <c r="D363" s="194">
        <v>600</v>
      </c>
      <c r="E363" s="144">
        <v>27.2</v>
      </c>
      <c r="G363"/>
    </row>
    <row r="364" spans="1:7" s="252" customFormat="1" ht="12.75">
      <c r="A364" s="180" t="s">
        <v>179</v>
      </c>
      <c r="B364" s="127"/>
      <c r="C364" s="135">
        <v>9900000000</v>
      </c>
      <c r="D364" s="194"/>
      <c r="E364" s="157">
        <f>E365+E367+E370</f>
        <v>19050.6</v>
      </c>
      <c r="G364"/>
    </row>
    <row r="365" spans="1:7" s="252" customFormat="1" ht="12.75">
      <c r="A365" s="218" t="s">
        <v>296</v>
      </c>
      <c r="B365" s="117"/>
      <c r="C365" s="138">
        <v>9900010510</v>
      </c>
      <c r="D365" s="194"/>
      <c r="E365" s="144">
        <f>E366</f>
        <v>107.7</v>
      </c>
      <c r="G365"/>
    </row>
    <row r="366" spans="1:7" s="252" customFormat="1" ht="12.75">
      <c r="A366" s="121" t="s">
        <v>188</v>
      </c>
      <c r="B366" s="117"/>
      <c r="C366" s="138">
        <v>9900010510</v>
      </c>
      <c r="D366" s="194">
        <v>300</v>
      </c>
      <c r="E366" s="144">
        <v>107.7</v>
      </c>
      <c r="G366"/>
    </row>
    <row r="367" spans="1:7" s="252" customFormat="1" ht="72">
      <c r="A367" s="199" t="s">
        <v>359</v>
      </c>
      <c r="B367" s="117"/>
      <c r="C367" s="138">
        <v>9900073190</v>
      </c>
      <c r="D367" s="194"/>
      <c r="E367" s="144">
        <f>E369+E368</f>
        <v>18893.6</v>
      </c>
      <c r="G367"/>
    </row>
    <row r="368" spans="1:7" s="252" customFormat="1" ht="24">
      <c r="A368" s="121" t="s">
        <v>182</v>
      </c>
      <c r="B368" s="117"/>
      <c r="C368" s="138">
        <v>9900073190</v>
      </c>
      <c r="D368" s="194">
        <v>200</v>
      </c>
      <c r="E368" s="144">
        <v>18</v>
      </c>
      <c r="G368"/>
    </row>
    <row r="369" spans="1:7" s="252" customFormat="1" ht="12.75">
      <c r="A369" s="121" t="s">
        <v>188</v>
      </c>
      <c r="B369" s="127"/>
      <c r="C369" s="138">
        <v>9900073190</v>
      </c>
      <c r="D369" s="128" t="s">
        <v>230</v>
      </c>
      <c r="E369" s="160">
        <v>18875.6</v>
      </c>
      <c r="G369"/>
    </row>
    <row r="370" spans="1:7" s="252" customFormat="1" ht="36">
      <c r="A370" s="190" t="s">
        <v>235</v>
      </c>
      <c r="B370" s="127"/>
      <c r="C370" s="138">
        <v>9900092740</v>
      </c>
      <c r="D370" s="128"/>
      <c r="E370" s="160">
        <f>E371</f>
        <v>49.3</v>
      </c>
      <c r="G370"/>
    </row>
    <row r="371" spans="1:7" s="252" customFormat="1" ht="24">
      <c r="A371" s="121" t="s">
        <v>195</v>
      </c>
      <c r="B371" s="127"/>
      <c r="C371" s="138">
        <v>9900092740</v>
      </c>
      <c r="D371" s="128" t="s">
        <v>211</v>
      </c>
      <c r="E371" s="160">
        <v>49.3</v>
      </c>
      <c r="G371"/>
    </row>
    <row r="372" spans="1:7" s="252" customFormat="1" ht="12.75">
      <c r="A372" s="322"/>
      <c r="B372" s="323"/>
      <c r="C372" s="323"/>
      <c r="D372" s="323"/>
      <c r="E372" s="324"/>
      <c r="G372"/>
    </row>
    <row r="373" spans="1:7" s="252" customFormat="1" ht="24">
      <c r="A373" s="126" t="s">
        <v>82</v>
      </c>
      <c r="B373" s="127" t="s">
        <v>132</v>
      </c>
      <c r="C373" s="139"/>
      <c r="D373" s="139"/>
      <c r="E373" s="137">
        <f>E374+E388</f>
        <v>53500.1</v>
      </c>
      <c r="G373"/>
    </row>
    <row r="374" spans="1:7" s="252" customFormat="1" ht="26.25" customHeight="1">
      <c r="A374" s="164" t="s">
        <v>206</v>
      </c>
      <c r="B374" s="139"/>
      <c r="C374" s="135">
        <v>600000000</v>
      </c>
      <c r="D374" s="139"/>
      <c r="E374" s="137">
        <f>E375</f>
        <v>43027.4</v>
      </c>
      <c r="G374"/>
    </row>
    <row r="375" spans="1:7" s="252" customFormat="1" ht="24" customHeight="1">
      <c r="A375" s="219" t="s">
        <v>297</v>
      </c>
      <c r="B375" s="139"/>
      <c r="C375" s="135">
        <v>610000000</v>
      </c>
      <c r="D375" s="139"/>
      <c r="E375" s="137">
        <f>E376+E383+E381</f>
        <v>43027.4</v>
      </c>
      <c r="G375"/>
    </row>
    <row r="376" spans="1:7" s="252" customFormat="1" ht="12.75">
      <c r="A376" s="191" t="s">
        <v>298</v>
      </c>
      <c r="B376" s="139"/>
      <c r="C376" s="138">
        <v>611400000</v>
      </c>
      <c r="D376" s="139"/>
      <c r="E376" s="140">
        <f>E377+E379</f>
        <v>29187</v>
      </c>
      <c r="G376"/>
    </row>
    <row r="377" spans="1:7" s="252" customFormat="1" ht="24">
      <c r="A377" s="220" t="s">
        <v>299</v>
      </c>
      <c r="B377" s="139"/>
      <c r="C377" s="138">
        <v>611421010</v>
      </c>
      <c r="D377" s="139"/>
      <c r="E377" s="140">
        <f>E378</f>
        <v>28655.5</v>
      </c>
      <c r="G377"/>
    </row>
    <row r="378" spans="1:7" s="252" customFormat="1" ht="11.25" customHeight="1">
      <c r="A378" s="121" t="s">
        <v>194</v>
      </c>
      <c r="B378" s="139"/>
      <c r="C378" s="138">
        <v>611421010</v>
      </c>
      <c r="D378" s="139">
        <v>500</v>
      </c>
      <c r="E378" s="140">
        <v>28655.5</v>
      </c>
      <c r="G378"/>
    </row>
    <row r="379" spans="1:7" s="252" customFormat="1" ht="36">
      <c r="A379" s="191" t="s">
        <v>300</v>
      </c>
      <c r="B379" s="139"/>
      <c r="C379" s="138">
        <v>611473110</v>
      </c>
      <c r="D379" s="139"/>
      <c r="E379" s="140">
        <f>E380</f>
        <v>531.5</v>
      </c>
      <c r="G379"/>
    </row>
    <row r="380" spans="1:7" s="252" customFormat="1" ht="12.75">
      <c r="A380" s="121" t="s">
        <v>194</v>
      </c>
      <c r="B380" s="139"/>
      <c r="C380" s="138">
        <v>611473110</v>
      </c>
      <c r="D380" s="139">
        <v>500</v>
      </c>
      <c r="E380" s="140">
        <v>531.5</v>
      </c>
      <c r="G380"/>
    </row>
    <row r="381" spans="1:7" s="252" customFormat="1" ht="12.75">
      <c r="A381" s="273" t="s">
        <v>360</v>
      </c>
      <c r="B381" s="139"/>
      <c r="C381" s="138">
        <v>611700000</v>
      </c>
      <c r="D381" s="139"/>
      <c r="E381" s="140">
        <f>E382</f>
        <v>214.5</v>
      </c>
      <c r="G381"/>
    </row>
    <row r="382" spans="1:7" s="252" customFormat="1" ht="12.75">
      <c r="A382" s="121" t="s">
        <v>361</v>
      </c>
      <c r="B382" s="139"/>
      <c r="C382" s="138">
        <v>611700000</v>
      </c>
      <c r="D382" s="139">
        <v>700</v>
      </c>
      <c r="E382" s="140">
        <v>214.5</v>
      </c>
      <c r="G382"/>
    </row>
    <row r="383" spans="1:7" s="252" customFormat="1" ht="24">
      <c r="A383" s="221" t="s">
        <v>256</v>
      </c>
      <c r="B383" s="139"/>
      <c r="C383" s="138">
        <v>613100000</v>
      </c>
      <c r="D383" s="139"/>
      <c r="E383" s="140">
        <f>E384</f>
        <v>13625.9</v>
      </c>
      <c r="G383"/>
    </row>
    <row r="384" spans="1:7" s="252" customFormat="1" ht="24">
      <c r="A384" s="221" t="s">
        <v>180</v>
      </c>
      <c r="B384" s="139"/>
      <c r="C384" s="138">
        <v>613182040</v>
      </c>
      <c r="D384" s="139"/>
      <c r="E384" s="140">
        <f>E385+E386+E387</f>
        <v>13625.9</v>
      </c>
      <c r="G384"/>
    </row>
    <row r="385" spans="1:5" ht="48">
      <c r="A385" s="121" t="s">
        <v>181</v>
      </c>
      <c r="B385" s="128"/>
      <c r="C385" s="138">
        <v>613182040</v>
      </c>
      <c r="D385" s="128" t="s">
        <v>153</v>
      </c>
      <c r="E385" s="160">
        <v>12838</v>
      </c>
    </row>
    <row r="386" spans="1:5" ht="24">
      <c r="A386" s="121" t="s">
        <v>182</v>
      </c>
      <c r="B386" s="128"/>
      <c r="C386" s="138">
        <v>613182040</v>
      </c>
      <c r="D386" s="128" t="s">
        <v>183</v>
      </c>
      <c r="E386" s="160">
        <v>779.1</v>
      </c>
    </row>
    <row r="387" spans="1:5" ht="12.75">
      <c r="A387" s="121" t="s">
        <v>202</v>
      </c>
      <c r="B387" s="128"/>
      <c r="C387" s="138">
        <v>613182040</v>
      </c>
      <c r="D387" s="128" t="s">
        <v>203</v>
      </c>
      <c r="E387" s="160">
        <v>8.8</v>
      </c>
    </row>
    <row r="388" spans="1:5" ht="15" customHeight="1">
      <c r="A388" s="180" t="s">
        <v>179</v>
      </c>
      <c r="B388" s="127"/>
      <c r="C388" s="135">
        <v>9900000000</v>
      </c>
      <c r="D388" s="139"/>
      <c r="E388" s="137">
        <f>E389+E394+E396+E398+E400+E402+E404+E391</f>
        <v>10472.699999999999</v>
      </c>
    </row>
    <row r="389" spans="1:5" ht="26.25" customHeight="1">
      <c r="A389" s="222" t="s">
        <v>301</v>
      </c>
      <c r="B389" s="117"/>
      <c r="C389" s="138">
        <v>9900021020</v>
      </c>
      <c r="D389" s="143"/>
      <c r="E389" s="144">
        <f>E390</f>
        <v>8096.7</v>
      </c>
    </row>
    <row r="390" spans="1:5" ht="14.25" customHeight="1">
      <c r="A390" s="121" t="s">
        <v>194</v>
      </c>
      <c r="B390" s="142"/>
      <c r="C390" s="138">
        <v>9900021020</v>
      </c>
      <c r="D390" s="143" t="s">
        <v>232</v>
      </c>
      <c r="E390" s="144">
        <v>8096.7</v>
      </c>
    </row>
    <row r="391" spans="1:5" ht="36">
      <c r="A391" s="161" t="s">
        <v>490</v>
      </c>
      <c r="B391" s="142"/>
      <c r="C391" s="138">
        <v>9900024040</v>
      </c>
      <c r="D391" s="143"/>
      <c r="E391" s="144">
        <f>E392+E393</f>
        <v>136</v>
      </c>
    </row>
    <row r="392" spans="1:5" ht="48.75" customHeight="1">
      <c r="A392" s="121" t="s">
        <v>181</v>
      </c>
      <c r="B392" s="142"/>
      <c r="C392" s="138">
        <v>9900024040</v>
      </c>
      <c r="D392" s="143" t="s">
        <v>153</v>
      </c>
      <c r="E392" s="144">
        <v>131</v>
      </c>
    </row>
    <row r="393" spans="1:5" ht="23.25" customHeight="1">
      <c r="A393" s="121" t="s">
        <v>182</v>
      </c>
      <c r="B393" s="142"/>
      <c r="C393" s="138">
        <v>9900024040</v>
      </c>
      <c r="D393" s="143" t="s">
        <v>183</v>
      </c>
      <c r="E393" s="144">
        <v>5</v>
      </c>
    </row>
    <row r="394" spans="1:7" ht="24">
      <c r="A394" s="183" t="s">
        <v>302</v>
      </c>
      <c r="B394" s="142"/>
      <c r="C394" s="138">
        <v>9900051180</v>
      </c>
      <c r="D394" s="143"/>
      <c r="E394" s="144">
        <f>E395</f>
        <v>1892.4</v>
      </c>
      <c r="G394" s="252"/>
    </row>
    <row r="395" spans="1:5" ht="12.75">
      <c r="A395" s="121" t="s">
        <v>194</v>
      </c>
      <c r="B395" s="142"/>
      <c r="C395" s="138">
        <v>9900051180</v>
      </c>
      <c r="D395" s="143" t="s">
        <v>232</v>
      </c>
      <c r="E395" s="144">
        <v>1892.4</v>
      </c>
    </row>
    <row r="396" spans="1:5" ht="24">
      <c r="A396" s="223" t="s">
        <v>303</v>
      </c>
      <c r="B396" s="142"/>
      <c r="C396" s="138">
        <v>9900059300</v>
      </c>
      <c r="D396" s="143"/>
      <c r="E396" s="144">
        <f>E397</f>
        <v>148.3</v>
      </c>
    </row>
    <row r="397" spans="1:5" ht="12.75">
      <c r="A397" s="121" t="s">
        <v>194</v>
      </c>
      <c r="B397" s="142"/>
      <c r="C397" s="138">
        <v>9900059300</v>
      </c>
      <c r="D397" s="143" t="s">
        <v>232</v>
      </c>
      <c r="E397" s="144">
        <v>148.3</v>
      </c>
    </row>
    <row r="398" spans="1:7" s="252" customFormat="1" ht="60">
      <c r="A398" s="224" t="s">
        <v>362</v>
      </c>
      <c r="B398" s="142"/>
      <c r="C398" s="138">
        <v>9900073090</v>
      </c>
      <c r="D398" s="143"/>
      <c r="E398" s="144">
        <f>E399</f>
        <v>4.5</v>
      </c>
      <c r="G398"/>
    </row>
    <row r="399" spans="1:7" s="252" customFormat="1" ht="24">
      <c r="A399" s="121" t="s">
        <v>182</v>
      </c>
      <c r="B399" s="142"/>
      <c r="C399" s="138">
        <v>9900073090</v>
      </c>
      <c r="D399" s="143" t="s">
        <v>183</v>
      </c>
      <c r="E399" s="144">
        <v>4.5</v>
      </c>
      <c r="G399"/>
    </row>
    <row r="400" spans="1:7" s="252" customFormat="1" ht="108">
      <c r="A400" s="225" t="s">
        <v>304</v>
      </c>
      <c r="B400" s="142"/>
      <c r="C400" s="138">
        <v>9900073100</v>
      </c>
      <c r="D400" s="143"/>
      <c r="E400" s="144">
        <f>E401</f>
        <v>4.5</v>
      </c>
      <c r="G400"/>
    </row>
    <row r="401" spans="1:5" ht="24">
      <c r="A401" s="121" t="s">
        <v>182</v>
      </c>
      <c r="B401" s="142"/>
      <c r="C401" s="138">
        <v>9900073100</v>
      </c>
      <c r="D401" s="143" t="s">
        <v>183</v>
      </c>
      <c r="E401" s="144">
        <v>4.5</v>
      </c>
    </row>
    <row r="402" spans="1:5" ht="60">
      <c r="A402" s="186" t="s">
        <v>491</v>
      </c>
      <c r="B402" s="226"/>
      <c r="C402" s="138">
        <v>9900073150</v>
      </c>
      <c r="D402" s="143"/>
      <c r="E402" s="144">
        <f>E403</f>
        <v>185.3</v>
      </c>
    </row>
    <row r="403" spans="1:5" ht="12.75">
      <c r="A403" s="121" t="s">
        <v>194</v>
      </c>
      <c r="B403" s="142"/>
      <c r="C403" s="138">
        <v>9900073150</v>
      </c>
      <c r="D403" s="143" t="s">
        <v>232</v>
      </c>
      <c r="E403" s="144">
        <v>185.3</v>
      </c>
    </row>
    <row r="404" spans="1:5" ht="84">
      <c r="A404" s="187" t="s">
        <v>492</v>
      </c>
      <c r="B404" s="227"/>
      <c r="C404" s="138">
        <v>9900073160</v>
      </c>
      <c r="D404" s="127"/>
      <c r="E404" s="160">
        <f>E405</f>
        <v>5</v>
      </c>
    </row>
    <row r="405" spans="1:5" ht="24">
      <c r="A405" s="121" t="s">
        <v>182</v>
      </c>
      <c r="B405" s="142"/>
      <c r="C405" s="138">
        <v>9900073160</v>
      </c>
      <c r="D405" s="143" t="s">
        <v>183</v>
      </c>
      <c r="E405" s="144">
        <v>5</v>
      </c>
    </row>
    <row r="406" spans="1:5" ht="12.75">
      <c r="A406" s="325" t="s">
        <v>76</v>
      </c>
      <c r="B406" s="325"/>
      <c r="C406" s="325"/>
      <c r="D406" s="325"/>
      <c r="E406" s="129">
        <f>E373+E295+E272+E194+E182+E17+E11</f>
        <v>1193550.4999999998</v>
      </c>
    </row>
  </sheetData>
  <sheetProtection/>
  <autoFilter ref="A9:E394"/>
  <mergeCells count="12">
    <mergeCell ref="A7:E7"/>
    <mergeCell ref="A1:E1"/>
    <mergeCell ref="A2:E2"/>
    <mergeCell ref="A3:E3"/>
    <mergeCell ref="A4:E4"/>
    <mergeCell ref="A5:E5"/>
    <mergeCell ref="A181:E181"/>
    <mergeCell ref="A193:E193"/>
    <mergeCell ref="A271:E271"/>
    <mergeCell ref="A294:E294"/>
    <mergeCell ref="A372:E372"/>
    <mergeCell ref="A406:D406"/>
  </mergeCells>
  <printOptions/>
  <pageMargins left="0.7874015748031497" right="0.7874015748031497" top="0.1968503937007874" bottom="0.1968503937007874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tabSelected="1" view="pageBreakPreview" zoomScaleSheetLayoutView="100" zoomScalePageLayoutView="0" workbookViewId="0" topLeftCell="A1">
      <selection activeCell="Z7" sqref="Z7"/>
    </sheetView>
  </sheetViews>
  <sheetFormatPr defaultColWidth="8.00390625" defaultRowHeight="12.75"/>
  <cols>
    <col min="1" max="1" width="3.875" style="62" customWidth="1"/>
    <col min="2" max="6" width="2.75390625" style="79" customWidth="1"/>
    <col min="7" max="7" width="4.875" style="80" customWidth="1"/>
    <col min="8" max="8" width="3.875" style="81" customWidth="1"/>
    <col min="9" max="9" width="48.75390625" style="82" customWidth="1"/>
    <col min="10" max="10" width="12.125" style="62" customWidth="1"/>
    <col min="11" max="11" width="14.125" style="62" hidden="1" customWidth="1"/>
    <col min="12" max="12" width="17.25390625" style="62" hidden="1" customWidth="1"/>
    <col min="13" max="13" width="13.125" style="62" hidden="1" customWidth="1"/>
    <col min="14" max="16" width="17.125" style="62" hidden="1" customWidth="1"/>
    <col min="17" max="17" width="8.00390625" style="62" hidden="1" customWidth="1"/>
    <col min="18" max="25" width="8.00390625" style="62" customWidth="1"/>
    <col min="26" max="26" width="82.875" style="62" bestFit="1" customWidth="1"/>
    <col min="27" max="16384" width="8.00390625" style="62" customWidth="1"/>
  </cols>
  <sheetData>
    <row r="1" spans="1:10" s="56" customFormat="1" ht="11.25" customHeight="1">
      <c r="A1" s="51"/>
      <c r="B1" s="52"/>
      <c r="C1" s="52"/>
      <c r="D1" s="52"/>
      <c r="E1" s="52"/>
      <c r="F1" s="52"/>
      <c r="G1" s="53"/>
      <c r="H1" s="54"/>
      <c r="I1" s="327" t="s">
        <v>169</v>
      </c>
      <c r="J1" s="327"/>
    </row>
    <row r="2" spans="1:15" s="56" customFormat="1" ht="11.25">
      <c r="A2" s="51"/>
      <c r="B2" s="52"/>
      <c r="C2" s="52"/>
      <c r="D2" s="52"/>
      <c r="E2" s="52"/>
      <c r="F2" s="52"/>
      <c r="G2" s="53"/>
      <c r="H2" s="54"/>
      <c r="I2" s="330" t="s">
        <v>134</v>
      </c>
      <c r="J2" s="330"/>
      <c r="K2" s="330"/>
      <c r="L2" s="330"/>
      <c r="M2" s="330"/>
      <c r="N2" s="330"/>
      <c r="O2" s="330"/>
    </row>
    <row r="3" spans="1:15" s="56" customFormat="1" ht="11.25">
      <c r="A3" s="51"/>
      <c r="B3" s="52"/>
      <c r="C3" s="52"/>
      <c r="D3" s="52"/>
      <c r="E3" s="52"/>
      <c r="F3" s="52"/>
      <c r="G3" s="53"/>
      <c r="H3" s="54"/>
      <c r="I3" s="330" t="s">
        <v>135</v>
      </c>
      <c r="J3" s="330"/>
      <c r="K3" s="330"/>
      <c r="L3" s="330"/>
      <c r="M3" s="330"/>
      <c r="N3" s="330"/>
      <c r="O3" s="330"/>
    </row>
    <row r="4" spans="1:15" s="56" customFormat="1" ht="11.25">
      <c r="A4" s="51"/>
      <c r="B4" s="52"/>
      <c r="C4" s="52"/>
      <c r="D4" s="52"/>
      <c r="E4" s="52"/>
      <c r="F4" s="52"/>
      <c r="G4" s="53"/>
      <c r="H4" s="54"/>
      <c r="I4" s="330" t="s">
        <v>406</v>
      </c>
      <c r="J4" s="330"/>
      <c r="K4" s="330"/>
      <c r="L4" s="330"/>
      <c r="M4" s="330"/>
      <c r="N4" s="330"/>
      <c r="O4" s="330"/>
    </row>
    <row r="5" spans="1:15" s="56" customFormat="1" ht="11.25">
      <c r="A5" s="51"/>
      <c r="B5" s="52"/>
      <c r="C5" s="52"/>
      <c r="D5" s="52"/>
      <c r="E5" s="52"/>
      <c r="F5" s="52"/>
      <c r="G5" s="53"/>
      <c r="H5" s="54"/>
      <c r="I5" s="330" t="s">
        <v>501</v>
      </c>
      <c r="J5" s="330"/>
      <c r="K5" s="330"/>
      <c r="L5" s="330"/>
      <c r="M5" s="330"/>
      <c r="N5" s="330"/>
      <c r="O5" s="18"/>
    </row>
    <row r="6" spans="1:10" ht="15.75">
      <c r="A6" s="57"/>
      <c r="B6" s="58"/>
      <c r="C6" s="58"/>
      <c r="D6" s="58"/>
      <c r="E6" s="58"/>
      <c r="F6" s="58"/>
      <c r="G6" s="59"/>
      <c r="H6" s="60"/>
      <c r="I6" s="61"/>
      <c r="J6" s="61"/>
    </row>
    <row r="7" spans="1:10" s="63" customFormat="1" ht="40.5" customHeight="1">
      <c r="A7" s="331" t="s">
        <v>409</v>
      </c>
      <c r="B7" s="331"/>
      <c r="C7" s="331"/>
      <c r="D7" s="331"/>
      <c r="E7" s="331"/>
      <c r="F7" s="331"/>
      <c r="G7" s="331"/>
      <c r="H7" s="331"/>
      <c r="I7" s="331"/>
      <c r="J7" s="331"/>
    </row>
    <row r="8" spans="1:10" s="63" customFormat="1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6" s="56" customFormat="1" ht="11.25">
      <c r="A9" s="51"/>
      <c r="B9" s="52"/>
      <c r="C9" s="52"/>
      <c r="D9" s="52"/>
      <c r="E9" s="52"/>
      <c r="F9" s="52"/>
      <c r="G9" s="53"/>
      <c r="H9" s="54"/>
      <c r="I9" s="65"/>
      <c r="J9" s="55"/>
      <c r="K9" s="66"/>
      <c r="M9" s="66"/>
      <c r="O9" s="66"/>
      <c r="P9" s="66" t="s">
        <v>77</v>
      </c>
    </row>
    <row r="10" spans="1:16" s="63" customFormat="1" ht="39" customHeight="1">
      <c r="A10" s="328" t="s">
        <v>78</v>
      </c>
      <c r="B10" s="328"/>
      <c r="C10" s="328"/>
      <c r="D10" s="328"/>
      <c r="E10" s="328"/>
      <c r="F10" s="328"/>
      <c r="G10" s="328"/>
      <c r="H10" s="328"/>
      <c r="I10" s="240" t="s">
        <v>94</v>
      </c>
      <c r="J10" s="241" t="s">
        <v>69</v>
      </c>
      <c r="K10" s="67" t="s">
        <v>22</v>
      </c>
      <c r="L10" s="67" t="s">
        <v>22</v>
      </c>
      <c r="M10" s="67" t="s">
        <v>133</v>
      </c>
      <c r="N10" s="67" t="s">
        <v>22</v>
      </c>
      <c r="O10" s="67" t="s">
        <v>22</v>
      </c>
      <c r="P10" s="67" t="s">
        <v>22</v>
      </c>
    </row>
    <row r="11" spans="1:10" s="63" customFormat="1" ht="12.75">
      <c r="A11" s="329">
        <v>1</v>
      </c>
      <c r="B11" s="329"/>
      <c r="C11" s="329"/>
      <c r="D11" s="329"/>
      <c r="E11" s="329"/>
      <c r="F11" s="329"/>
      <c r="G11" s="329"/>
      <c r="H11" s="329"/>
      <c r="I11" s="242">
        <v>2</v>
      </c>
      <c r="J11" s="243">
        <v>3</v>
      </c>
    </row>
    <row r="12" spans="1:17" s="73" customFormat="1" ht="15.75" customHeight="1">
      <c r="A12" s="68"/>
      <c r="B12" s="69"/>
      <c r="C12" s="69"/>
      <c r="D12" s="69"/>
      <c r="E12" s="69"/>
      <c r="F12" s="69"/>
      <c r="G12" s="70"/>
      <c r="H12" s="71"/>
      <c r="I12" s="244" t="s">
        <v>308</v>
      </c>
      <c r="J12" s="245">
        <f>J14</f>
        <v>54750.36999999988</v>
      </c>
      <c r="K12" s="72" t="e">
        <v>#REF!</v>
      </c>
      <c r="L12" s="72" t="e">
        <v>#REF!</v>
      </c>
      <c r="M12" s="72" t="e">
        <v>#REF!</v>
      </c>
      <c r="N12" s="72" t="e">
        <v>#REF!</v>
      </c>
      <c r="O12" s="72" t="e">
        <v>#REF!</v>
      </c>
      <c r="P12" s="72" t="e">
        <v>#REF!</v>
      </c>
      <c r="Q12" s="73" t="e">
        <v>#REF!</v>
      </c>
    </row>
    <row r="13" spans="1:16" s="73" customFormat="1" ht="15.75" customHeight="1">
      <c r="A13" s="68"/>
      <c r="B13" s="69"/>
      <c r="C13" s="69"/>
      <c r="D13" s="69"/>
      <c r="E13" s="69"/>
      <c r="F13" s="69"/>
      <c r="G13" s="70"/>
      <c r="H13" s="71"/>
      <c r="I13" s="244" t="s">
        <v>309</v>
      </c>
      <c r="J13" s="245"/>
      <c r="K13" s="72"/>
      <c r="L13" s="72"/>
      <c r="M13" s="72"/>
      <c r="N13" s="72"/>
      <c r="O13" s="72"/>
      <c r="P13" s="72"/>
    </row>
    <row r="14" spans="1:16" s="73" customFormat="1" ht="26.25" customHeight="1">
      <c r="A14" s="68">
        <v>992</v>
      </c>
      <c r="B14" s="69"/>
      <c r="C14" s="69"/>
      <c r="D14" s="69"/>
      <c r="E14" s="69"/>
      <c r="F14" s="69"/>
      <c r="G14" s="70"/>
      <c r="H14" s="71"/>
      <c r="I14" s="244" t="s">
        <v>82</v>
      </c>
      <c r="J14" s="245">
        <f>J15+J16</f>
        <v>54750.36999999988</v>
      </c>
      <c r="K14" s="72"/>
      <c r="L14" s="72"/>
      <c r="M14" s="72"/>
      <c r="N14" s="72"/>
      <c r="O14" s="72"/>
      <c r="P14" s="72"/>
    </row>
    <row r="15" spans="1:19" s="63" customFormat="1" ht="24.75" customHeight="1">
      <c r="A15" s="74">
        <v>992</v>
      </c>
      <c r="B15" s="75">
        <v>1</v>
      </c>
      <c r="C15" s="75">
        <v>5</v>
      </c>
      <c r="D15" s="75">
        <v>2</v>
      </c>
      <c r="E15" s="75">
        <v>1</v>
      </c>
      <c r="F15" s="75">
        <v>5</v>
      </c>
      <c r="G15" s="76">
        <v>0</v>
      </c>
      <c r="H15" s="77">
        <v>510</v>
      </c>
      <c r="I15" s="246" t="s">
        <v>306</v>
      </c>
      <c r="J15" s="247">
        <f>-'Приложение 1 '!D10</f>
        <v>-1138800.13</v>
      </c>
      <c r="K15" s="78"/>
      <c r="L15" s="78"/>
      <c r="M15" s="78"/>
      <c r="N15" s="78"/>
      <c r="O15" s="78"/>
      <c r="P15" s="78"/>
      <c r="Q15" s="73"/>
      <c r="S15" s="73"/>
    </row>
    <row r="16" spans="1:10" ht="26.25" customHeight="1">
      <c r="A16" s="248">
        <v>992</v>
      </c>
      <c r="B16" s="249">
        <v>1</v>
      </c>
      <c r="C16" s="249">
        <v>5</v>
      </c>
      <c r="D16" s="249">
        <v>2</v>
      </c>
      <c r="E16" s="249">
        <v>1</v>
      </c>
      <c r="F16" s="249">
        <v>5</v>
      </c>
      <c r="G16" s="250">
        <v>0</v>
      </c>
      <c r="H16" s="251">
        <v>610</v>
      </c>
      <c r="I16" s="246" t="s">
        <v>307</v>
      </c>
      <c r="J16" s="247">
        <f>'Приложение 2'!D52</f>
        <v>1193550.4999999998</v>
      </c>
    </row>
  </sheetData>
  <sheetProtection/>
  <mergeCells count="8">
    <mergeCell ref="I1:J1"/>
    <mergeCell ref="A10:H10"/>
    <mergeCell ref="A11:H11"/>
    <mergeCell ref="I2:O2"/>
    <mergeCell ref="I3:O3"/>
    <mergeCell ref="I5:N5"/>
    <mergeCell ref="A7:J7"/>
    <mergeCell ref="I4:O4"/>
  </mergeCells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</cp:lastModifiedBy>
  <cp:lastPrinted>2019-06-14T07:50:39Z</cp:lastPrinted>
  <dcterms:created xsi:type="dcterms:W3CDTF">2006-12-28T08:02:07Z</dcterms:created>
  <dcterms:modified xsi:type="dcterms:W3CDTF">2019-06-14T07:50:42Z</dcterms:modified>
  <cp:category/>
  <cp:version/>
  <cp:contentType/>
  <cp:contentStatus/>
</cp:coreProperties>
</file>