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519" activeTab="0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  <externalReference r:id="rId7"/>
  </externalReferences>
  <definedNames>
    <definedName name="_xlnm._FilterDatabase" localSheetId="0" hidden="1">'Приложение 1'!$A$15:$D$401</definedName>
    <definedName name="_xlnm._FilterDatabase" localSheetId="1" hidden="1">'Приложение 2'!$A$16:$E$460</definedName>
    <definedName name="asd15">#REF!</definedName>
    <definedName name="ggh">#REF!</definedName>
    <definedName name="hgghb" localSheetId="0">#REF!</definedName>
    <definedName name="hgghb">#REF!</definedName>
    <definedName name="hjk1">#REF!</definedName>
    <definedName name="а318">#REF!</definedName>
    <definedName name="А319" localSheetId="0">'Приложение 1'!#REF!</definedName>
    <definedName name="А319" localSheetId="1">'Приложение 2'!#REF!</definedName>
    <definedName name="А319" localSheetId="2">'[2]Приложение 3'!#REF!</definedName>
    <definedName name="А319">#REF!</definedName>
    <definedName name="ити">#REF!</definedName>
    <definedName name="_xlnm.Print_Area" localSheetId="0">'Приложение 1'!$A$1:$E$401</definedName>
    <definedName name="_xlnm.Print_Area" localSheetId="1">'Приложение 2'!$A$1:$F$459</definedName>
    <definedName name="_xlnm.Print_Area" localSheetId="2">'Приложение 3'!$A$1:$C$26</definedName>
    <definedName name="рор">#REF!</definedName>
    <definedName name="ф123">#REF!</definedName>
    <definedName name="Ф320">#REF!</definedName>
    <definedName name="ф324" localSheetId="0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<sst xmlns="http://schemas.openxmlformats.org/spreadsheetml/2006/main" count="1249" uniqueCount="288">
  <si>
    <t>800</t>
  </si>
  <si>
    <t>Иные бюджетные ассигнования</t>
  </si>
  <si>
    <t>500</t>
  </si>
  <si>
    <t>Предоставление мер социальной поддержки по оплате жилья и коммунальных услуг специалистам муниципальных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</si>
  <si>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</si>
  <si>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Предоставление субсидий бюджетным, автономным учреждениям и иным некоммерческим организациям</t>
  </si>
  <si>
    <t>300</t>
  </si>
  <si>
    <t>Совет муниципального района "Ижемский"</t>
  </si>
  <si>
    <t>905</t>
  </si>
  <si>
    <t>Подпрограмма "Управление муниципальными финансами и муниципальным долгом"</t>
  </si>
  <si>
    <t>Дотации на выравнивание бюджетной обеспеченности сельских поселений</t>
  </si>
  <si>
    <t>Подпрограмма "Малое и среднее предпринимательство в Ижемском районе"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</si>
  <si>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</si>
  <si>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</si>
  <si>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</si>
  <si>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государственного полномочия Республики Коми по предоставлению мер социальной поддержки в форме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</si>
  <si>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</si>
  <si>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600</t>
  </si>
  <si>
    <t>Резервный фонд администрации муниципального района "Ижемский"</t>
  </si>
  <si>
    <t>Информационно-консультационная поддержка малого и среднего предпринимательства</t>
  </si>
  <si>
    <t>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</si>
  <si>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Выполнение других обязательств государства</t>
  </si>
  <si>
    <t>Глава местной администрации (исполнительно-распорядительного органа муниципального образования)</t>
  </si>
  <si>
    <t>Администрация муниципального района «Ижемский»</t>
  </si>
  <si>
    <t>ВР</t>
  </si>
  <si>
    <t>КЦСР</t>
  </si>
  <si>
    <t>Гл</t>
  </si>
  <si>
    <t xml:space="preserve">Наименование </t>
  </si>
  <si>
    <t>903</t>
  </si>
  <si>
    <t>Финансовая поддержка субъектов малого и среднего предпринимательства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</si>
  <si>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</si>
  <si>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муниципального образования муниципального района "Ижемский" "Муниципальное управление"</t>
  </si>
  <si>
    <t>Пенсии за выслугу лет лицам, замещавшим должности муниципальной службы и выборные должности в органах местного самоуправления</t>
  </si>
  <si>
    <t>ВСЕГО РАСХОДОВ</t>
  </si>
  <si>
    <t>Руководство и управление в сфере установленных функций органов местного самоуправления (центральный аппарат)</t>
  </si>
  <si>
    <t>Непрограммные направления деятельности</t>
  </si>
  <si>
    <t>Организация осуществления перевозок пассажиров и багажа автомобильным транспортом</t>
  </si>
  <si>
    <t>Организация осуществления перевозок пассажиров и багажа водным транспортом</t>
  </si>
  <si>
    <t>Подпрограмма "Развитие транспортной инфраструктуры и дорожного хозяйства"</t>
  </si>
  <si>
    <t>Финансовое управление администрации муниципального района "Ижемский"</t>
  </si>
  <si>
    <t>200</t>
  </si>
  <si>
    <t>956</t>
  </si>
  <si>
    <t>992</t>
  </si>
  <si>
    <t>к решению Совета  муниципального района "Ижемский" "О бюджете</t>
  </si>
  <si>
    <t>Резервный фонд администрации муниципального района "Ижемский" по предупреждению и ликвидации чрезвычайных ситуаций и последствий стихийных бедствий</t>
  </si>
  <si>
    <t>Межбюджетные трансферты</t>
  </si>
  <si>
    <t>Руководитель контрольно-счетной палаты муниципального образования и его заместители</t>
  </si>
  <si>
    <t>Контрольно-счетный орган муниципального района "Ижемский" - контрольно-счетная комиссия муниципального района "Ижемский"</t>
  </si>
  <si>
    <t>Оказание муниципальных услуг (выполнение работ) музеями</t>
  </si>
  <si>
    <t>Оказание муниципальных услуг (выполнение работ) библиотеками</t>
  </si>
  <si>
    <t xml:space="preserve">муниципального образования муниципального района "Ижемский" </t>
  </si>
  <si>
    <t>Муниципальная программа муниципального образования муниципального района "Ижемский" "Развитие образования"</t>
  </si>
  <si>
    <t>Обеспечение деятельности (оказание муниципальных услуг) муниципальных организаций</t>
  </si>
  <si>
    <t>Капитальные вложения в объекты государственной (муниципальной) собственности</t>
  </si>
  <si>
    <t>Проведение противопожарных мероприятий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</si>
  <si>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</si>
  <si>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Оказание муниципальных услуг (выполнение работ) учреждениями дополнительного образования детей физкультурно-спортивной направленности</t>
  </si>
  <si>
    <t>Ведомственная целевая программа "Развитие лыжных гонок и национальных видов спорта "Северное многоборье"</t>
  </si>
  <si>
    <t>Муниципальная программа муниципального образования муниципального района "Ижемский" "Развитие транспортной системы"</t>
  </si>
  <si>
    <t>Организация трудовых объединений в образовательных организациях и совместно с предприятиями для несовершеннолетних подростков в возрасте от 14 до 18 лет</t>
  </si>
  <si>
    <t>Руководство и управление в сфере установленных функций органов местного самоуправления (централизованная бухгалтерия)</t>
  </si>
  <si>
    <t>Мероприятия в области социальной политики</t>
  </si>
  <si>
    <t>Муниципальная программа муниципального образования муниципального района "Ижемский" «Территориальное развитие"</t>
  </si>
  <si>
    <t>Дотации поселениям на поддержку мер по обеспечению сбалансированности бюджетов</t>
  </si>
  <si>
    <t>Сумма (тыс. рублей)</t>
  </si>
  <si>
    <t>Управление образования администрации муниципального района "Ижемский"</t>
  </si>
  <si>
    <t>Подпрограмма "Строительство, обеспечение качественным, доступным жильем населения Ижемского района"</t>
  </si>
  <si>
    <t>Подпрограмма «Обеспечение благоприятного и безопасного проживания граждан на территории Ижемского района и качественными жилищно-коммунальными услугами населения»</t>
  </si>
  <si>
    <t>Социальное обеспечение и иные выплаты населению</t>
  </si>
  <si>
    <t>Управление культуры администрации муниципального района "Ижемский"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</si>
  <si>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</si>
  <si>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"Развитие и сохранение культуры"</t>
  </si>
  <si>
    <t>Оказание муниципальных услуг (выполнение работ) учреждениями дополнительного образования</t>
  </si>
  <si>
    <t>Оказание муниципальных услуг (выполнение работ) учреждениями культурно-досугового типа</t>
  </si>
  <si>
    <t>Приложение 1</t>
  </si>
  <si>
    <t>Содействие в предоставлении государственной поддержки на приобретение (строительство) жилья молодым семьям</t>
  </si>
  <si>
    <t>Осуществление государственных полномочий по обеспечению жилыми помещениями муниципального специализированного жилищного фонда, детей-сирот и детей, оставшихся без попечения родителей, лиц из числа детей-сирот и детей, оставшихся без попечения родителей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</si>
  <si>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</si>
  <si>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Реализация мероприятий по капитальному ремонту многоквартирных домов</t>
  </si>
  <si>
    <t>Отлов безнадзорных животных на территории Ижемского района</t>
  </si>
  <si>
    <t>Подпрограмма «Развитие систем обращения с отходами»</t>
  </si>
  <si>
    <t>Подпрограмма "Повышение пожарной безопасности на территории муниципального района "Ижемский""</t>
  </si>
  <si>
    <t>Оперативное реагирование сил и средств Ижемской районной подсистемы Коми республиканской подсистемы единой государственной системы предупреждения и ликвидации чрезвычайных ситуаций к выполнению задач по предупреждению и ликвидации последствий чрезвычайных ситуаций в период межсезоний вызванных природными и техногенными пожарами</t>
  </si>
  <si>
    <t>Расходы на реализацию основного мероприятия</t>
  </si>
  <si>
    <t>Оборудование и содержание ледовых переправ и зимних автомобильных дорог общего пользования местного значения</t>
  </si>
  <si>
    <t>Подпрограмма "Организация транспортного обслуживания населения на территории муниципального района "Ижемский""</t>
  </si>
  <si>
    <t>Укрепление и модернизация материально-технической базы объектов сферы культуры и искусства</t>
  </si>
  <si>
    <t>Создание безопасных условий в муниципальных учреждениях культуры и искусства</t>
  </si>
  <si>
    <t xml:space="preserve">Обеспечение первичных мер пожарной безопасности муниципальных учреждений культуры </t>
  </si>
  <si>
    <t>Обеспечение первичных мер пожарной безопасности муниципальных учреждений  искусства</t>
  </si>
  <si>
    <t xml:space="preserve">Руководство и управление в сфере установленных функций органов местного самоуправления </t>
  </si>
  <si>
    <t>Оказание муниципальных услуг (выполнение работ) учреждениями физкультурно-спортивной направленности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</si>
  <si>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</si>
  <si>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спортсменов, также обеспечение участия спортсменов муниципального района «Ижемский» в официальных межмуниципальных, республиканских, межрегиональных, всероссийских соревнованиях</t>
  </si>
  <si>
    <t>Поддержка спортсменов высокого класса</t>
  </si>
  <si>
    <t>Реализация постановления администрации МР "Ижемский" от 09.08.2011 г. № 536 "Об учреждении стипендии руководителя администрации муниципального района "Ижемский" спортсменам высокого класса, участвующим во Всероссийских спортивных мероприятиях"</t>
  </si>
  <si>
    <t xml:space="preserve">Реализация организациями, осуществляющими образовательную деятельность, дошкольных, основных и дополнительных общеобразовательных программ 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</si>
  <si>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</si>
  <si>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Компенсация за содержание ребенка (присмотр и уход за ребенком) в государственных, муниципальных образовательных организациях,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</t>
  </si>
  <si>
    <t>Создание условий для функционирования муниципальных образовательных организаций</t>
  </si>
  <si>
    <t>Обеспечение оздоровления и отдыха детей Ижемского района</t>
  </si>
  <si>
    <t>Мероприятия по проведению оздоровительной кампании детей Ижемского района</t>
  </si>
  <si>
    <t>Руководство и управление в сфере установленных функций органов местного самоуправления</t>
  </si>
  <si>
    <t>Выравнивание бюджетной обеспеченности сельских поселений</t>
  </si>
  <si>
    <t>Субвенции на реализацию государственных полномочий по расчету и предоставлению дотаций на выравнивание бюджетной обеспеченности  поселений</t>
  </si>
  <si>
    <t>Субвенции на осуществление полномочий Российской Федерации по государственной регистрации актов гражданского состояния</t>
  </si>
  <si>
    <t>5</t>
  </si>
  <si>
    <t>Развитие кадрового и инновационного потенциала педагогических работников муниципальных образовательных организаций</t>
  </si>
  <si>
    <t>Развитие системы поддержки талантливых детей и одаренных учащихся</t>
  </si>
  <si>
    <t>Развитие муниципальной системы оценки качества образования</t>
  </si>
  <si>
    <t>Подпрограмма "Повышение безопасности дорожного движения на территории муниципального района "Ижемский""</t>
  </si>
  <si>
    <t>Обеспечение участия команды учащихся школ муниципального района «Ижемский» на республиканских соревнованиях «Безопасное колесо»</t>
  </si>
  <si>
    <t>Укрепление материально-технической базы учреждений физкультурно-спортивной направленности</t>
  </si>
  <si>
    <t>Подпрограмма "Электронный муниципалитет "</t>
  </si>
  <si>
    <t>Подготовка и размещение информации в СМИ (печатные СМИ, электронные СМИ и Интернет, радио и телевидение)</t>
  </si>
  <si>
    <t>Подпрограмма "Развитие агропромышленного комплекса в Ижемском районе"</t>
  </si>
  <si>
    <t>Финансовая поддержка сельскохозяйственных организаций, крестьянских (фермерских) хозяйств</t>
  </si>
  <si>
    <t>Реализация концепции информатизации сферы культуры и искусства</t>
  </si>
  <si>
    <t>Реализация концепции информатизации сферы культуры</t>
  </si>
  <si>
    <t>Реализация концепции информатизации сферы  искусства</t>
  </si>
  <si>
    <t>Закупка товаров, работ и услуг для обеспечения  государственных (муниципальных) нужд</t>
  </si>
  <si>
    <t>Предоставление земельных участков для индивидуального жилищного строительства или ведения личного подсобного хозяйства с возможностью возведения жилого дома с целью предоставления на бесплатной основе семьям, имеющим трех и более детей</t>
  </si>
  <si>
    <t>02 0 41 S2040</t>
  </si>
  <si>
    <t>02 0 42 S2040</t>
  </si>
  <si>
    <t>04 0 14 S2500</t>
  </si>
  <si>
    <t>Содержание автомобильных дорог общего пользования местного значения</t>
  </si>
  <si>
    <t>08 1 11 S2220</t>
  </si>
  <si>
    <t>08 1 12 S2210</t>
  </si>
  <si>
    <t>08 2 12 S2280</t>
  </si>
  <si>
    <t xml:space="preserve">Ведомственная структура расходов бюджета муниципального </t>
  </si>
  <si>
    <t>Актуализация генеральных планов  и правил землепользования и застройки муниципальных образований поселений</t>
  </si>
  <si>
    <t>Обеспечение функционирования деятельности муниципального учреждения "Жилищное управление"</t>
  </si>
  <si>
    <t>Выявление бесхозяйных объектов недвижимого имущества, используемых для передачи энергетических ресурсов,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</t>
  </si>
  <si>
    <t>Подпрограмма "Управление муниципальным имуществом"</t>
  </si>
  <si>
    <t>Вовлечение в оборот муниципального имущества МО МР "Ижемский</t>
  </si>
  <si>
    <t>Вовлечение в оборот муниципального имущества МО МР "Ижемский"</t>
  </si>
  <si>
    <t>Осуществление 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</si>
  <si>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03 0 25 S2460</t>
  </si>
  <si>
    <t>Реализация народных проектов в сфере физической культуры и спорта</t>
  </si>
  <si>
    <t>Организация питания обучающихся в муниципальных образовательных организациях, реализующих образовательную программу начального, основного и среднего образования</t>
  </si>
  <si>
    <t>02 0 18 S2000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</si>
  <si>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 государственной регистрации актов гражданского состояния"</t>
  </si>
  <si>
    <t>Развитие библиотечного дела</t>
  </si>
  <si>
    <t>Развитие и поддержка актуального состояния сайта администрации муниципального района «Ижемский»</t>
  </si>
  <si>
    <t>01 3 11 S2340</t>
  </si>
  <si>
    <t>Реализация народных проектов в сфере культуры и искусства</t>
  </si>
  <si>
    <t>Реализация народных проектов в сфере культуры и искусства, прошедших отбор в рамках проекта "Народный бюджет"</t>
  </si>
  <si>
    <t>Совершенствование деятельности муниципальных образовательных организаций по сохранению, укреплению здоровья обучающихся и воспитанников</t>
  </si>
  <si>
    <t xml:space="preserve">Организация питания обучающихся в муниципальных образовательных организациях, реализующих программу начального, основного и среднего образования 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</si>
  <si>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</si>
  <si>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Осуществление деятельности прочих учреждений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</si>
  <si>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</si>
  <si>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Поддержка субъектов малого предпринимательства</t>
  </si>
  <si>
    <t>01 1 47 73030</t>
  </si>
  <si>
    <t>Подпрограмма "Профилактика терроризма и экстремизма на территории муниципального района "Ижемский""</t>
  </si>
  <si>
    <t>Реализация постановления администрации МР «Ижемский» «О наградах муниципального района «Ижемский»»</t>
  </si>
  <si>
    <t>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</si>
  <si>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Приобретение и доставка угля для нужд муниципальных учреждений</t>
  </si>
  <si>
    <t>Обслуживание муниципальных котельных</t>
  </si>
  <si>
    <t>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</si>
  <si>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</si>
  <si>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Поддержка отрасли культуры</t>
  </si>
  <si>
    <t>03 0 13 L5190</t>
  </si>
  <si>
    <t>Реализация народных проектов в сфере образования, прошедших отбор в рамках проекта «Народный бюджет»</t>
  </si>
  <si>
    <t>Строительство и реконструкция объектов в сфере образования</t>
  </si>
  <si>
    <t>Обслуживание муниципального долга МР "Ижемский"</t>
  </si>
  <si>
    <t>Обслуживание государственного (муниципального) долга</t>
  </si>
  <si>
    <t>Осуществление переданных полномочий поселений по формированию, исполнению и текущему контролю за исполнением бюджетов поселений в соответствии с заключенными соглашениями</t>
  </si>
  <si>
    <t>Обеспечение содержания, ремонта и капитального ремонта автомобильных дорог общего пользования местного значения и улично-дорожной сети</t>
  </si>
  <si>
    <t>Строительство индивидуального жилья</t>
  </si>
  <si>
    <t>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</si>
  <si>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 xml:space="preserve">Строительство объектов размещения (полигонов, площадок хранения) твердых бытовых и промышленных отходов
</t>
  </si>
  <si>
    <t>Обеспечение роста уровня оплаты труда работников муниципальных учреждений культуры и искусства в Ижемском районе</t>
  </si>
  <si>
    <t>Повышение оплаты труда работникам муниципальных учреждений культуры</t>
  </si>
  <si>
    <t>03 0 34 S2690</t>
  </si>
  <si>
    <t>Повышение оплаты труда педагогическим работникам муниципальных учреждений дополнительного образования</t>
  </si>
  <si>
    <t>03 0 34 S 2700</t>
  </si>
  <si>
    <t>Укрепление и модернизация материально-технической базы объектов сферы культуры</t>
  </si>
  <si>
    <t>Приобретение и установка инженерно- технических средств охраны объектов</t>
  </si>
  <si>
    <t>Обеспечение роста уровня оплаты труда работников муниципальных учреждений дополнительного образования</t>
  </si>
  <si>
    <t>04 0 25 00000</t>
  </si>
  <si>
    <t>04 0 25 S2700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</si>
  <si>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Ижемского района</t>
  </si>
  <si>
    <t>03 0 25 S2570</t>
  </si>
  <si>
    <t>Поддержка художественного народного творчества, сохранение традиционной культуры</t>
  </si>
  <si>
    <t>Строительство и реконструкция организаций дошкольного, общего и дополнительного образования</t>
  </si>
  <si>
    <t xml:space="preserve">Реализация инвестиционных проектов по обеспечению новых земельных участков инженерной и дорожной инфраструктурой для целей жилищного строительства, с разработкой проектов планировок территорий </t>
  </si>
  <si>
    <t>Подпрограмма "Поддержка социально ориентированных некоммерческих организаций"</t>
  </si>
  <si>
    <t>Оказание финансовой поддержки социально ориентированным некоммерческим организациям</t>
  </si>
  <si>
    <t>Предоставление финансовой поддержки социально ориентированным некоммерческим организациям</t>
  </si>
  <si>
    <t>06 6 11 S2430</t>
  </si>
  <si>
    <t xml:space="preserve">Приобретение оборудования, техники и другого имущества, необходимого для осуществления дорожной деятельности </t>
  </si>
  <si>
    <t>Укрепление материально-технической базы муниципальных учреждений сферы культуры</t>
  </si>
  <si>
    <t>03 0 15 S2150</t>
  </si>
  <si>
    <t>Осуществление государственных полномочий Республики Коми по расчету и предоставлению органам местного самоуправления муниципальных районов субвенций бюджетам поселений на осуществление государственных полномочий Республики Коми,  предусмотренных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</t>
  </si>
  <si>
    <t>03 0 11 L4670</t>
  </si>
  <si>
    <t xml:space="preserve"> Укрепление материально-технической базы муниципальных учреждений сферы культуры.
</t>
  </si>
  <si>
    <t>03 0 12 L5190</t>
  </si>
  <si>
    <t>Подписка периодических изданий</t>
  </si>
  <si>
    <t>Содействие в предоставлении государственной  поддержки  на приобретение (строительство)  жилья отдельных категорий граждан, установленных законодательством Республики Коми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</si>
  <si>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</si>
  <si>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01 1 46 L4970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</si>
  <si>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</si>
  <si>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</si>
  <si>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Уплата обязательных платежей учредителем должника, включенных в реестр требований кредиторов, в соответствии со статьей 129.1 Федерального закона от 26 октября 2002 года № 127-ФЗ «О несостоятельности  (банкротстве)</t>
  </si>
  <si>
    <t>Поддержка талантливой молодежи</t>
  </si>
  <si>
    <t>Обеспечение допризывной подготовки учащихся муниципальных образовательных организаций к военной службе</t>
  </si>
  <si>
    <t>Приложение 2</t>
  </si>
  <si>
    <t>Подпрограмма "Обеспечение правопорядка и общественной безопасности"</t>
  </si>
  <si>
    <t>Приобретение и установка инженерно-технических средств охраны территории</t>
  </si>
  <si>
    <t>Проведение мероприятий по энергосбережению и повышению энергетической эффективности</t>
  </si>
  <si>
    <t>Отдел физической культуры и спорта администрации муниципального района "Ижемский"</t>
  </si>
  <si>
    <t>Автоматизация и модернизация рабочих мест специалистов администрации муниципального района «Ижемский» и муниципальных учреждений, осуществляющих работу с государственными и муниципальными информационными системами</t>
  </si>
  <si>
    <t>Приложения 10</t>
  </si>
  <si>
    <t>бюджетам поселений на поддержку мер по обеспечению сбалансированности бюджетов</t>
  </si>
  <si>
    <t>Наименование сельского поселения</t>
  </si>
  <si>
    <t>Сельское поселение «Брыкаланск»</t>
  </si>
  <si>
    <t>Сельское поселение «Ижма»</t>
  </si>
  <si>
    <t>Сельское поселение «Кельчиюр»</t>
  </si>
  <si>
    <t>Сельское поселение «Кипиево»</t>
  </si>
  <si>
    <t>Сельское поселение «Краснобор»</t>
  </si>
  <si>
    <t>Сельское поселение «Мохча»</t>
  </si>
  <si>
    <t>Сельское поселение «Няшабож»</t>
  </si>
  <si>
    <t>Сельское поселение «Сизябск»</t>
  </si>
  <si>
    <t>Сельское поселение «Том»</t>
  </si>
  <si>
    <t>Сельское поселение «Щельяюр»</t>
  </si>
  <si>
    <t>Итого</t>
  </si>
  <si>
    <t>на 2019 год и плановый период 2020 и 2021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</si>
  <si>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</t>
  </si>
  <si>
    <t>образования муниципального района "Ижемский" на 2019 год</t>
  </si>
  <si>
    <t xml:space="preserve">Распределение дотаций на 2019 год </t>
  </si>
  <si>
    <t>Формирование земельных участков для последующего предоставления в целях индивидуального жилищного строительства и для последующей реализации их в целях индивидуального жилищного строительства</t>
  </si>
  <si>
    <t>Проведение выборов в представительный орган муниципального образования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</si>
  <si>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</si>
  <si>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Мероприятия по профилактике безнадзорности и правонарушений среди несовершеннолетних</t>
  </si>
  <si>
    <t>Создание условий для вовлечения молодежи в социальную практику, гражданского образования и патриотического воспитания молодежи, содействие формированию правовых, культурных и нравственных ценностей среди молодежи</t>
  </si>
  <si>
    <t>Организация и проведение мероприятий по сохранению коми языка и традиций в Ижемском районе</t>
  </si>
  <si>
    <t>Осуществление государственных полномочий Республики Коми по расчету и предоставлению органам местного самоуправления муниципальных районов субвенций бюджетам поселений на осуществление государственных полномочий Республики Коми,  предусмотренных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</si>
  <si>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Укрепление и модернизация материально-технической базы объектов сферы искусства</t>
  </si>
  <si>
    <t>Обслуживание наплавного моста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</si>
  <si>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</si>
  <si>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</si>
  <si>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</si>
  <si>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Пропаганда здорового образа жизни среди молодежи</t>
  </si>
  <si>
    <t>Проведение муниципальных конкурсов среди несовершеннолетних в целях профилактики безнадзорности и правонарушений среди несовершеннолетних</t>
  </si>
  <si>
    <t>02 0 17 S2020</t>
  </si>
  <si>
    <t>к решению Совета  муниципального района "Ижемский" "О внесении</t>
  </si>
  <si>
    <t>изменений в решение Совета  муниципального района "Ижемский"</t>
  </si>
  <si>
    <t xml:space="preserve">"О бюджете муниципального образования муниципального района  </t>
  </si>
  <si>
    <t>"Ижемский" на 2019 год и плановый период 2020 и 2021 годов"</t>
  </si>
  <si>
    <t>"Приложение 3</t>
  </si>
  <si>
    <t>"</t>
  </si>
  <si>
    <t>"Приложение 1</t>
  </si>
  <si>
    <t>"Таблица 2</t>
  </si>
  <si>
    <t>Строительство и реконструкция объектов водоотведения и очистки сточных вод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</si>
  <si>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МР «Ижемский»</t>
  </si>
  <si>
    <t>Обеспечение обустройства и содержания технических средств организации дорожного движения на автомобильных дорогах общего пользования местного значения, улицах, проездах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</si>
  <si>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</si>
  <si>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03 0 11 L5190</t>
  </si>
  <si>
    <t>02 0 13 S2021</t>
  </si>
  <si>
    <t>Строительство (реконструкция) организаций дошкольного, общего и дополнительного образования и приобретение в муниципальную собственность объектов дошкольного, общего и дополнительного образования</t>
  </si>
  <si>
    <t>Устройство наплавного моста</t>
  </si>
  <si>
    <t>03 0 34 S2700</t>
  </si>
  <si>
    <t>03 0 35 S2850</t>
  </si>
  <si>
    <t>Оплата муниципальными учреждениями расходов по коммунальным услугам</t>
  </si>
  <si>
    <t>03 0 А1 00000</t>
  </si>
  <si>
    <t>03 0 А1 54540</t>
  </si>
  <si>
    <t>04 0 26 S2850</t>
  </si>
  <si>
    <t>02 0 11 S2850</t>
  </si>
  <si>
    <t>02 0 E1 00000</t>
  </si>
  <si>
    <t>02 0 E1 51690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</si>
  <si>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</si>
  <si>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Материально-техническое обеспечение народной дружины и материальное стимулирование дружинников</t>
  </si>
  <si>
    <t>Осуществление переданных полномочий поселений в части полномочий в сфере закупок товаров, работ, услуг для обеспечения муниципальных нужд в соответствии с заключенными соглашениями</t>
  </si>
  <si>
    <t>Создание условий для функционирования муниципальных учреждений культуры и искусства</t>
  </si>
  <si>
    <t>Расходы на реализацию регионального проекта "Культурная среда"</t>
  </si>
  <si>
    <t>Создание условий для функционирования муниципальных учреждений</t>
  </si>
  <si>
    <t>Расходы на реализацию регионального проекта "Современная школа"</t>
  </si>
  <si>
    <t>07 2 32 S2010</t>
  </si>
  <si>
    <t>Укрепление материально-технической базы и создание безопасных условий в организациях в сфере образования</t>
  </si>
  <si>
    <t>07 2 32 00000</t>
  </si>
  <si>
    <t>Приложение 3</t>
  </si>
  <si>
    <t>Обеспечение обустройства и установки автобусных павильонов на автомобильных дорогах общего пользования местного значения</t>
  </si>
  <si>
    <t>02 0 19 S2700</t>
  </si>
  <si>
    <t>Повышение оплату труда отдельных категорий работников в сфере образования</t>
  </si>
  <si>
    <t>Софинансирование расходных обязательств органов местного самоуправления, связанных с повышение оплаты труда отдельных категорий работников в сфере образования</t>
  </si>
  <si>
    <t>Приобретение транспортных средств для осуществления пассажирских перевозок на автомобильном транспорте</t>
  </si>
  <si>
    <t>от 27 августа 2019 года № 5-37/3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</si>
</sst>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\ 00\ 00"/>
    <numFmt numFmtId="178" formatCode="_-* #,##0.0_р_._-;\-* #,##0.0_р_._-;_-* &quot;-&quot;??_р_._-;_-@_-"/>
    <numFmt numFmtId="179" formatCode="_-* #,##0.0_р_._-;\-* #,##0.0_р_._-;_-* &quot;-&quot;?_р_._-;_-@_-"/>
    <numFmt numFmtId="180" formatCode="000"/>
    <numFmt numFmtId="181" formatCode="00"/>
    <numFmt numFmtId="182" formatCode="0000"/>
    <numFmt numFmtId="183" formatCode="_-* #,##0_р_._-;\-\ #,##0_р_._-;_-* &quot;-&quot;_р_._-;_-@_-"/>
    <numFmt numFmtId="184" formatCode="\+#,##0_р_.;\-#,##0_р_.;_-* &quot;-&quot;_р_._-;_-@_-"/>
    <numFmt numFmtId="185" formatCode="_-* #,##0.0_р_._-;\-\ #,##0.0_р_._-;_-* &quot;-&quot;_р_._-;_-@_-"/>
    <numFmt numFmtId="186" formatCode="#,##0.0_р_."/>
    <numFmt numFmtId="187" formatCode="#,##0.0_ ;\-#,##0.0\ "/>
    <numFmt numFmtId="188" formatCode="[$-FC19]d\ mmmm\ yyyy\ &quot;г.&quot;"/>
    <numFmt numFmtId="189" formatCode="?"/>
    <numFmt numFmtId="190" formatCode="_-* #,##0.00_р_._-;\-* #,##0.00_р_._-;_-* &quot;-&quot;?_р_._-;_-@_-"/>
    <numFmt numFmtId="191" formatCode="#,##0.00_р_."/>
    <numFmt numFmtId="192" formatCode="_-* #,##0.000_р_._-;\-* #,##0.000_р_._-;_-* &quot;-&quot;?_р_._-;_-@_-"/>
    <numFmt numFmtId="193" formatCode="#,##0.00_ ;\-#,##0.00\ "/>
    <numFmt numFmtId="194" formatCode="0.000"/>
    <numFmt numFmtId="195" formatCode="0.0000"/>
    <numFmt numFmtId="196" formatCode="#,##0.0"/>
    <numFmt numFmtId="197" formatCode="000000"/>
    <numFmt numFmtId="198" formatCode="00\ 0\ 0000"/>
    <numFmt numFmtId="199" formatCode="00\0\0000"/>
    <numFmt numFmtId="200" formatCode="00\ 0\ 00\00000"/>
    <numFmt numFmtId="201" formatCode="00\ 0\ 00\ 00000"/>
    <numFmt numFmtId="202" formatCode="#,##0.000"/>
    <numFmt numFmtId="203" formatCode="0.00000"/>
  </numFmts>
  <fonts count="3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dotted"/>
      <right style="dotted"/>
      <top style="dotted"/>
      <bottom style="dotted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4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6" fillId="0" borderId="10" xfId="0" applyFont="1" applyBorder="1" applyAlignment="1">
      <alignment horizontal="left" wrapText="1" inden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wrapText="1" indent="1"/>
    </xf>
    <xf numFmtId="49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vertic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wrapText="1" indent="1"/>
    </xf>
    <xf numFmtId="198" fontId="3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01" fontId="3" fillId="0" borderId="10" xfId="0" applyNumberFormat="1" applyFont="1" applyBorder="1" applyAlignment="1">
      <alignment horizontal="center" wrapText="1"/>
    </xf>
    <xf numFmtId="201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2" fillId="0" borderId="11" xfId="92" applyNumberFormat="1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49" fontId="3" fillId="0" borderId="10" xfId="150" applyNumberFormat="1" applyFont="1" applyFill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vertical="center" wrapText="1"/>
    </xf>
    <xf numFmtId="49" fontId="5" fillId="0" borderId="10" xfId="118" applyNumberFormat="1" applyFont="1" applyBorder="1" applyAlignment="1">
      <alignment horizontal="left" vertical="center" wrapText="1"/>
      <protection/>
    </xf>
    <xf numFmtId="49" fontId="3" fillId="0" borderId="10" xfId="119" applyNumberFormat="1" applyFont="1" applyFill="1" applyBorder="1" applyAlignment="1">
      <alignment horizontal="left" vertical="center" wrapText="1"/>
      <protection/>
    </xf>
    <xf numFmtId="49" fontId="3" fillId="0" borderId="10" xfId="160" applyNumberFormat="1" applyFont="1" applyFill="1" applyBorder="1" applyAlignment="1">
      <alignment horizontal="left" vertical="center" wrapText="1"/>
      <protection/>
    </xf>
    <xf numFmtId="49" fontId="5" fillId="0" borderId="10" xfId="125" applyNumberFormat="1" applyFont="1" applyBorder="1" applyAlignment="1">
      <alignment horizontal="left" vertical="center" wrapText="1"/>
      <protection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49" fontId="3" fillId="0" borderId="10" xfId="92" applyNumberFormat="1" applyFont="1" applyBorder="1" applyAlignment="1">
      <alignment horizontal="left" vertical="center" wrapText="1"/>
      <protection/>
    </xf>
    <xf numFmtId="49" fontId="3" fillId="0" borderId="10" xfId="84" applyNumberFormat="1" applyFont="1" applyFill="1" applyBorder="1" applyAlignment="1">
      <alignment horizontal="left" vertical="center" wrapText="1"/>
      <protection/>
    </xf>
    <xf numFmtId="49" fontId="3" fillId="0" borderId="10" xfId="163" applyNumberFormat="1" applyFont="1" applyBorder="1" applyAlignment="1">
      <alignment horizontal="left" vertical="center" wrapText="1"/>
      <protection/>
    </xf>
    <xf numFmtId="0" fontId="35" fillId="0" borderId="10" xfId="163" applyFont="1" applyBorder="1" applyAlignment="1">
      <alignment vertical="center" wrapText="1"/>
      <protection/>
    </xf>
    <xf numFmtId="49" fontId="5" fillId="0" borderId="10" xfId="128" applyNumberFormat="1" applyFont="1" applyBorder="1" applyAlignment="1">
      <alignment horizontal="left" vertical="center" wrapText="1"/>
      <protection/>
    </xf>
    <xf numFmtId="49" fontId="3" fillId="0" borderId="10" xfId="144" applyNumberFormat="1" applyFont="1" applyBorder="1" applyAlignment="1">
      <alignment horizontal="left" vertical="center" wrapText="1"/>
      <protection/>
    </xf>
    <xf numFmtId="189" fontId="3" fillId="0" borderId="10" xfId="144" applyNumberFormat="1" applyFont="1" applyBorder="1" applyAlignment="1">
      <alignment horizontal="left" vertical="center" wrapText="1"/>
      <protection/>
    </xf>
    <xf numFmtId="49" fontId="3" fillId="0" borderId="10" xfId="145" applyNumberFormat="1" applyFont="1" applyBorder="1" applyAlignment="1">
      <alignment horizontal="left" vertical="center" wrapText="1"/>
      <protection/>
    </xf>
    <xf numFmtId="0" fontId="36" fillId="0" borderId="10" xfId="163" applyFont="1" applyBorder="1" applyAlignment="1">
      <alignment vertical="center" wrapText="1"/>
      <protection/>
    </xf>
    <xf numFmtId="0" fontId="35" fillId="0" borderId="10" xfId="163" applyFont="1" applyBorder="1" applyAlignment="1">
      <alignment horizontal="left" vertical="center" wrapText="1"/>
      <protection/>
    </xf>
    <xf numFmtId="49" fontId="5" fillId="0" borderId="10" xfId="79" applyNumberFormat="1" applyFont="1" applyBorder="1" applyAlignment="1">
      <alignment horizontal="left" vertical="center" wrapText="1"/>
      <protection/>
    </xf>
    <xf numFmtId="49" fontId="3" fillId="0" borderId="10" xfId="98" applyNumberFormat="1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163" applyNumberFormat="1" applyFont="1" applyFill="1" applyBorder="1" applyAlignment="1">
      <alignment horizontal="left" vertical="center" wrapText="1"/>
      <protection/>
    </xf>
    <xf numFmtId="49" fontId="3" fillId="0" borderId="10" xfId="107" applyNumberFormat="1" applyFont="1" applyBorder="1" applyAlignment="1">
      <alignment horizontal="left" vertical="center" wrapText="1"/>
      <protection/>
    </xf>
    <xf numFmtId="189" fontId="3" fillId="0" borderId="10" xfId="162" applyNumberFormat="1" applyFont="1" applyFill="1" applyBorder="1" applyAlignment="1">
      <alignment horizontal="left" vertical="center" wrapText="1"/>
      <protection/>
    </xf>
    <xf numFmtId="49" fontId="3" fillId="0" borderId="10" xfId="135" applyNumberFormat="1" applyFont="1" applyBorder="1" applyAlignment="1">
      <alignment horizontal="left" vertical="center" wrapText="1"/>
      <protection/>
    </xf>
    <xf numFmtId="49" fontId="3" fillId="0" borderId="10" xfId="140" applyNumberFormat="1" applyFont="1" applyBorder="1" applyAlignment="1">
      <alignment horizontal="left" vertical="center" wrapText="1"/>
      <protection/>
    </xf>
    <xf numFmtId="49" fontId="3" fillId="0" borderId="10" xfId="143" applyNumberFormat="1" applyFont="1" applyBorder="1" applyAlignment="1">
      <alignment horizontal="left" vertical="center" wrapText="1"/>
      <protection/>
    </xf>
    <xf numFmtId="49" fontId="3" fillId="0" borderId="10" xfId="97" applyNumberFormat="1" applyFont="1" applyBorder="1" applyAlignment="1">
      <alignment horizontal="left" vertical="center" wrapText="1"/>
      <protection/>
    </xf>
    <xf numFmtId="49" fontId="5" fillId="0" borderId="10" xfId="159" applyNumberFormat="1" applyFont="1" applyBorder="1" applyAlignment="1">
      <alignment horizontal="left" vertical="center" wrapText="1"/>
      <protection/>
    </xf>
    <xf numFmtId="49" fontId="3" fillId="0" borderId="10" xfId="74" applyNumberFormat="1" applyFont="1" applyBorder="1" applyAlignment="1">
      <alignment horizontal="left" vertical="center" wrapText="1"/>
      <protection/>
    </xf>
    <xf numFmtId="49" fontId="3" fillId="0" borderId="10" xfId="76" applyNumberFormat="1" applyFont="1" applyBorder="1" applyAlignment="1">
      <alignment horizontal="left" vertical="center" wrapText="1"/>
      <protection/>
    </xf>
    <xf numFmtId="49" fontId="3" fillId="0" borderId="10" xfId="80" applyNumberFormat="1" applyFont="1" applyBorder="1" applyAlignment="1">
      <alignment horizontal="left" vertical="center" wrapText="1"/>
      <protection/>
    </xf>
    <xf numFmtId="49" fontId="3" fillId="0" borderId="10" xfId="84" applyNumberFormat="1" applyFont="1" applyBorder="1" applyAlignment="1">
      <alignment horizontal="left" vertical="center" wrapText="1"/>
      <protection/>
    </xf>
    <xf numFmtId="189" fontId="3" fillId="0" borderId="10" xfId="87" applyNumberFormat="1" applyFont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wrapText="1"/>
    </xf>
    <xf numFmtId="189" fontId="3" fillId="0" borderId="10" xfId="110" applyNumberFormat="1" applyFont="1" applyBorder="1" applyAlignment="1">
      <alignment horizontal="left" vertical="center" wrapText="1"/>
      <protection/>
    </xf>
    <xf numFmtId="49" fontId="3" fillId="0" borderId="10" xfId="94" applyNumberFormat="1" applyFont="1" applyBorder="1" applyAlignment="1">
      <alignment horizontal="left" vertical="center" wrapText="1"/>
      <protection/>
    </xf>
    <xf numFmtId="49" fontId="3" fillId="0" borderId="10" xfId="158" applyNumberFormat="1" applyFont="1" applyFill="1" applyBorder="1" applyAlignment="1">
      <alignment horizontal="left" vertical="center" wrapText="1"/>
      <protection/>
    </xf>
    <xf numFmtId="49" fontId="5" fillId="0" borderId="10" xfId="110" applyNumberFormat="1" applyFont="1" applyBorder="1" applyAlignment="1">
      <alignment horizontal="left" vertical="center" wrapText="1"/>
      <protection/>
    </xf>
    <xf numFmtId="49" fontId="3" fillId="0" borderId="10" xfId="157" applyNumberFormat="1" applyFont="1" applyFill="1" applyBorder="1" applyAlignment="1">
      <alignment horizontal="left" vertical="center" wrapText="1"/>
      <protection/>
    </xf>
    <xf numFmtId="49" fontId="3" fillId="0" borderId="10" xfId="119" applyNumberFormat="1" applyFont="1" applyBorder="1" applyAlignment="1">
      <alignment horizontal="left" vertical="center" wrapText="1"/>
      <protection/>
    </xf>
    <xf numFmtId="189" fontId="3" fillId="0" borderId="10" xfId="152" applyNumberFormat="1" applyFont="1" applyFill="1" applyBorder="1" applyAlignment="1">
      <alignment horizontal="left" vertical="center" wrapText="1"/>
      <protection/>
    </xf>
    <xf numFmtId="49" fontId="3" fillId="0" borderId="10" xfId="95" applyNumberFormat="1" applyFont="1" applyFill="1" applyBorder="1" applyAlignment="1">
      <alignment horizontal="left" vertical="center" wrapText="1"/>
      <protection/>
    </xf>
    <xf numFmtId="49" fontId="2" fillId="0" borderId="12" xfId="135" applyNumberFormat="1" applyFont="1" applyBorder="1" applyAlignment="1">
      <alignment horizontal="left" vertical="center" wrapText="1"/>
      <protection/>
    </xf>
    <xf numFmtId="0" fontId="25" fillId="0" borderId="0" xfId="0" applyFont="1" applyFill="1" applyAlignment="1">
      <alignment/>
    </xf>
    <xf numFmtId="201" fontId="3" fillId="0" borderId="10" xfId="0" applyNumberFormat="1" applyFont="1" applyFill="1" applyBorder="1" applyAlignment="1">
      <alignment horizontal="center" wrapText="1"/>
    </xf>
    <xf numFmtId="201" fontId="5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9" fontId="5" fillId="0" borderId="10" xfId="118" applyNumberFormat="1" applyFont="1" applyFill="1" applyBorder="1" applyAlignment="1">
      <alignment horizontal="left" vertical="center" wrapText="1"/>
      <protection/>
    </xf>
    <xf numFmtId="49" fontId="5" fillId="0" borderId="10" xfId="125" applyNumberFormat="1" applyFont="1" applyFill="1" applyBorder="1" applyAlignment="1">
      <alignment horizontal="left" vertical="center" wrapText="1"/>
      <protection/>
    </xf>
    <xf numFmtId="11" fontId="3" fillId="0" borderId="10" xfId="60" applyNumberFormat="1" applyFont="1" applyFill="1" applyBorder="1" applyAlignment="1" applyProtection="1">
      <alignment wrapText="1"/>
      <protection/>
    </xf>
    <xf numFmtId="49" fontId="5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 wrapText="1"/>
    </xf>
    <xf numFmtId="49" fontId="3" fillId="0" borderId="10" xfId="92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5" fillId="0" borderId="10" xfId="128" applyNumberFormat="1" applyFont="1" applyFill="1" applyBorder="1" applyAlignment="1">
      <alignment horizontal="left" vertical="center" wrapText="1"/>
      <protection/>
    </xf>
    <xf numFmtId="49" fontId="3" fillId="0" borderId="10" xfId="144" applyNumberFormat="1" applyFont="1" applyFill="1" applyBorder="1" applyAlignment="1">
      <alignment horizontal="left" vertical="center" wrapText="1"/>
      <protection/>
    </xf>
    <xf numFmtId="189" fontId="3" fillId="0" borderId="10" xfId="144" applyNumberFormat="1" applyFont="1" applyFill="1" applyBorder="1" applyAlignment="1">
      <alignment horizontal="left" vertical="center" wrapText="1"/>
      <protection/>
    </xf>
    <xf numFmtId="49" fontId="3" fillId="0" borderId="10" xfId="145" applyNumberFormat="1" applyFont="1" applyFill="1" applyBorder="1" applyAlignment="1">
      <alignment horizontal="left" vertical="center" wrapText="1"/>
      <protection/>
    </xf>
    <xf numFmtId="49" fontId="3" fillId="0" borderId="10" xfId="146" applyNumberFormat="1" applyFont="1" applyFill="1" applyBorder="1" applyAlignment="1">
      <alignment horizontal="left" vertical="center" wrapText="1"/>
      <protection/>
    </xf>
    <xf numFmtId="0" fontId="36" fillId="0" borderId="10" xfId="163" applyFont="1" applyFill="1" applyBorder="1" applyAlignment="1">
      <alignment vertical="center" wrapText="1"/>
      <protection/>
    </xf>
    <xf numFmtId="0" fontId="35" fillId="0" borderId="10" xfId="163" applyFont="1" applyFill="1" applyBorder="1" applyAlignment="1">
      <alignment horizontal="left" vertical="center" wrapText="1"/>
      <protection/>
    </xf>
    <xf numFmtId="49" fontId="3" fillId="0" borderId="10" xfId="97" applyNumberFormat="1" applyFont="1" applyFill="1" applyBorder="1" applyAlignment="1">
      <alignment horizontal="left" vertical="center" wrapText="1"/>
      <protection/>
    </xf>
    <xf numFmtId="49" fontId="3" fillId="0" borderId="10" xfId="143" applyNumberFormat="1" applyFont="1" applyFill="1" applyBorder="1" applyAlignment="1">
      <alignment horizontal="left" vertical="center" wrapText="1"/>
      <protection/>
    </xf>
    <xf numFmtId="49" fontId="5" fillId="0" borderId="10" xfId="103" applyNumberFormat="1" applyFont="1" applyFill="1" applyBorder="1" applyAlignment="1">
      <alignment horizontal="left" vertical="center" wrapText="1"/>
      <protection/>
    </xf>
    <xf numFmtId="49" fontId="5" fillId="0" borderId="10" xfId="106" applyNumberFormat="1" applyFont="1" applyFill="1" applyBorder="1" applyAlignment="1">
      <alignment horizontal="left" vertical="center" wrapText="1"/>
      <protection/>
    </xf>
    <xf numFmtId="49" fontId="5" fillId="0" borderId="10" xfId="159" applyNumberFormat="1" applyFont="1" applyFill="1" applyBorder="1" applyAlignment="1">
      <alignment horizontal="left" vertical="center" wrapText="1"/>
      <protection/>
    </xf>
    <xf numFmtId="49" fontId="5" fillId="0" borderId="10" xfId="72" applyNumberFormat="1" applyFont="1" applyFill="1" applyBorder="1" applyAlignment="1">
      <alignment horizontal="left" vertical="center" wrapText="1"/>
      <protection/>
    </xf>
    <xf numFmtId="49" fontId="3" fillId="0" borderId="10" xfId="74" applyNumberFormat="1" applyFont="1" applyFill="1" applyBorder="1" applyAlignment="1">
      <alignment horizontal="left" vertical="center" wrapText="1"/>
      <protection/>
    </xf>
    <xf numFmtId="49" fontId="3" fillId="0" borderId="10" xfId="76" applyNumberFormat="1" applyFont="1" applyFill="1" applyBorder="1" applyAlignment="1">
      <alignment horizontal="left" vertical="center" wrapText="1"/>
      <protection/>
    </xf>
    <xf numFmtId="49" fontId="5" fillId="0" borderId="10" xfId="110" applyNumberFormat="1" applyFont="1" applyFill="1" applyBorder="1" applyAlignment="1">
      <alignment horizontal="left" vertical="center" wrapText="1"/>
      <protection/>
    </xf>
    <xf numFmtId="189" fontId="3" fillId="0" borderId="10" xfId="110" applyNumberFormat="1" applyFont="1" applyFill="1" applyBorder="1" applyAlignment="1">
      <alignment horizontal="left" vertical="center" wrapText="1"/>
      <protection/>
    </xf>
    <xf numFmtId="49" fontId="3" fillId="0" borderId="10" xfId="93" applyNumberFormat="1" applyFont="1" applyFill="1" applyBorder="1" applyAlignment="1">
      <alignment horizontal="left" vertical="center" wrapText="1"/>
      <protection/>
    </xf>
    <xf numFmtId="49" fontId="3" fillId="0" borderId="10" xfId="115" applyNumberFormat="1" applyFont="1" applyFill="1" applyBorder="1" applyAlignment="1">
      <alignment horizontal="left" vertical="center" wrapText="1"/>
      <protection/>
    </xf>
    <xf numFmtId="49" fontId="5" fillId="0" borderId="10" xfId="79" applyNumberFormat="1" applyFont="1" applyFill="1" applyBorder="1" applyAlignment="1">
      <alignment horizontal="left" vertical="center" wrapText="1"/>
      <protection/>
    </xf>
    <xf numFmtId="49" fontId="3" fillId="0" borderId="10" xfId="94" applyNumberFormat="1" applyFont="1" applyFill="1" applyBorder="1" applyAlignment="1">
      <alignment horizontal="left" vertical="center" wrapText="1"/>
      <protection/>
    </xf>
    <xf numFmtId="49" fontId="3" fillId="0" borderId="10" xfId="85" applyNumberFormat="1" applyFont="1" applyFill="1" applyBorder="1" applyAlignment="1">
      <alignment horizontal="left" vertical="center" wrapText="1"/>
      <protection/>
    </xf>
    <xf numFmtId="189" fontId="3" fillId="0" borderId="10" xfId="87" applyNumberFormat="1" applyFont="1" applyFill="1" applyBorder="1" applyAlignment="1">
      <alignment horizontal="left" vertical="center" wrapText="1"/>
      <protection/>
    </xf>
    <xf numFmtId="49" fontId="3" fillId="0" borderId="10" xfId="98" applyNumberFormat="1" applyFont="1" applyFill="1" applyBorder="1" applyAlignment="1">
      <alignment horizontal="left" vertical="center" wrapText="1"/>
      <protection/>
    </xf>
    <xf numFmtId="49" fontId="3" fillId="0" borderId="10" xfId="99" applyNumberFormat="1" applyFont="1" applyFill="1" applyBorder="1" applyAlignment="1">
      <alignment horizontal="left" vertical="center" wrapText="1"/>
      <protection/>
    </xf>
    <xf numFmtId="49" fontId="3" fillId="0" borderId="10" xfId="100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3" fillId="0" borderId="10" xfId="135" applyNumberFormat="1" applyFont="1" applyFill="1" applyBorder="1" applyAlignment="1">
      <alignment horizontal="left" vertical="center" wrapText="1"/>
      <protection/>
    </xf>
    <xf numFmtId="0" fontId="35" fillId="0" borderId="10" xfId="163" applyFont="1" applyFill="1" applyBorder="1" applyAlignment="1">
      <alignment wrapText="1"/>
      <protection/>
    </xf>
    <xf numFmtId="196" fontId="3" fillId="0" borderId="10" xfId="0" applyNumberFormat="1" applyFont="1" applyBorder="1" applyAlignment="1">
      <alignment horizontal="right" wrapText="1"/>
    </xf>
    <xf numFmtId="196" fontId="5" fillId="0" borderId="10" xfId="0" applyNumberFormat="1" applyFont="1" applyBorder="1" applyAlignment="1">
      <alignment horizontal="right" wrapText="1"/>
    </xf>
    <xf numFmtId="196" fontId="5" fillId="0" borderId="10" xfId="0" applyNumberFormat="1" applyFont="1" applyFill="1" applyBorder="1" applyAlignment="1">
      <alignment horizontal="right" wrapText="1"/>
    </xf>
    <xf numFmtId="196" fontId="5" fillId="0" borderId="10" xfId="0" applyNumberFormat="1" applyFont="1" applyFill="1" applyBorder="1" applyAlignment="1">
      <alignment/>
    </xf>
    <xf numFmtId="196" fontId="3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/>
    </xf>
    <xf numFmtId="196" fontId="5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 wrapText="1"/>
    </xf>
    <xf numFmtId="196" fontId="0" fillId="0" borderId="0" xfId="0" applyNumberFormat="1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96" fontId="2" fillId="0" borderId="0" xfId="0" applyNumberFormat="1" applyFont="1" applyAlignment="1">
      <alignment horizontal="right"/>
    </xf>
    <xf numFmtId="196" fontId="0" fillId="0" borderId="0" xfId="0" applyNumberFormat="1" applyFill="1" applyAlignment="1">
      <alignment/>
    </xf>
    <xf numFmtId="196" fontId="25" fillId="0" borderId="0" xfId="0" applyNumberFormat="1" applyFont="1" applyFill="1" applyAlignment="1">
      <alignment/>
    </xf>
    <xf numFmtId="196" fontId="37" fillId="0" borderId="0" xfId="0" applyNumberFormat="1" applyFont="1" applyFill="1" applyAlignment="1">
      <alignment/>
    </xf>
    <xf numFmtId="196" fontId="0" fillId="0" borderId="0" xfId="0" applyNumberFormat="1" applyFont="1" applyAlignment="1">
      <alignment/>
    </xf>
    <xf numFmtId="196" fontId="25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96" fontId="25" fillId="0" borderId="10" xfId="0" applyNumberFormat="1" applyFont="1" applyBorder="1" applyAlignment="1">
      <alignment/>
    </xf>
    <xf numFmtId="49" fontId="2" fillId="0" borderId="0" xfId="135" applyNumberFormat="1" applyFont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163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 wrapText="1"/>
    </xf>
    <xf numFmtId="0" fontId="35" fillId="0" borderId="10" xfId="163" applyFont="1" applyBorder="1" applyAlignment="1">
      <alignment wrapText="1"/>
      <protection/>
    </xf>
    <xf numFmtId="49" fontId="27" fillId="0" borderId="10" xfId="136" applyNumberFormat="1" applyFont="1" applyBorder="1" applyAlignment="1">
      <alignment horizontal="left" vertical="center" wrapText="1"/>
      <protection/>
    </xf>
    <xf numFmtId="49" fontId="3" fillId="0" borderId="10" xfId="146" applyNumberFormat="1" applyFont="1" applyBorder="1" applyAlignment="1">
      <alignment horizontal="left" vertical="center" wrapText="1"/>
      <protection/>
    </xf>
    <xf numFmtId="49" fontId="5" fillId="0" borderId="10" xfId="103" applyNumberFormat="1" applyFont="1" applyBorder="1" applyAlignment="1">
      <alignment horizontal="left" vertical="center" wrapText="1"/>
      <protection/>
    </xf>
    <xf numFmtId="49" fontId="5" fillId="0" borderId="10" xfId="106" applyNumberFormat="1" applyFont="1" applyBorder="1" applyAlignment="1">
      <alignment horizontal="left" vertical="center" wrapText="1"/>
      <protection/>
    </xf>
    <xf numFmtId="49" fontId="5" fillId="0" borderId="10" xfId="109" applyNumberFormat="1" applyFont="1" applyBorder="1" applyAlignment="1">
      <alignment horizontal="left" vertical="center" wrapText="1"/>
      <protection/>
    </xf>
    <xf numFmtId="49" fontId="3" fillId="0" borderId="10" xfId="109" applyNumberFormat="1" applyFont="1" applyBorder="1" applyAlignment="1">
      <alignment horizontal="left" vertical="center" wrapText="1"/>
      <protection/>
    </xf>
    <xf numFmtId="49" fontId="5" fillId="0" borderId="10" xfId="72" applyNumberFormat="1" applyFont="1" applyBorder="1" applyAlignment="1">
      <alignment horizontal="left" vertical="center" wrapText="1"/>
      <protection/>
    </xf>
    <xf numFmtId="49" fontId="27" fillId="0" borderId="10" xfId="0" applyNumberFormat="1" applyFont="1" applyFill="1" applyBorder="1" applyAlignment="1">
      <alignment horizontal="left" vertical="center" wrapText="1"/>
    </xf>
    <xf numFmtId="49" fontId="3" fillId="0" borderId="10" xfId="93" applyNumberFormat="1" applyFont="1" applyBorder="1" applyAlignment="1">
      <alignment horizontal="left" vertical="center" wrapText="1"/>
      <protection/>
    </xf>
    <xf numFmtId="49" fontId="3" fillId="0" borderId="10" xfId="115" applyNumberFormat="1" applyFont="1" applyBorder="1" applyAlignment="1">
      <alignment horizontal="left" vertical="center" wrapText="1"/>
      <protection/>
    </xf>
    <xf numFmtId="49" fontId="3" fillId="0" borderId="10" xfId="85" applyNumberFormat="1" applyFont="1" applyBorder="1" applyAlignment="1">
      <alignment horizontal="left" vertical="center" wrapText="1"/>
      <protection/>
    </xf>
    <xf numFmtId="189" fontId="3" fillId="0" borderId="10" xfId="153" applyNumberFormat="1" applyFont="1" applyFill="1" applyBorder="1" applyAlignment="1">
      <alignment horizontal="left" vertical="center" wrapText="1"/>
      <protection/>
    </xf>
    <xf numFmtId="189" fontId="3" fillId="0" borderId="10" xfId="86" applyNumberFormat="1" applyFont="1" applyFill="1" applyBorder="1" applyAlignment="1">
      <alignment horizontal="left" vertical="center" wrapText="1"/>
      <protection/>
    </xf>
    <xf numFmtId="189" fontId="3" fillId="0" borderId="10" xfId="91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49" fontId="3" fillId="0" borderId="10" xfId="99" applyNumberFormat="1" applyFont="1" applyBorder="1" applyAlignment="1">
      <alignment horizontal="left" vertical="center" wrapText="1"/>
      <protection/>
    </xf>
    <xf numFmtId="49" fontId="3" fillId="0" borderId="10" xfId="100" applyNumberFormat="1" applyFont="1" applyBorder="1" applyAlignment="1">
      <alignment horizontal="left" vertical="center" wrapText="1"/>
      <protection/>
    </xf>
    <xf numFmtId="49" fontId="3" fillId="0" borderId="10" xfId="140" applyNumberFormat="1" applyFont="1" applyFill="1" applyBorder="1" applyAlignment="1">
      <alignment horizontal="left" vertical="center" wrapText="1"/>
      <protection/>
    </xf>
    <xf numFmtId="49" fontId="3" fillId="0" borderId="10" xfId="108" applyNumberFormat="1" applyFont="1" applyFill="1" applyBorder="1" applyAlignment="1">
      <alignment horizontal="left" vertical="center" wrapText="1"/>
      <protection/>
    </xf>
    <xf numFmtId="49" fontId="5" fillId="0" borderId="10" xfId="109" applyNumberFormat="1" applyFont="1" applyFill="1" applyBorder="1" applyAlignment="1">
      <alignment horizontal="left" vertical="center" wrapText="1"/>
      <protection/>
    </xf>
    <xf numFmtId="49" fontId="3" fillId="0" borderId="10" xfId="109" applyNumberFormat="1" applyFont="1" applyFill="1" applyBorder="1" applyAlignment="1">
      <alignment horizontal="left" vertical="center" wrapText="1"/>
      <protection/>
    </xf>
    <xf numFmtId="49" fontId="3" fillId="0" borderId="10" xfId="80" applyNumberFormat="1" applyFont="1" applyFill="1" applyBorder="1" applyAlignment="1">
      <alignment horizontal="left" vertical="center" wrapText="1"/>
      <protection/>
    </xf>
    <xf numFmtId="49" fontId="3" fillId="0" borderId="10" xfId="107" applyNumberFormat="1" applyFont="1" applyFill="1" applyBorder="1" applyAlignment="1">
      <alignment horizontal="left" vertical="center" wrapText="1"/>
      <protection/>
    </xf>
    <xf numFmtId="49" fontId="3" fillId="0" borderId="10" xfId="136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3" fillId="0" borderId="11" xfId="75" applyNumberFormat="1" applyFont="1" applyFill="1" applyBorder="1" applyAlignment="1">
      <alignment horizontal="left" vertical="center" wrapText="1"/>
      <protection/>
    </xf>
    <xf numFmtId="196" fontId="35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 wrapText="1"/>
    </xf>
    <xf numFmtId="49" fontId="36" fillId="0" borderId="10" xfId="0" applyNumberFormat="1" applyFont="1" applyFill="1" applyBorder="1" applyAlignment="1">
      <alignment horizontal="left" wrapText="1"/>
    </xf>
    <xf numFmtId="49" fontId="36" fillId="0" borderId="10" xfId="0" applyNumberFormat="1" applyFont="1" applyFill="1" applyBorder="1" applyAlignment="1">
      <alignment horizontal="center" wrapText="1"/>
    </xf>
    <xf numFmtId="201" fontId="36" fillId="0" borderId="10" xfId="0" applyNumberFormat="1" applyFont="1" applyFill="1" applyBorder="1" applyAlignment="1">
      <alignment horizontal="center" wrapText="1"/>
    </xf>
    <xf numFmtId="49" fontId="35" fillId="0" borderId="10" xfId="164" applyNumberFormat="1" applyFont="1" applyFill="1" applyBorder="1" applyAlignment="1">
      <alignment horizontal="left" vertical="center" wrapText="1"/>
      <protection/>
    </xf>
    <xf numFmtId="201" fontId="35" fillId="0" borderId="10" xfId="0" applyNumberFormat="1" applyFont="1" applyFill="1" applyBorder="1" applyAlignment="1">
      <alignment horizontal="center" wrapText="1"/>
    </xf>
    <xf numFmtId="49" fontId="35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0" fontId="4" fillId="0" borderId="0" xfId="166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189" fontId="1" fillId="0" borderId="10" xfId="0" applyNumberFormat="1" applyFont="1" applyFill="1" applyBorder="1" applyAlignment="1" applyProtection="1">
      <alignment horizontal="left" wrapText="1"/>
      <protection/>
    </xf>
    <xf numFmtId="176" fontId="29" fillId="0" borderId="10" xfId="0" applyNumberFormat="1" applyFont="1" applyBorder="1" applyAlignment="1">
      <alignment horizontal="right" wrapText="1" indent="1"/>
    </xf>
    <xf numFmtId="176" fontId="28" fillId="0" borderId="10" xfId="0" applyNumberFormat="1" applyFont="1" applyFill="1" applyBorder="1" applyAlignment="1">
      <alignment horizontal="right" wrapText="1" indent="1"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0" xfId="148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6" fillId="0" borderId="15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0" xfId="166" applyFont="1" applyAlignment="1" applyProtection="1">
      <alignment horizontal="right"/>
      <protection locked="0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right"/>
    </xf>
  </cellXfs>
  <cellStyles count="1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12" xfId="73"/>
    <cellStyle name="Обычный 13" xfId="74"/>
    <cellStyle name="Обычный 14" xfId="75"/>
    <cellStyle name="Обычный 15" xfId="76"/>
    <cellStyle name="Обычный 16" xfId="77"/>
    <cellStyle name="Обычный 17" xfId="78"/>
    <cellStyle name="Обычный 18" xfId="79"/>
    <cellStyle name="Обычный 19" xfId="80"/>
    <cellStyle name="Обычный 2" xfId="81"/>
    <cellStyle name="Обычный 2 2" xfId="82"/>
    <cellStyle name="Обычный 20" xfId="83"/>
    <cellStyle name="Обычный 21" xfId="84"/>
    <cellStyle name="Обычный 22" xfId="85"/>
    <cellStyle name="Обычный 23" xfId="86"/>
    <cellStyle name="Обычный 24" xfId="87"/>
    <cellStyle name="Обычный 25" xfId="88"/>
    <cellStyle name="Обычный 26" xfId="89"/>
    <cellStyle name="Обычный 27" xfId="90"/>
    <cellStyle name="Обычный 28" xfId="91"/>
    <cellStyle name="Обычный 29" xfId="92"/>
    <cellStyle name="Обычный 3" xfId="93"/>
    <cellStyle name="Обычный 30" xfId="94"/>
    <cellStyle name="Обычный 31" xfId="95"/>
    <cellStyle name="Обычный 32" xfId="96"/>
    <cellStyle name="Обычный 33" xfId="97"/>
    <cellStyle name="Обычный 34" xfId="98"/>
    <cellStyle name="Обычный 35" xfId="99"/>
    <cellStyle name="Обычный 36" xfId="100"/>
    <cellStyle name="Обычный 37" xfId="101"/>
    <cellStyle name="Обычный 38" xfId="102"/>
    <cellStyle name="Обычный 39" xfId="103"/>
    <cellStyle name="Обычный 4" xfId="104"/>
    <cellStyle name="Обычный 40" xfId="105"/>
    <cellStyle name="Обычный 41" xfId="106"/>
    <cellStyle name="Обычный 42" xfId="107"/>
    <cellStyle name="Обычный 43" xfId="108"/>
    <cellStyle name="Обычный 44" xfId="109"/>
    <cellStyle name="Обычный 45" xfId="110"/>
    <cellStyle name="Обычный 46" xfId="111"/>
    <cellStyle name="Обычный 47" xfId="112"/>
    <cellStyle name="Обычный 48" xfId="113"/>
    <cellStyle name="Обычный 49" xfId="114"/>
    <cellStyle name="Обычный 5" xfId="115"/>
    <cellStyle name="Обычный 50" xfId="116"/>
    <cellStyle name="Обычный 51" xfId="117"/>
    <cellStyle name="Обычный 52" xfId="118"/>
    <cellStyle name="Обычный 53" xfId="119"/>
    <cellStyle name="Обычный 54" xfId="120"/>
    <cellStyle name="Обычный 55" xfId="121"/>
    <cellStyle name="Обычный 56" xfId="122"/>
    <cellStyle name="Обычный 57" xfId="123"/>
    <cellStyle name="Обычный 58" xfId="124"/>
    <cellStyle name="Обычный 59" xfId="125"/>
    <cellStyle name="Обычный 6" xfId="126"/>
    <cellStyle name="Обычный 60" xfId="127"/>
    <cellStyle name="Обычный 61" xfId="128"/>
    <cellStyle name="Обычный 62" xfId="129"/>
    <cellStyle name="Обычный 63" xfId="130"/>
    <cellStyle name="Обычный 64" xfId="131"/>
    <cellStyle name="Обычный 65" xfId="132"/>
    <cellStyle name="Обычный 66" xfId="133"/>
    <cellStyle name="Обычный 67" xfId="134"/>
    <cellStyle name="Обычный 68" xfId="135"/>
    <cellStyle name="Обычный 69" xfId="136"/>
    <cellStyle name="Обычный 7" xfId="137"/>
    <cellStyle name="Обычный 70" xfId="138"/>
    <cellStyle name="Обычный 71" xfId="139"/>
    <cellStyle name="Обычный 72" xfId="140"/>
    <cellStyle name="Обычный 73" xfId="141"/>
    <cellStyle name="Обычный 74" xfId="142"/>
    <cellStyle name="Обычный 75" xfId="143"/>
    <cellStyle name="Обычный 76" xfId="144"/>
    <cellStyle name="Обычный 77" xfId="145"/>
    <cellStyle name="Обычный 78" xfId="146"/>
    <cellStyle name="Обычный 79" xfId="147"/>
    <cellStyle name="Обычный 8" xfId="148"/>
    <cellStyle name="Обычный 80" xfId="149"/>
    <cellStyle name="Обычный 81" xfId="150"/>
    <cellStyle name="Обычный 82" xfId="151"/>
    <cellStyle name="Обычный 83" xfId="152"/>
    <cellStyle name="Обычный 84" xfId="153"/>
    <cellStyle name="Обычный 85" xfId="154"/>
    <cellStyle name="Обычный 86" xfId="155"/>
    <cellStyle name="Обычный 87" xfId="156"/>
    <cellStyle name="Обычный 88" xfId="157"/>
    <cellStyle name="Обычный 89" xfId="158"/>
    <cellStyle name="Обычный 9" xfId="159"/>
    <cellStyle name="Обычный 90" xfId="160"/>
    <cellStyle name="Обычный 91" xfId="161"/>
    <cellStyle name="Обычный 92" xfId="162"/>
    <cellStyle name="Обычный 93" xfId="163"/>
    <cellStyle name="Обычный 94" xfId="164"/>
    <cellStyle name="Обычный 94 2" xfId="165"/>
    <cellStyle name="Обычный_доходы февраль_ДЕКАБРЬ ПРИЛОЖЕНИЯ   на 2012 год" xfId="166"/>
    <cellStyle name="Followed Hyperlink" xfId="167"/>
    <cellStyle name="Плохой" xfId="168"/>
    <cellStyle name="Пояснение" xfId="169"/>
    <cellStyle name="Примечание" xfId="170"/>
    <cellStyle name="Примечание 2" xfId="171"/>
    <cellStyle name="Percent" xfId="172"/>
    <cellStyle name="Связанная ячейка" xfId="173"/>
    <cellStyle name="Текст предупреждения" xfId="174"/>
    <cellStyle name="Comma" xfId="175"/>
    <cellStyle name="Comma [0]" xfId="176"/>
    <cellStyle name="Финансовый 2" xfId="177"/>
    <cellStyle name="Хороший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3%20&#1075;&#1086;&#1076;%20&#1056;&#1045;&#1064;&#1045;&#1053;&#1048;&#1071;\&#1055;&#1045;&#1056;&#1042;&#1054;&#1053;&#1040;&#1063;&#1040;&#1051;&#1068;&#1053;&#1067;&#1049;%20&#1041;&#1070;&#1044;&#1046;&#1045;&#1058;%20&#1088;&#1072;&#1081;&#1086;&#1085;\&#1055;&#1056;&#1048;&#1051;&#1054;&#1046;&#1045;&#1053;&#1048;&#1071;%20%20%20&#1085;&#1072;%202013%20-%202014%20%20&#1075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"/>
      <sheetName val="Приложение 9"/>
      <sheetName val="Приложение 10 таб 1"/>
      <sheetName val="Приложение 10 таб. 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 2 "/>
      <sheetName val="Приложение 11 таб 3 "/>
      <sheetName val="Приложение 11 таб 4 "/>
      <sheetName val="Приложение 11 таб 5 "/>
      <sheetName val="Приложение 12"/>
      <sheetName val="Приложение 13"/>
      <sheetName val="Приложение 14"/>
      <sheetName val="Приложение 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4"/>
  <sheetViews>
    <sheetView tabSelected="1" view="pageBreakPreview" zoomScaleSheetLayoutView="100" zoomScalePageLayoutView="0" workbookViewId="0" topLeftCell="A166">
      <selection activeCell="K170" sqref="K170"/>
    </sheetView>
  </sheetViews>
  <sheetFormatPr defaultColWidth="9.00390625" defaultRowHeight="12.75"/>
  <cols>
    <col min="1" max="1" width="64.75390625" style="0" customWidth="1"/>
    <col min="2" max="2" width="12.625" style="4" customWidth="1"/>
    <col min="3" max="3" width="4.125" style="0" customWidth="1"/>
    <col min="4" max="4" width="11.125" style="0" customWidth="1"/>
    <col min="5" max="5" width="0.875" style="0" customWidth="1"/>
  </cols>
  <sheetData>
    <row r="1" spans="1:4" ht="12.75">
      <c r="A1" s="223" t="s">
        <v>74</v>
      </c>
      <c r="B1" s="223"/>
      <c r="C1" s="223"/>
      <c r="D1" s="223"/>
    </row>
    <row r="2" spans="1:4" ht="12.75">
      <c r="A2" s="223" t="s">
        <v>246</v>
      </c>
      <c r="B2" s="223"/>
      <c r="C2" s="223"/>
      <c r="D2" s="223"/>
    </row>
    <row r="3" spans="1:4" ht="12.75">
      <c r="A3" s="223" t="s">
        <v>247</v>
      </c>
      <c r="B3" s="223"/>
      <c r="C3" s="223"/>
      <c r="D3" s="223"/>
    </row>
    <row r="4" spans="1:4" ht="12.75">
      <c r="A4" s="223" t="s">
        <v>248</v>
      </c>
      <c r="B4" s="223"/>
      <c r="C4" s="223"/>
      <c r="D4" s="223"/>
    </row>
    <row r="5" spans="1:4" ht="12.75">
      <c r="A5" s="223" t="s">
        <v>249</v>
      </c>
      <c r="B5" s="223"/>
      <c r="C5" s="223"/>
      <c r="D5" s="223"/>
    </row>
    <row r="6" spans="1:4" ht="12.75">
      <c r="A6" s="223" t="s">
        <v>287</v>
      </c>
      <c r="B6" s="223"/>
      <c r="C6" s="223"/>
      <c r="D6" s="223"/>
    </row>
    <row r="8" spans="1:4" s="1" customFormat="1" ht="11.25">
      <c r="A8" s="223" t="s">
        <v>252</v>
      </c>
      <c r="B8" s="223"/>
      <c r="C8" s="223"/>
      <c r="D8" s="223"/>
    </row>
    <row r="9" spans="1:4" s="1" customFormat="1" ht="11.25">
      <c r="A9" s="223" t="s">
        <v>43</v>
      </c>
      <c r="B9" s="223"/>
      <c r="C9" s="223"/>
      <c r="D9" s="223"/>
    </row>
    <row r="10" spans="1:4" s="1" customFormat="1" ht="11.25">
      <c r="A10" s="223" t="s">
        <v>50</v>
      </c>
      <c r="B10" s="223"/>
      <c r="C10" s="223"/>
      <c r="D10" s="223"/>
    </row>
    <row r="11" spans="1:4" s="1" customFormat="1" ht="12.75" customHeight="1">
      <c r="A11" s="223" t="s">
        <v>227</v>
      </c>
      <c r="B11" s="223"/>
      <c r="C11" s="223"/>
      <c r="D11" s="223"/>
    </row>
    <row r="12" s="1" customFormat="1" ht="11.25"/>
    <row r="13" spans="1:4" s="1" customFormat="1" ht="44.25" customHeight="1">
      <c r="A13" s="224" t="s">
        <v>228</v>
      </c>
      <c r="B13" s="224"/>
      <c r="C13" s="224"/>
      <c r="D13" s="224"/>
    </row>
    <row r="14" spans="1:4" s="1" customFormat="1" ht="12.75">
      <c r="A14" s="5"/>
      <c r="B14" s="9"/>
      <c r="C14" s="5"/>
      <c r="D14" s="5"/>
    </row>
    <row r="15" spans="1:4" ht="36">
      <c r="A15" s="7" t="s">
        <v>27</v>
      </c>
      <c r="B15" s="7" t="s">
        <v>25</v>
      </c>
      <c r="C15" s="7" t="s">
        <v>24</v>
      </c>
      <c r="D15" s="13" t="s">
        <v>64</v>
      </c>
    </row>
    <row r="16" spans="1:4" ht="12.75">
      <c r="A16" s="14">
        <v>1</v>
      </c>
      <c r="B16" s="8">
        <v>3</v>
      </c>
      <c r="C16" s="8">
        <v>4</v>
      </c>
      <c r="D16" s="15" t="s">
        <v>106</v>
      </c>
    </row>
    <row r="17" spans="1:4" ht="24.75" customHeight="1">
      <c r="A17" s="30" t="s">
        <v>62</v>
      </c>
      <c r="B17" s="44">
        <v>100000000</v>
      </c>
      <c r="C17" s="45"/>
      <c r="D17" s="140">
        <f>D18+D39+D51</f>
        <v>60007</v>
      </c>
    </row>
    <row r="18" spans="1:4" ht="24">
      <c r="A18" s="12" t="s">
        <v>66</v>
      </c>
      <c r="B18" s="44">
        <v>110000000</v>
      </c>
      <c r="C18" s="45"/>
      <c r="D18" s="140">
        <f>D33+D36+D28+D19+D23+D25+D30+D21</f>
        <v>14650.7</v>
      </c>
    </row>
    <row r="19" spans="1:4" ht="24">
      <c r="A19" s="17" t="s">
        <v>130</v>
      </c>
      <c r="B19" s="97">
        <v>111200000</v>
      </c>
      <c r="C19" s="39"/>
      <c r="D19" s="142">
        <f>D20</f>
        <v>196.7</v>
      </c>
    </row>
    <row r="20" spans="1:5" ht="24">
      <c r="A20" s="25" t="s">
        <v>120</v>
      </c>
      <c r="B20" s="97">
        <v>111200000</v>
      </c>
      <c r="C20" s="39">
        <v>200</v>
      </c>
      <c r="D20" s="142">
        <f>'Приложение 2'!E28</f>
        <v>196.7</v>
      </c>
      <c r="E20" s="145"/>
    </row>
    <row r="21" spans="1:5" ht="36">
      <c r="A21" s="10" t="s">
        <v>231</v>
      </c>
      <c r="B21" s="97">
        <v>112200000</v>
      </c>
      <c r="C21" s="39"/>
      <c r="D21" s="142">
        <f>D22</f>
        <v>100</v>
      </c>
      <c r="E21" s="145"/>
    </row>
    <row r="22" spans="1:5" ht="24">
      <c r="A22" s="25" t="s">
        <v>120</v>
      </c>
      <c r="B22" s="97">
        <v>112200000</v>
      </c>
      <c r="C22" s="39">
        <v>200</v>
      </c>
      <c r="D22" s="142">
        <f>'Приложение 2'!E30</f>
        <v>100</v>
      </c>
      <c r="E22" s="145"/>
    </row>
    <row r="23" spans="1:4" ht="12.75">
      <c r="A23" s="10" t="s">
        <v>169</v>
      </c>
      <c r="B23" s="97">
        <v>112300000</v>
      </c>
      <c r="C23" s="39"/>
      <c r="D23" s="142">
        <f>D24</f>
        <v>10</v>
      </c>
    </row>
    <row r="24" spans="1:4" ht="24">
      <c r="A24" s="25" t="s">
        <v>120</v>
      </c>
      <c r="B24" s="97">
        <v>112300000</v>
      </c>
      <c r="C24" s="39">
        <v>200</v>
      </c>
      <c r="D24" s="142">
        <f>'Приложение 2'!E32</f>
        <v>10</v>
      </c>
    </row>
    <row r="25" spans="1:4" ht="36">
      <c r="A25" s="10" t="s">
        <v>186</v>
      </c>
      <c r="B25" s="97">
        <v>112400000</v>
      </c>
      <c r="C25" s="39"/>
      <c r="D25" s="142">
        <f>D26</f>
        <v>786.2</v>
      </c>
    </row>
    <row r="26" spans="1:4" ht="12.75">
      <c r="A26" s="10" t="s">
        <v>83</v>
      </c>
      <c r="B26" s="97">
        <v>112410000</v>
      </c>
      <c r="C26" s="39"/>
      <c r="D26" s="142">
        <f>D27</f>
        <v>786.2</v>
      </c>
    </row>
    <row r="27" spans="1:4" ht="24">
      <c r="A27" s="25" t="s">
        <v>120</v>
      </c>
      <c r="B27" s="97">
        <v>112410000</v>
      </c>
      <c r="C27" s="39">
        <v>200</v>
      </c>
      <c r="D27" s="142">
        <f>'Приложение 2'!E35</f>
        <v>786.2</v>
      </c>
    </row>
    <row r="28" spans="1:4" ht="48.75" customHeight="1">
      <c r="A28" s="10" t="s">
        <v>121</v>
      </c>
      <c r="B28" s="97">
        <v>114200000</v>
      </c>
      <c r="C28" s="36"/>
      <c r="D28" s="141">
        <f>D29</f>
        <v>406</v>
      </c>
    </row>
    <row r="29" spans="1:4" ht="27.75" customHeight="1">
      <c r="A29" s="25" t="s">
        <v>120</v>
      </c>
      <c r="B29" s="97">
        <v>114200000</v>
      </c>
      <c r="C29" s="36" t="s">
        <v>40</v>
      </c>
      <c r="D29" s="141">
        <f>'Приложение 2'!E37</f>
        <v>406</v>
      </c>
    </row>
    <row r="30" spans="1:4" ht="39" customHeight="1">
      <c r="A30" s="162" t="s">
        <v>199</v>
      </c>
      <c r="B30" s="97">
        <v>114500000</v>
      </c>
      <c r="C30" s="36"/>
      <c r="D30" s="141">
        <f>D31</f>
        <v>834.5</v>
      </c>
    </row>
    <row r="31" spans="1:4" ht="36.75" customHeight="1">
      <c r="A31" s="10" t="s">
        <v>200</v>
      </c>
      <c r="B31" s="97">
        <v>114551760</v>
      </c>
      <c r="C31" s="36"/>
      <c r="D31" s="141">
        <f>D32</f>
        <v>834.5</v>
      </c>
    </row>
    <row r="32" spans="1:4" ht="12" customHeight="1">
      <c r="A32" s="25" t="s">
        <v>68</v>
      </c>
      <c r="B32" s="97">
        <v>114551760</v>
      </c>
      <c r="C32" s="36" t="s">
        <v>6</v>
      </c>
      <c r="D32" s="141">
        <f>'Приложение 2'!E40</f>
        <v>834.5</v>
      </c>
    </row>
    <row r="33" spans="1:4" ht="27.75" customHeight="1">
      <c r="A33" s="49" t="s">
        <v>75</v>
      </c>
      <c r="B33" s="97">
        <v>114600000</v>
      </c>
      <c r="C33" s="39"/>
      <c r="D33" s="142">
        <f>D34</f>
        <v>519.8</v>
      </c>
    </row>
    <row r="34" spans="1:4" ht="44.25" customHeight="1">
      <c r="A34" s="162" t="s">
        <v>202</v>
      </c>
      <c r="B34" s="97" t="s">
        <v>201</v>
      </c>
      <c r="C34" s="39"/>
      <c r="D34" s="142">
        <f>D35</f>
        <v>519.8</v>
      </c>
    </row>
    <row r="35" spans="1:4" ht="12.75">
      <c r="A35" s="25" t="s">
        <v>68</v>
      </c>
      <c r="B35" s="97" t="s">
        <v>201</v>
      </c>
      <c r="C35" s="39">
        <v>300</v>
      </c>
      <c r="D35" s="142">
        <f>'Приложение 2'!E43</f>
        <v>519.8</v>
      </c>
    </row>
    <row r="36" spans="1:4" ht="48">
      <c r="A36" s="50" t="s">
        <v>76</v>
      </c>
      <c r="B36" s="43">
        <v>114700000</v>
      </c>
      <c r="C36" s="37"/>
      <c r="D36" s="142">
        <f>D37</f>
        <v>11797.5</v>
      </c>
    </row>
    <row r="37" spans="1:4" ht="74.25" customHeight="1">
      <c r="A37" s="93" t="s">
        <v>77</v>
      </c>
      <c r="B37" s="20" t="s">
        <v>153</v>
      </c>
      <c r="C37" s="37"/>
      <c r="D37" s="142">
        <f>D38</f>
        <v>11797.5</v>
      </c>
    </row>
    <row r="38" spans="1:4" ht="25.5" customHeight="1">
      <c r="A38" s="25" t="s">
        <v>53</v>
      </c>
      <c r="B38" s="20" t="s">
        <v>153</v>
      </c>
      <c r="C38" s="37">
        <v>400</v>
      </c>
      <c r="D38" s="142">
        <f>'Приложение 2'!E46</f>
        <v>11797.5</v>
      </c>
    </row>
    <row r="39" spans="1:4" ht="39" customHeight="1">
      <c r="A39" s="51" t="s">
        <v>67</v>
      </c>
      <c r="B39" s="44">
        <v>120000000</v>
      </c>
      <c r="C39" s="45"/>
      <c r="D39" s="140">
        <f>D40+D42+D49+D45+D47</f>
        <v>9324.5</v>
      </c>
    </row>
    <row r="40" spans="1:4" ht="15" customHeight="1">
      <c r="A40" s="92" t="s">
        <v>78</v>
      </c>
      <c r="B40" s="43">
        <v>121200000</v>
      </c>
      <c r="C40" s="37"/>
      <c r="D40" s="142">
        <f>D41</f>
        <v>333.3</v>
      </c>
    </row>
    <row r="41" spans="1:4" ht="24">
      <c r="A41" s="25" t="s">
        <v>120</v>
      </c>
      <c r="B41" s="43">
        <v>121200000</v>
      </c>
      <c r="C41" s="37">
        <v>200</v>
      </c>
      <c r="D41" s="142">
        <f>'Приложение 2'!E49</f>
        <v>333.3</v>
      </c>
    </row>
    <row r="42" spans="1:4" ht="14.25" customHeight="1">
      <c r="A42" s="52" t="s">
        <v>79</v>
      </c>
      <c r="B42" s="43">
        <v>122200000</v>
      </c>
      <c r="C42" s="37"/>
      <c r="D42" s="142">
        <f>D43</f>
        <v>264.2</v>
      </c>
    </row>
    <row r="43" spans="1:4" ht="39" customHeight="1">
      <c r="A43" s="53" t="s">
        <v>149</v>
      </c>
      <c r="B43" s="43">
        <v>122273120</v>
      </c>
      <c r="C43" s="37"/>
      <c r="D43" s="142">
        <f>D44</f>
        <v>264.2</v>
      </c>
    </row>
    <row r="44" spans="1:4" ht="25.5" customHeight="1">
      <c r="A44" s="25" t="s">
        <v>120</v>
      </c>
      <c r="B44" s="43">
        <v>122273120</v>
      </c>
      <c r="C44" s="37">
        <v>200</v>
      </c>
      <c r="D44" s="142">
        <f>'Приложение 2'!E52</f>
        <v>264.2</v>
      </c>
    </row>
    <row r="45" spans="1:4" ht="25.5" customHeight="1">
      <c r="A45" s="10" t="s">
        <v>131</v>
      </c>
      <c r="B45" s="97">
        <v>122300000</v>
      </c>
      <c r="C45" s="39"/>
      <c r="D45" s="142">
        <f>D46</f>
        <v>5436.6</v>
      </c>
    </row>
    <row r="46" spans="1:4" ht="25.5" customHeight="1">
      <c r="A46" s="25" t="s">
        <v>5</v>
      </c>
      <c r="B46" s="97">
        <v>122300000</v>
      </c>
      <c r="C46" s="39">
        <v>600</v>
      </c>
      <c r="D46" s="142">
        <f>'Приложение 2'!E54</f>
        <v>5436.6</v>
      </c>
    </row>
    <row r="47" spans="1:4" ht="24" customHeight="1">
      <c r="A47" s="205" t="s">
        <v>254</v>
      </c>
      <c r="B47" s="97">
        <v>123200000</v>
      </c>
      <c r="C47" s="39"/>
      <c r="D47" s="142">
        <f>D48</f>
        <v>3155.4</v>
      </c>
    </row>
    <row r="48" spans="1:4" ht="24" customHeight="1">
      <c r="A48" s="25" t="s">
        <v>53</v>
      </c>
      <c r="B48" s="97">
        <v>123200000</v>
      </c>
      <c r="C48" s="39">
        <v>400</v>
      </c>
      <c r="D48" s="142">
        <f>'Приложение 2'!E56</f>
        <v>3155.4</v>
      </c>
    </row>
    <row r="49" spans="1:4" ht="62.25" customHeight="1">
      <c r="A49" s="156" t="s">
        <v>132</v>
      </c>
      <c r="B49" s="43">
        <v>123300000</v>
      </c>
      <c r="C49" s="37"/>
      <c r="D49" s="142">
        <f>D50</f>
        <v>135</v>
      </c>
    </row>
    <row r="50" spans="1:4" ht="22.5" customHeight="1">
      <c r="A50" s="25" t="s">
        <v>120</v>
      </c>
      <c r="B50" s="43">
        <v>123300000</v>
      </c>
      <c r="C50" s="37">
        <v>200</v>
      </c>
      <c r="D50" s="142">
        <f>'Приложение 2'!E58</f>
        <v>135</v>
      </c>
    </row>
    <row r="51" spans="1:4" ht="14.25" customHeight="1">
      <c r="A51" s="54" t="s">
        <v>80</v>
      </c>
      <c r="B51" s="44">
        <v>130000000</v>
      </c>
      <c r="C51" s="45"/>
      <c r="D51" s="140">
        <f>D52</f>
        <v>36031.8</v>
      </c>
    </row>
    <row r="52" spans="1:4" ht="36" customHeight="1">
      <c r="A52" s="10" t="s">
        <v>170</v>
      </c>
      <c r="B52" s="97">
        <v>131100000</v>
      </c>
      <c r="C52" s="39"/>
      <c r="D52" s="142">
        <f>D55+D53</f>
        <v>36031.8</v>
      </c>
    </row>
    <row r="53" spans="1:4" ht="16.5" customHeight="1">
      <c r="A53" s="205" t="s">
        <v>83</v>
      </c>
      <c r="B53" s="97">
        <v>131110000</v>
      </c>
      <c r="C53" s="39"/>
      <c r="D53" s="142">
        <f>D54</f>
        <v>115</v>
      </c>
    </row>
    <row r="54" spans="1:4" ht="25.5" customHeight="1">
      <c r="A54" s="25" t="s">
        <v>120</v>
      </c>
      <c r="B54" s="97">
        <v>131110000</v>
      </c>
      <c r="C54" s="39">
        <v>200</v>
      </c>
      <c r="D54" s="142">
        <f>'Приложение 2'!E62</f>
        <v>115</v>
      </c>
    </row>
    <row r="55" spans="1:4" ht="27" customHeight="1">
      <c r="A55" s="162" t="s">
        <v>171</v>
      </c>
      <c r="B55" s="97" t="s">
        <v>144</v>
      </c>
      <c r="C55" s="39"/>
      <c r="D55" s="142">
        <f>D56</f>
        <v>35916.8</v>
      </c>
    </row>
    <row r="56" spans="1:4" ht="24">
      <c r="A56" s="25" t="s">
        <v>53</v>
      </c>
      <c r="B56" s="97" t="s">
        <v>144</v>
      </c>
      <c r="C56" s="39">
        <v>400</v>
      </c>
      <c r="D56" s="141">
        <f>'Приложение 2'!E64</f>
        <v>35916.8</v>
      </c>
    </row>
    <row r="57" spans="1:5" ht="23.25" customHeight="1">
      <c r="A57" s="68" t="s">
        <v>51</v>
      </c>
      <c r="B57" s="44">
        <v>200000000</v>
      </c>
      <c r="C57" s="40"/>
      <c r="D57" s="143">
        <f>D58+D65+D74+D78+D90+D92+D95+D112+D115+D118+D84+D101+D97+D107+D76+D99+D105+D109+D68+D126+D87</f>
        <v>769465.5999999997</v>
      </c>
      <c r="E57" s="145"/>
    </row>
    <row r="58" spans="1:4" ht="37.5" customHeight="1">
      <c r="A58" s="69" t="s">
        <v>96</v>
      </c>
      <c r="B58" s="43">
        <v>201100000</v>
      </c>
      <c r="C58" s="35"/>
      <c r="D58" s="141">
        <f>D59+D61+D63</f>
        <v>668144.1</v>
      </c>
    </row>
    <row r="59" spans="1:4" ht="28.5" customHeight="1">
      <c r="A59" s="63" t="s">
        <v>52</v>
      </c>
      <c r="B59" s="43">
        <v>201111000</v>
      </c>
      <c r="C59" s="35"/>
      <c r="D59" s="141">
        <f>D60</f>
        <v>64132.7</v>
      </c>
    </row>
    <row r="60" spans="1:4" ht="24" customHeight="1">
      <c r="A60" s="18" t="s">
        <v>5</v>
      </c>
      <c r="B60" s="43">
        <v>201111000</v>
      </c>
      <c r="C60" s="35">
        <v>600</v>
      </c>
      <c r="D60" s="141">
        <f>'Приложение 2'!E318</f>
        <v>64132.7</v>
      </c>
    </row>
    <row r="61" spans="1:4" ht="36.75" customHeight="1">
      <c r="A61" s="62" t="s">
        <v>97</v>
      </c>
      <c r="B61" s="43">
        <v>201173010</v>
      </c>
      <c r="C61" s="35"/>
      <c r="D61" s="141">
        <f>D62</f>
        <v>539800.4</v>
      </c>
    </row>
    <row r="62" spans="1:4" ht="25.5" customHeight="1">
      <c r="A62" s="18" t="s">
        <v>5</v>
      </c>
      <c r="B62" s="43">
        <v>201173010</v>
      </c>
      <c r="C62" s="35">
        <v>600</v>
      </c>
      <c r="D62" s="141">
        <f>'Приложение 2'!E320</f>
        <v>539800.4</v>
      </c>
    </row>
    <row r="63" spans="1:4" ht="25.5" customHeight="1">
      <c r="A63" s="205" t="s">
        <v>264</v>
      </c>
      <c r="B63" s="97" t="s">
        <v>268</v>
      </c>
      <c r="C63" s="35"/>
      <c r="D63" s="141">
        <f>D64</f>
        <v>64211</v>
      </c>
    </row>
    <row r="64" spans="1:4" ht="25.5" customHeight="1">
      <c r="A64" s="25" t="s">
        <v>5</v>
      </c>
      <c r="B64" s="97" t="s">
        <v>268</v>
      </c>
      <c r="C64" s="35">
        <v>600</v>
      </c>
      <c r="D64" s="141">
        <f>'Приложение 2'!E322</f>
        <v>64211</v>
      </c>
    </row>
    <row r="65" spans="1:4" ht="61.5" customHeight="1">
      <c r="A65" s="165" t="s">
        <v>98</v>
      </c>
      <c r="B65" s="43">
        <v>201200000</v>
      </c>
      <c r="C65" s="35"/>
      <c r="D65" s="141">
        <f>D66</f>
        <v>7561.3</v>
      </c>
    </row>
    <row r="66" spans="1:4" s="3" customFormat="1" ht="50.25" customHeight="1">
      <c r="A66" s="62" t="s">
        <v>4</v>
      </c>
      <c r="B66" s="43">
        <v>201273020</v>
      </c>
      <c r="C66" s="35"/>
      <c r="D66" s="141">
        <f>D67</f>
        <v>7561.3</v>
      </c>
    </row>
    <row r="67" spans="1:4" s="3" customFormat="1" ht="24" customHeight="1">
      <c r="A67" s="18" t="s">
        <v>5</v>
      </c>
      <c r="B67" s="43">
        <v>201273020</v>
      </c>
      <c r="C67" s="35">
        <v>600</v>
      </c>
      <c r="D67" s="141">
        <f>'Приложение 2'!E325</f>
        <v>7561.3</v>
      </c>
    </row>
    <row r="68" spans="1:4" s="3" customFormat="1" ht="24" customHeight="1">
      <c r="A68" s="159" t="s">
        <v>164</v>
      </c>
      <c r="B68" s="97">
        <v>201300000</v>
      </c>
      <c r="C68" s="35"/>
      <c r="D68" s="141">
        <f>D69+D72</f>
        <v>10404.1</v>
      </c>
    </row>
    <row r="69" spans="1:4" s="3" customFormat="1" ht="24" customHeight="1">
      <c r="A69" s="159" t="s">
        <v>185</v>
      </c>
      <c r="B69" s="97">
        <v>201311000</v>
      </c>
      <c r="C69" s="35"/>
      <c r="D69" s="141">
        <f>D70+D71</f>
        <v>10099</v>
      </c>
    </row>
    <row r="70" spans="1:4" s="3" customFormat="1" ht="24" customHeight="1">
      <c r="A70" s="25" t="s">
        <v>53</v>
      </c>
      <c r="B70" s="97">
        <v>201311000</v>
      </c>
      <c r="C70" s="35">
        <v>400</v>
      </c>
      <c r="D70" s="141">
        <f>'Приложение 2'!E68</f>
        <v>10000</v>
      </c>
    </row>
    <row r="71" spans="1:4" s="3" customFormat="1" ht="24" customHeight="1">
      <c r="A71" s="18" t="s">
        <v>5</v>
      </c>
      <c r="B71" s="97">
        <v>201311000</v>
      </c>
      <c r="C71" s="35">
        <v>600</v>
      </c>
      <c r="D71" s="141">
        <f>'Приложение 2'!E328</f>
        <v>99</v>
      </c>
    </row>
    <row r="72" spans="1:4" s="3" customFormat="1" ht="48.75" customHeight="1">
      <c r="A72" s="10" t="s">
        <v>260</v>
      </c>
      <c r="B72" s="97" t="s">
        <v>259</v>
      </c>
      <c r="C72" s="35"/>
      <c r="D72" s="141">
        <f>D73</f>
        <v>305.1</v>
      </c>
    </row>
    <row r="73" spans="1:4" s="3" customFormat="1" ht="24" customHeight="1">
      <c r="A73" s="25" t="s">
        <v>53</v>
      </c>
      <c r="B73" s="97" t="s">
        <v>259</v>
      </c>
      <c r="C73" s="35">
        <v>400</v>
      </c>
      <c r="D73" s="141">
        <f>'Приложение 2'!E70</f>
        <v>305.1</v>
      </c>
    </row>
    <row r="74" spans="1:4" s="3" customFormat="1" ht="12.75" customHeight="1">
      <c r="A74" s="63" t="s">
        <v>54</v>
      </c>
      <c r="B74" s="43">
        <v>201500000</v>
      </c>
      <c r="C74" s="35"/>
      <c r="D74" s="141">
        <f>D75</f>
        <v>1895</v>
      </c>
    </row>
    <row r="75" spans="1:4" s="3" customFormat="1" ht="26.25" customHeight="1">
      <c r="A75" s="18" t="s">
        <v>5</v>
      </c>
      <c r="B75" s="43">
        <v>201500000</v>
      </c>
      <c r="C75" s="35">
        <v>600</v>
      </c>
      <c r="D75" s="141">
        <f>'Приложение 2'!E330</f>
        <v>1895</v>
      </c>
    </row>
    <row r="76" spans="1:4" s="3" customFormat="1" ht="26.25" customHeight="1">
      <c r="A76" s="10" t="s">
        <v>210</v>
      </c>
      <c r="B76" s="97">
        <v>201600000</v>
      </c>
      <c r="C76" s="35"/>
      <c r="D76" s="141">
        <f>D77</f>
        <v>469.5</v>
      </c>
    </row>
    <row r="77" spans="1:4" s="3" customFormat="1" ht="26.25" customHeight="1">
      <c r="A77" s="25" t="s">
        <v>5</v>
      </c>
      <c r="B77" s="97">
        <v>201600000</v>
      </c>
      <c r="C77" s="35">
        <v>600</v>
      </c>
      <c r="D77" s="141">
        <f>'Приложение 2'!E332</f>
        <v>469.5</v>
      </c>
    </row>
    <row r="78" spans="1:4" s="3" customFormat="1" ht="26.25" customHeight="1">
      <c r="A78" s="73" t="s">
        <v>99</v>
      </c>
      <c r="B78" s="97">
        <v>201700000</v>
      </c>
      <c r="C78" s="40"/>
      <c r="D78" s="141">
        <f>D79+D82</f>
        <v>23235.2</v>
      </c>
    </row>
    <row r="79" spans="1:4" s="3" customFormat="1" ht="17.25" customHeight="1">
      <c r="A79" s="162" t="s">
        <v>83</v>
      </c>
      <c r="B79" s="97">
        <v>201711000</v>
      </c>
      <c r="C79" s="40"/>
      <c r="D79" s="141">
        <f>D81+D80</f>
        <v>21901.2</v>
      </c>
    </row>
    <row r="80" spans="1:4" s="3" customFormat="1" ht="24.75" customHeight="1">
      <c r="A80" s="25" t="s">
        <v>120</v>
      </c>
      <c r="B80" s="97">
        <v>201711000</v>
      </c>
      <c r="C80" s="35">
        <v>200</v>
      </c>
      <c r="D80" s="141">
        <f>'Приложение 2'!E335</f>
        <v>8610</v>
      </c>
    </row>
    <row r="81" spans="1:4" s="3" customFormat="1" ht="26.25" customHeight="1">
      <c r="A81" s="25" t="s">
        <v>5</v>
      </c>
      <c r="B81" s="97">
        <v>201711000</v>
      </c>
      <c r="C81" s="41" t="s">
        <v>17</v>
      </c>
      <c r="D81" s="141">
        <f>'Приложение 2'!E336</f>
        <v>13291.2</v>
      </c>
    </row>
    <row r="82" spans="1:4" s="3" customFormat="1" ht="25.5" customHeight="1">
      <c r="A82" s="10" t="s">
        <v>163</v>
      </c>
      <c r="B82" s="97" t="s">
        <v>245</v>
      </c>
      <c r="C82" s="41"/>
      <c r="D82" s="141">
        <f>D83</f>
        <v>1334</v>
      </c>
    </row>
    <row r="83" spans="1:4" s="3" customFormat="1" ht="25.5" customHeight="1">
      <c r="A83" s="25" t="s">
        <v>5</v>
      </c>
      <c r="B83" s="97" t="s">
        <v>245</v>
      </c>
      <c r="C83" s="41" t="s">
        <v>17</v>
      </c>
      <c r="D83" s="141">
        <f>'Приложение 2'!E338</f>
        <v>1334</v>
      </c>
    </row>
    <row r="84" spans="1:4" s="3" customFormat="1" ht="39.75" customHeight="1">
      <c r="A84" s="159" t="s">
        <v>148</v>
      </c>
      <c r="B84" s="97">
        <v>201800000</v>
      </c>
      <c r="C84" s="41"/>
      <c r="D84" s="141">
        <f>D85</f>
        <v>11430.2</v>
      </c>
    </row>
    <row r="85" spans="1:4" s="3" customFormat="1" ht="37.5" customHeight="1">
      <c r="A85" s="159" t="s">
        <v>139</v>
      </c>
      <c r="B85" s="97" t="s">
        <v>140</v>
      </c>
      <c r="C85" s="41"/>
      <c r="D85" s="141">
        <f>D86</f>
        <v>11430.2</v>
      </c>
    </row>
    <row r="86" spans="1:4" s="3" customFormat="1" ht="23.25" customHeight="1">
      <c r="A86" s="25" t="s">
        <v>5</v>
      </c>
      <c r="B86" s="97" t="s">
        <v>140</v>
      </c>
      <c r="C86" s="41" t="s">
        <v>17</v>
      </c>
      <c r="D86" s="141">
        <f>'Приложение 2'!E341</f>
        <v>11430.2</v>
      </c>
    </row>
    <row r="87" spans="1:4" s="3" customFormat="1" ht="23.25" customHeight="1">
      <c r="A87" s="180" t="s">
        <v>284</v>
      </c>
      <c r="B87" s="97">
        <v>201900000</v>
      </c>
      <c r="C87" s="41"/>
      <c r="D87" s="141">
        <f>D88</f>
        <v>1405.1</v>
      </c>
    </row>
    <row r="88" spans="1:4" s="3" customFormat="1" ht="39" customHeight="1">
      <c r="A88" s="219" t="s">
        <v>285</v>
      </c>
      <c r="B88" s="97" t="s">
        <v>283</v>
      </c>
      <c r="C88" s="35"/>
      <c r="D88" s="141">
        <f>D89</f>
        <v>1405.1</v>
      </c>
    </row>
    <row r="89" spans="1:4" s="3" customFormat="1" ht="23.25" customHeight="1">
      <c r="A89" s="25" t="s">
        <v>5</v>
      </c>
      <c r="B89" s="97" t="s">
        <v>283</v>
      </c>
      <c r="C89" s="35">
        <v>600</v>
      </c>
      <c r="D89" s="141">
        <f>'Приложение 2'!E344</f>
        <v>1405.1</v>
      </c>
    </row>
    <row r="90" spans="1:4" s="3" customFormat="1" ht="23.25" customHeight="1">
      <c r="A90" s="28" t="s">
        <v>107</v>
      </c>
      <c r="B90" s="43">
        <v>202100000</v>
      </c>
      <c r="C90" s="36"/>
      <c r="D90" s="141">
        <f>D91</f>
        <v>26</v>
      </c>
    </row>
    <row r="91" spans="1:4" s="3" customFormat="1" ht="23.25" customHeight="1">
      <c r="A91" s="25" t="s">
        <v>5</v>
      </c>
      <c r="B91" s="43">
        <v>202100000</v>
      </c>
      <c r="C91" s="36" t="s">
        <v>17</v>
      </c>
      <c r="D91" s="141">
        <f>'Приложение 2'!E346</f>
        <v>26</v>
      </c>
    </row>
    <row r="92" spans="1:4" s="3" customFormat="1" ht="15.75" customHeight="1">
      <c r="A92" s="56" t="s">
        <v>108</v>
      </c>
      <c r="B92" s="43">
        <v>202200000</v>
      </c>
      <c r="C92" s="36"/>
      <c r="D92" s="141">
        <f>D94+D93</f>
        <v>208</v>
      </c>
    </row>
    <row r="93" spans="1:4" s="3" customFormat="1" ht="27" customHeight="1">
      <c r="A93" s="25" t="s">
        <v>120</v>
      </c>
      <c r="B93" s="43">
        <v>202200000</v>
      </c>
      <c r="C93" s="36" t="s">
        <v>40</v>
      </c>
      <c r="D93" s="141">
        <f>'Приложение 2'!E348</f>
        <v>32</v>
      </c>
    </row>
    <row r="94" spans="1:4" s="3" customFormat="1" ht="23.25" customHeight="1">
      <c r="A94" s="18" t="s">
        <v>5</v>
      </c>
      <c r="B94" s="43">
        <v>202200000</v>
      </c>
      <c r="C94" s="36" t="s">
        <v>17</v>
      </c>
      <c r="D94" s="141">
        <f>'Приложение 2'!E349</f>
        <v>176</v>
      </c>
    </row>
    <row r="95" spans="1:4" s="3" customFormat="1" ht="15.75" customHeight="1">
      <c r="A95" s="56" t="s">
        <v>109</v>
      </c>
      <c r="B95" s="43">
        <v>202400000</v>
      </c>
      <c r="C95" s="36"/>
      <c r="D95" s="141">
        <f>D96</f>
        <v>60</v>
      </c>
    </row>
    <row r="96" spans="1:4" s="3" customFormat="1" ht="23.25" customHeight="1">
      <c r="A96" s="25" t="s">
        <v>120</v>
      </c>
      <c r="B96" s="43">
        <v>202400000</v>
      </c>
      <c r="C96" s="36" t="s">
        <v>40</v>
      </c>
      <c r="D96" s="141">
        <f>'Приложение 2'!E351</f>
        <v>60</v>
      </c>
    </row>
    <row r="97" spans="1:4" s="3" customFormat="1" ht="37.5" customHeight="1">
      <c r="A97" s="190" t="s">
        <v>147</v>
      </c>
      <c r="B97" s="97">
        <v>202500000</v>
      </c>
      <c r="C97" s="36"/>
      <c r="D97" s="141">
        <f>D98</f>
        <v>20</v>
      </c>
    </row>
    <row r="98" spans="1:4" s="3" customFormat="1" ht="23.25" customHeight="1">
      <c r="A98" s="25" t="s">
        <v>120</v>
      </c>
      <c r="B98" s="97">
        <v>202500000</v>
      </c>
      <c r="C98" s="36" t="s">
        <v>40</v>
      </c>
      <c r="D98" s="141">
        <f>'Приложение 2'!E353</f>
        <v>20</v>
      </c>
    </row>
    <row r="99" spans="1:4" s="3" customFormat="1" ht="50.25" customHeight="1">
      <c r="A99" s="213" t="s">
        <v>235</v>
      </c>
      <c r="B99" s="97">
        <v>203100000</v>
      </c>
      <c r="C99" s="36"/>
      <c r="D99" s="141">
        <f>D100</f>
        <v>45</v>
      </c>
    </row>
    <row r="100" spans="1:4" s="3" customFormat="1" ht="24" customHeight="1">
      <c r="A100" s="18" t="s">
        <v>5</v>
      </c>
      <c r="B100" s="97">
        <v>203100000</v>
      </c>
      <c r="C100" s="36" t="s">
        <v>17</v>
      </c>
      <c r="D100" s="141">
        <f>'Приложение 2'!E355</f>
        <v>45</v>
      </c>
    </row>
    <row r="101" spans="1:4" s="3" customFormat="1" ht="13.5" customHeight="1">
      <c r="A101" s="107" t="s">
        <v>205</v>
      </c>
      <c r="B101" s="97">
        <v>203200000</v>
      </c>
      <c r="C101" s="36"/>
      <c r="D101" s="141">
        <f>D103+D102+D104</f>
        <v>117.4</v>
      </c>
    </row>
    <row r="102" spans="1:4" s="3" customFormat="1" ht="48" customHeight="1">
      <c r="A102" s="25" t="s">
        <v>13</v>
      </c>
      <c r="B102" s="97">
        <v>203200000</v>
      </c>
      <c r="C102" s="36" t="s">
        <v>14</v>
      </c>
      <c r="D102" s="141">
        <f>'Приложение 2'!E357</f>
        <v>15</v>
      </c>
    </row>
    <row r="103" spans="1:4" s="3" customFormat="1" ht="24" customHeight="1">
      <c r="A103" s="25" t="s">
        <v>120</v>
      </c>
      <c r="B103" s="97">
        <v>203200000</v>
      </c>
      <c r="C103" s="36" t="s">
        <v>40</v>
      </c>
      <c r="D103" s="141">
        <f>'Приложение 2'!E358</f>
        <v>10</v>
      </c>
    </row>
    <row r="104" spans="1:4" s="3" customFormat="1" ht="24" customHeight="1">
      <c r="A104" s="18" t="s">
        <v>5</v>
      </c>
      <c r="B104" s="97">
        <v>203200000</v>
      </c>
      <c r="C104" s="36" t="s">
        <v>17</v>
      </c>
      <c r="D104" s="141">
        <f>'Приложение 2'!E359</f>
        <v>92.4</v>
      </c>
    </row>
    <row r="105" spans="1:4" s="3" customFormat="1" ht="24" customHeight="1">
      <c r="A105" s="107" t="s">
        <v>234</v>
      </c>
      <c r="B105" s="97">
        <v>203300000</v>
      </c>
      <c r="C105" s="36"/>
      <c r="D105" s="141">
        <f>D106</f>
        <v>10</v>
      </c>
    </row>
    <row r="106" spans="1:4" s="3" customFormat="1" ht="24" customHeight="1">
      <c r="A106" s="25" t="s">
        <v>120</v>
      </c>
      <c r="B106" s="97">
        <v>203300000</v>
      </c>
      <c r="C106" s="36" t="s">
        <v>40</v>
      </c>
      <c r="D106" s="141">
        <f>'Приложение 2'!E361</f>
        <v>10</v>
      </c>
    </row>
    <row r="107" spans="1:4" s="3" customFormat="1" ht="28.5" customHeight="1">
      <c r="A107" s="205" t="s">
        <v>206</v>
      </c>
      <c r="B107" s="97">
        <v>203400000</v>
      </c>
      <c r="C107" s="36"/>
      <c r="D107" s="141">
        <f>D108</f>
        <v>156.6</v>
      </c>
    </row>
    <row r="108" spans="1:4" s="3" customFormat="1" ht="23.25" customHeight="1">
      <c r="A108" s="25" t="s">
        <v>5</v>
      </c>
      <c r="B108" s="97">
        <v>203400000</v>
      </c>
      <c r="C108" s="36" t="s">
        <v>17</v>
      </c>
      <c r="D108" s="141">
        <f>'Приложение 2'!E363</f>
        <v>156.6</v>
      </c>
    </row>
    <row r="109" spans="1:4" s="3" customFormat="1" ht="23.25" customHeight="1">
      <c r="A109" s="10" t="s">
        <v>236</v>
      </c>
      <c r="B109" s="97">
        <v>203500000</v>
      </c>
      <c r="C109" s="36"/>
      <c r="D109" s="141">
        <f>D110+D111</f>
        <v>452</v>
      </c>
    </row>
    <row r="110" spans="1:4" s="3" customFormat="1" ht="23.25" customHeight="1">
      <c r="A110" s="25" t="s">
        <v>120</v>
      </c>
      <c r="B110" s="97">
        <v>203500000</v>
      </c>
      <c r="C110" s="36" t="s">
        <v>40</v>
      </c>
      <c r="D110" s="141">
        <f>'Приложение 2'!E365</f>
        <v>43.1</v>
      </c>
    </row>
    <row r="111" spans="1:4" s="3" customFormat="1" ht="23.25" customHeight="1">
      <c r="A111" s="25" t="s">
        <v>5</v>
      </c>
      <c r="B111" s="97">
        <v>203500000</v>
      </c>
      <c r="C111" s="36" t="s">
        <v>17</v>
      </c>
      <c r="D111" s="141">
        <f>'Приложение 2'!E201+'Приложение 2'!E366</f>
        <v>408.9</v>
      </c>
    </row>
    <row r="112" spans="1:4" s="3" customFormat="1" ht="15.75" customHeight="1">
      <c r="A112" s="162" t="s">
        <v>100</v>
      </c>
      <c r="B112" s="97">
        <v>204100000</v>
      </c>
      <c r="C112" s="36"/>
      <c r="D112" s="141">
        <f>D113</f>
        <v>1417.2</v>
      </c>
    </row>
    <row r="113" spans="1:4" s="3" customFormat="1" ht="24.75" customHeight="1">
      <c r="A113" s="58" t="s">
        <v>101</v>
      </c>
      <c r="B113" s="97" t="s">
        <v>122</v>
      </c>
      <c r="C113" s="36"/>
      <c r="D113" s="141">
        <f>D114</f>
        <v>1417.2</v>
      </c>
    </row>
    <row r="114" spans="1:4" s="3" customFormat="1" ht="24.75" customHeight="1">
      <c r="A114" s="18" t="s">
        <v>5</v>
      </c>
      <c r="B114" s="97" t="s">
        <v>122</v>
      </c>
      <c r="C114" s="36" t="s">
        <v>17</v>
      </c>
      <c r="D114" s="141">
        <f>'Приложение 2'!E369</f>
        <v>1417.2</v>
      </c>
    </row>
    <row r="115" spans="1:4" s="3" customFormat="1" ht="36.75" customHeight="1">
      <c r="A115" s="50" t="s">
        <v>59</v>
      </c>
      <c r="B115" s="97">
        <v>204200000</v>
      </c>
      <c r="C115" s="36"/>
      <c r="D115" s="141">
        <f>D116</f>
        <v>583.1</v>
      </c>
    </row>
    <row r="116" spans="1:4" s="3" customFormat="1" ht="15.75" customHeight="1">
      <c r="A116" s="50" t="s">
        <v>83</v>
      </c>
      <c r="B116" s="97" t="s">
        <v>123</v>
      </c>
      <c r="C116" s="36"/>
      <c r="D116" s="141">
        <f>D117</f>
        <v>583.1</v>
      </c>
    </row>
    <row r="117" spans="1:4" s="3" customFormat="1" ht="25.5" customHeight="1">
      <c r="A117" s="25" t="s">
        <v>5</v>
      </c>
      <c r="B117" s="97" t="s">
        <v>123</v>
      </c>
      <c r="C117" s="20" t="s">
        <v>17</v>
      </c>
      <c r="D117" s="141">
        <f>'Приложение 2'!E372</f>
        <v>583.1</v>
      </c>
    </row>
    <row r="118" spans="1:4" s="3" customFormat="1" ht="24" customHeight="1">
      <c r="A118" s="56" t="s">
        <v>102</v>
      </c>
      <c r="B118" s="43">
        <v>205100000</v>
      </c>
      <c r="C118" s="40"/>
      <c r="D118" s="141">
        <f>D119+D123</f>
        <v>33655.7</v>
      </c>
    </row>
    <row r="119" spans="1:4" s="3" customFormat="1" ht="24" customHeight="1">
      <c r="A119" s="56" t="s">
        <v>34</v>
      </c>
      <c r="B119" s="43">
        <v>205182040</v>
      </c>
      <c r="C119" s="35"/>
      <c r="D119" s="141">
        <f>D120+D121+D122</f>
        <v>16777.7</v>
      </c>
    </row>
    <row r="120" spans="1:4" s="3" customFormat="1" ht="48" customHeight="1">
      <c r="A120" s="25" t="s">
        <v>13</v>
      </c>
      <c r="B120" s="43">
        <v>205182040</v>
      </c>
      <c r="C120" s="35">
        <v>100</v>
      </c>
      <c r="D120" s="141">
        <f>'Приложение 2'!E375</f>
        <v>15107.7</v>
      </c>
    </row>
    <row r="121" spans="1:4" s="3" customFormat="1" ht="26.25" customHeight="1">
      <c r="A121" s="25" t="s">
        <v>120</v>
      </c>
      <c r="B121" s="43">
        <v>205182040</v>
      </c>
      <c r="C121" s="35">
        <v>200</v>
      </c>
      <c r="D121" s="141">
        <f>'Приложение 2'!E376</f>
        <v>1606.9</v>
      </c>
    </row>
    <row r="122" spans="1:4" s="3" customFormat="1" ht="15.75" customHeight="1">
      <c r="A122" s="25" t="s">
        <v>1</v>
      </c>
      <c r="B122" s="43">
        <v>205182040</v>
      </c>
      <c r="C122" s="35">
        <v>800</v>
      </c>
      <c r="D122" s="141">
        <f>'Приложение 2'!E377</f>
        <v>63.1</v>
      </c>
    </row>
    <row r="123" spans="1:4" s="3" customFormat="1" ht="24.75" customHeight="1">
      <c r="A123" s="28" t="s">
        <v>60</v>
      </c>
      <c r="B123" s="43">
        <v>205182060</v>
      </c>
      <c r="C123" s="35"/>
      <c r="D123" s="141">
        <f>D124+D125</f>
        <v>16878</v>
      </c>
    </row>
    <row r="124" spans="1:4" s="3" customFormat="1" ht="47.25" customHeight="1">
      <c r="A124" s="25" t="s">
        <v>13</v>
      </c>
      <c r="B124" s="43">
        <v>205182060</v>
      </c>
      <c r="C124" s="35">
        <v>100</v>
      </c>
      <c r="D124" s="141">
        <f>'Приложение 2'!E379</f>
        <v>16156.4</v>
      </c>
    </row>
    <row r="125" spans="1:4" s="3" customFormat="1" ht="24.75" customHeight="1">
      <c r="A125" s="25" t="s">
        <v>120</v>
      </c>
      <c r="B125" s="43">
        <v>205182060</v>
      </c>
      <c r="C125" s="35">
        <v>200</v>
      </c>
      <c r="D125" s="141">
        <f>'Приложение 2'!E380</f>
        <v>721.6</v>
      </c>
    </row>
    <row r="126" spans="1:4" s="3" customFormat="1" ht="19.5" customHeight="1">
      <c r="A126" s="221" t="s">
        <v>277</v>
      </c>
      <c r="B126" s="97" t="s">
        <v>269</v>
      </c>
      <c r="C126" s="35"/>
      <c r="D126" s="141">
        <f>D127</f>
        <v>8170.1</v>
      </c>
    </row>
    <row r="127" spans="1:4" s="3" customFormat="1" ht="24.75" customHeight="1">
      <c r="A127" s="205" t="s">
        <v>271</v>
      </c>
      <c r="B127" s="97" t="s">
        <v>270</v>
      </c>
      <c r="C127" s="35"/>
      <c r="D127" s="141">
        <f>D128</f>
        <v>8170.1</v>
      </c>
    </row>
    <row r="128" spans="1:4" s="3" customFormat="1" ht="24.75" customHeight="1">
      <c r="A128" s="25" t="s">
        <v>5</v>
      </c>
      <c r="B128" s="97" t="s">
        <v>270</v>
      </c>
      <c r="C128" s="35">
        <v>600</v>
      </c>
      <c r="D128" s="141">
        <f>'Приложение 2'!E383</f>
        <v>8170.1</v>
      </c>
    </row>
    <row r="129" spans="1:4" s="3" customFormat="1" ht="27" customHeight="1">
      <c r="A129" s="72" t="s">
        <v>71</v>
      </c>
      <c r="B129" s="44">
        <v>300000000</v>
      </c>
      <c r="C129" s="21"/>
      <c r="D129" s="139">
        <f>D130+D146+D153+D155+D162+D166+D173+D180+D139+D168+D184+D164+D190+D193</f>
        <v>169823.4</v>
      </c>
    </row>
    <row r="130" spans="1:4" s="3" customFormat="1" ht="27" customHeight="1">
      <c r="A130" s="28" t="s">
        <v>86</v>
      </c>
      <c r="B130" s="43">
        <v>301100000</v>
      </c>
      <c r="C130" s="20"/>
      <c r="D130" s="144">
        <f>D135+D131+D133+D137</f>
        <v>5290.8</v>
      </c>
    </row>
    <row r="131" spans="1:4" s="3" customFormat="1" ht="27" customHeight="1">
      <c r="A131" s="107" t="s">
        <v>177</v>
      </c>
      <c r="B131" s="97">
        <v>301111000</v>
      </c>
      <c r="C131" s="20"/>
      <c r="D131" s="144">
        <f>D132</f>
        <v>2669.9</v>
      </c>
    </row>
    <row r="132" spans="1:4" s="3" customFormat="1" ht="24" customHeight="1">
      <c r="A132" s="25" t="s">
        <v>5</v>
      </c>
      <c r="B132" s="97">
        <v>301111000</v>
      </c>
      <c r="C132" s="20" t="s">
        <v>17</v>
      </c>
      <c r="D132" s="144">
        <f>'Приложение 2'!E205</f>
        <v>2669.9</v>
      </c>
    </row>
    <row r="133" spans="1:4" s="3" customFormat="1" ht="24" customHeight="1">
      <c r="A133" s="107" t="s">
        <v>238</v>
      </c>
      <c r="B133" s="97">
        <v>301112000</v>
      </c>
      <c r="C133" s="20"/>
      <c r="D133" s="144">
        <f>D134</f>
        <v>75</v>
      </c>
    </row>
    <row r="134" spans="1:4" s="3" customFormat="1" ht="24" customHeight="1">
      <c r="A134" s="25" t="s">
        <v>5</v>
      </c>
      <c r="B134" s="97">
        <v>301112000</v>
      </c>
      <c r="C134" s="20" t="s">
        <v>17</v>
      </c>
      <c r="D134" s="144">
        <f>'Приложение 2'!E207</f>
        <v>75</v>
      </c>
    </row>
    <row r="135" spans="1:4" s="3" customFormat="1" ht="24" customHeight="1">
      <c r="A135" s="34" t="s">
        <v>196</v>
      </c>
      <c r="B135" s="97" t="s">
        <v>195</v>
      </c>
      <c r="C135" s="20"/>
      <c r="D135" s="144">
        <f>D136</f>
        <v>2445.9</v>
      </c>
    </row>
    <row r="136" spans="1:4" s="3" customFormat="1" ht="24" customHeight="1">
      <c r="A136" s="25" t="s">
        <v>5</v>
      </c>
      <c r="B136" s="97" t="s">
        <v>195</v>
      </c>
      <c r="C136" s="20" t="s">
        <v>17</v>
      </c>
      <c r="D136" s="144">
        <f>'Приложение 2'!E209</f>
        <v>2445.9</v>
      </c>
    </row>
    <row r="137" spans="1:4" s="3" customFormat="1" ht="13.5" customHeight="1">
      <c r="A137" s="191" t="s">
        <v>161</v>
      </c>
      <c r="B137" s="97" t="s">
        <v>258</v>
      </c>
      <c r="C137" s="20"/>
      <c r="D137" s="144">
        <f>D138</f>
        <v>100</v>
      </c>
    </row>
    <row r="138" spans="1:4" s="3" customFormat="1" ht="24" customHeight="1">
      <c r="A138" s="25" t="s">
        <v>5</v>
      </c>
      <c r="B138" s="97" t="s">
        <v>258</v>
      </c>
      <c r="C138" s="20" t="s">
        <v>17</v>
      </c>
      <c r="D138" s="144">
        <f>'Приложение 2'!E211</f>
        <v>100</v>
      </c>
    </row>
    <row r="139" spans="1:4" s="3" customFormat="1" ht="14.25" customHeight="1">
      <c r="A139" s="55" t="s">
        <v>117</v>
      </c>
      <c r="B139" s="43">
        <v>301200000</v>
      </c>
      <c r="C139" s="20"/>
      <c r="D139" s="144">
        <f>D140+D142+D144</f>
        <v>437.1</v>
      </c>
    </row>
    <row r="140" spans="1:4" s="3" customFormat="1" ht="14.25" customHeight="1">
      <c r="A140" s="55" t="s">
        <v>118</v>
      </c>
      <c r="B140" s="43">
        <v>301211000</v>
      </c>
      <c r="C140" s="20"/>
      <c r="D140" s="144">
        <f>D141</f>
        <v>350</v>
      </c>
    </row>
    <row r="141" spans="1:4" s="3" customFormat="1" ht="24" customHeight="1">
      <c r="A141" s="18" t="s">
        <v>5</v>
      </c>
      <c r="B141" s="43">
        <v>301211000</v>
      </c>
      <c r="C141" s="20" t="s">
        <v>17</v>
      </c>
      <c r="D141" s="144">
        <f>'Приложение 2'!E214</f>
        <v>350</v>
      </c>
    </row>
    <row r="142" spans="1:4" s="3" customFormat="1" ht="14.25" customHeight="1">
      <c r="A142" s="55" t="s">
        <v>119</v>
      </c>
      <c r="B142" s="43">
        <v>301212000</v>
      </c>
      <c r="C142" s="20"/>
      <c r="D142" s="144">
        <f>D143</f>
        <v>15</v>
      </c>
    </row>
    <row r="143" spans="1:4" s="3" customFormat="1" ht="24" customHeight="1">
      <c r="A143" s="18" t="s">
        <v>5</v>
      </c>
      <c r="B143" s="43">
        <v>301212000</v>
      </c>
      <c r="C143" s="20" t="s">
        <v>17</v>
      </c>
      <c r="D143" s="144">
        <f>'Приложение 2'!E216</f>
        <v>15</v>
      </c>
    </row>
    <row r="144" spans="1:4" s="3" customFormat="1" ht="12.75" customHeight="1">
      <c r="A144" s="191" t="s">
        <v>161</v>
      </c>
      <c r="B144" s="97" t="s">
        <v>197</v>
      </c>
      <c r="C144" s="20"/>
      <c r="D144" s="144">
        <f>D145</f>
        <v>72.1</v>
      </c>
    </row>
    <row r="145" spans="1:4" s="3" customFormat="1" ht="24" customHeight="1">
      <c r="A145" s="25" t="s">
        <v>5</v>
      </c>
      <c r="B145" s="97" t="s">
        <v>197</v>
      </c>
      <c r="C145" s="20" t="s">
        <v>17</v>
      </c>
      <c r="D145" s="144">
        <f>'Приложение 2'!E218</f>
        <v>72.1</v>
      </c>
    </row>
    <row r="146" spans="1:4" s="3" customFormat="1" ht="12.75" customHeight="1">
      <c r="A146" s="55" t="s">
        <v>142</v>
      </c>
      <c r="B146" s="43">
        <v>301300000</v>
      </c>
      <c r="C146" s="20"/>
      <c r="D146" s="144">
        <f>D147+D151+D149</f>
        <v>13446.800000000001</v>
      </c>
    </row>
    <row r="147" spans="1:4" s="3" customFormat="1" ht="12.75" customHeight="1">
      <c r="A147" s="55" t="s">
        <v>49</v>
      </c>
      <c r="B147" s="43">
        <v>301311100</v>
      </c>
      <c r="C147" s="20"/>
      <c r="D147" s="144">
        <f>D148</f>
        <v>12942.7</v>
      </c>
    </row>
    <row r="148" spans="1:4" s="3" customFormat="1" ht="26.25" customHeight="1">
      <c r="A148" s="18" t="s">
        <v>5</v>
      </c>
      <c r="B148" s="43">
        <v>301311100</v>
      </c>
      <c r="C148" s="20" t="s">
        <v>17</v>
      </c>
      <c r="D148" s="144">
        <f>'Приложение 2'!E221</f>
        <v>12942.7</v>
      </c>
    </row>
    <row r="149" spans="1:4" s="3" customFormat="1" ht="12.75" customHeight="1">
      <c r="A149" s="107" t="s">
        <v>198</v>
      </c>
      <c r="B149" s="97">
        <v>301311300</v>
      </c>
      <c r="C149" s="20"/>
      <c r="D149" s="144">
        <f>D150</f>
        <v>366.5</v>
      </c>
    </row>
    <row r="150" spans="1:4" s="3" customFormat="1" ht="26.25" customHeight="1">
      <c r="A150" s="25" t="s">
        <v>5</v>
      </c>
      <c r="B150" s="97">
        <v>301311300</v>
      </c>
      <c r="C150" s="20" t="s">
        <v>17</v>
      </c>
      <c r="D150" s="144">
        <f>'Приложение 2'!E223</f>
        <v>366.5</v>
      </c>
    </row>
    <row r="151" spans="1:4" s="3" customFormat="1" ht="14.25" customHeight="1">
      <c r="A151" s="191" t="s">
        <v>161</v>
      </c>
      <c r="B151" s="43" t="s">
        <v>162</v>
      </c>
      <c r="C151" s="20"/>
      <c r="D151" s="144">
        <f>D152</f>
        <v>137.6</v>
      </c>
    </row>
    <row r="152" spans="1:4" s="3" customFormat="1" ht="24" customHeight="1">
      <c r="A152" s="18" t="s">
        <v>5</v>
      </c>
      <c r="B152" s="43" t="s">
        <v>162</v>
      </c>
      <c r="C152" s="20" t="s">
        <v>17</v>
      </c>
      <c r="D152" s="144">
        <f>'Приложение 2'!E225</f>
        <v>137.6</v>
      </c>
    </row>
    <row r="153" spans="1:4" s="3" customFormat="1" ht="12.75" customHeight="1">
      <c r="A153" s="62" t="s">
        <v>48</v>
      </c>
      <c r="B153" s="43">
        <v>301400000</v>
      </c>
      <c r="C153" s="20"/>
      <c r="D153" s="144">
        <f>D154</f>
        <v>2551.9</v>
      </c>
    </row>
    <row r="154" spans="1:4" s="3" customFormat="1" ht="24" customHeight="1">
      <c r="A154" s="18" t="s">
        <v>5</v>
      </c>
      <c r="B154" s="43">
        <v>301400000</v>
      </c>
      <c r="C154" s="20" t="s">
        <v>17</v>
      </c>
      <c r="D154" s="144">
        <f>'Приложение 2'!E227</f>
        <v>2551.9</v>
      </c>
    </row>
    <row r="155" spans="1:4" s="3" customFormat="1" ht="24" customHeight="1">
      <c r="A155" s="163" t="s">
        <v>87</v>
      </c>
      <c r="B155" s="43">
        <v>301500000</v>
      </c>
      <c r="C155" s="33"/>
      <c r="D155" s="141">
        <f>D156+D158+D160</f>
        <v>855</v>
      </c>
    </row>
    <row r="156" spans="1:4" s="3" customFormat="1" ht="24.75" customHeight="1">
      <c r="A156" s="73" t="s">
        <v>88</v>
      </c>
      <c r="B156" s="43">
        <v>301511000</v>
      </c>
      <c r="C156" s="33"/>
      <c r="D156" s="141">
        <f>D157</f>
        <v>526.5</v>
      </c>
    </row>
    <row r="157" spans="1:6" s="3" customFormat="1" ht="22.5" customHeight="1">
      <c r="A157" s="18" t="s">
        <v>5</v>
      </c>
      <c r="B157" s="43">
        <v>301511000</v>
      </c>
      <c r="C157" s="33">
        <v>600</v>
      </c>
      <c r="D157" s="141">
        <f>'Приложение 2'!E230</f>
        <v>526.5</v>
      </c>
      <c r="F157" s="46"/>
    </row>
    <row r="158" spans="1:4" s="3" customFormat="1" ht="27.75" customHeight="1">
      <c r="A158" s="73" t="s">
        <v>89</v>
      </c>
      <c r="B158" s="43">
        <v>301512000</v>
      </c>
      <c r="C158" s="33"/>
      <c r="D158" s="141">
        <f>D159</f>
        <v>184</v>
      </c>
    </row>
    <row r="159" spans="1:4" s="3" customFormat="1" ht="26.25" customHeight="1">
      <c r="A159" s="18" t="s">
        <v>5</v>
      </c>
      <c r="B159" s="43">
        <v>301512000</v>
      </c>
      <c r="C159" s="33">
        <v>600</v>
      </c>
      <c r="D159" s="141">
        <f>'Приложение 2'!E232</f>
        <v>184</v>
      </c>
    </row>
    <row r="160" spans="1:4" s="3" customFormat="1" ht="26.25" customHeight="1">
      <c r="A160" s="10" t="s">
        <v>192</v>
      </c>
      <c r="B160" s="97" t="s">
        <v>193</v>
      </c>
      <c r="C160" s="20"/>
      <c r="D160" s="141">
        <f>D161</f>
        <v>144.5</v>
      </c>
    </row>
    <row r="161" spans="1:4" s="3" customFormat="1" ht="25.5" customHeight="1">
      <c r="A161" s="25" t="s">
        <v>5</v>
      </c>
      <c r="B161" s="97" t="s">
        <v>193</v>
      </c>
      <c r="C161" s="20" t="s">
        <v>17</v>
      </c>
      <c r="D161" s="141">
        <f>'Приложение 2'!E234</f>
        <v>144.5</v>
      </c>
    </row>
    <row r="162" spans="1:4" s="3" customFormat="1" ht="27.75" customHeight="1">
      <c r="A162" s="62" t="s">
        <v>73</v>
      </c>
      <c r="B162" s="43">
        <v>302100000</v>
      </c>
      <c r="C162" s="33"/>
      <c r="D162" s="141">
        <f>D163</f>
        <v>35777.9</v>
      </c>
    </row>
    <row r="163" spans="1:4" s="3" customFormat="1" ht="23.25" customHeight="1">
      <c r="A163" s="18" t="s">
        <v>5</v>
      </c>
      <c r="B163" s="43">
        <v>302100000</v>
      </c>
      <c r="C163" s="33">
        <v>600</v>
      </c>
      <c r="D163" s="141">
        <f>'Приложение 2'!E236</f>
        <v>35777.9</v>
      </c>
    </row>
    <row r="164" spans="1:4" s="3" customFormat="1" ht="25.5" customHeight="1">
      <c r="A164" s="10" t="s">
        <v>184</v>
      </c>
      <c r="B164" s="97">
        <v>302200000</v>
      </c>
      <c r="C164" s="35"/>
      <c r="D164" s="141">
        <f>D165</f>
        <v>648.5</v>
      </c>
    </row>
    <row r="165" spans="1:4" s="3" customFormat="1" ht="25.5" customHeight="1">
      <c r="A165" s="25" t="s">
        <v>5</v>
      </c>
      <c r="B165" s="97">
        <v>302200000</v>
      </c>
      <c r="C165" s="35">
        <v>600</v>
      </c>
      <c r="D165" s="141">
        <f>'Приложение 2'!E238</f>
        <v>648.5</v>
      </c>
    </row>
    <row r="166" spans="1:4" s="3" customFormat="1" ht="24" customHeight="1">
      <c r="A166" s="62" t="s">
        <v>72</v>
      </c>
      <c r="B166" s="43">
        <v>302400000</v>
      </c>
      <c r="C166" s="33"/>
      <c r="D166" s="141">
        <f>D167</f>
        <v>10436.2</v>
      </c>
    </row>
    <row r="167" spans="1:4" s="3" customFormat="1" ht="26.25" customHeight="1">
      <c r="A167" s="18" t="s">
        <v>5</v>
      </c>
      <c r="B167" s="43">
        <v>302400000</v>
      </c>
      <c r="C167" s="33">
        <v>600</v>
      </c>
      <c r="D167" s="141">
        <f>'Приложение 2'!E240</f>
        <v>10436.2</v>
      </c>
    </row>
    <row r="168" spans="1:4" s="3" customFormat="1" ht="12.75" customHeight="1">
      <c r="A168" s="10" t="s">
        <v>145</v>
      </c>
      <c r="B168" s="97">
        <v>302500000</v>
      </c>
      <c r="C168" s="35"/>
      <c r="D168" s="141">
        <f>D169+D171</f>
        <v>668</v>
      </c>
    </row>
    <row r="169" spans="1:4" s="3" customFormat="1" ht="26.25" customHeight="1">
      <c r="A169" s="10" t="s">
        <v>146</v>
      </c>
      <c r="B169" s="97" t="s">
        <v>137</v>
      </c>
      <c r="C169" s="35"/>
      <c r="D169" s="141">
        <f>D170</f>
        <v>334</v>
      </c>
    </row>
    <row r="170" spans="1:4" s="3" customFormat="1" ht="26.25" customHeight="1">
      <c r="A170" s="18" t="s">
        <v>5</v>
      </c>
      <c r="B170" s="97" t="s">
        <v>137</v>
      </c>
      <c r="C170" s="35">
        <v>600</v>
      </c>
      <c r="D170" s="141">
        <f>'Приложение 2'!E243</f>
        <v>334</v>
      </c>
    </row>
    <row r="171" spans="1:4" s="3" customFormat="1" ht="38.25" customHeight="1">
      <c r="A171" s="159" t="s">
        <v>182</v>
      </c>
      <c r="B171" s="97" t="s">
        <v>183</v>
      </c>
      <c r="C171" s="35"/>
      <c r="D171" s="141">
        <f>D172</f>
        <v>334</v>
      </c>
    </row>
    <row r="172" spans="1:4" s="3" customFormat="1" ht="26.25" customHeight="1">
      <c r="A172" s="25" t="s">
        <v>5</v>
      </c>
      <c r="B172" s="97" t="s">
        <v>183</v>
      </c>
      <c r="C172" s="35">
        <v>600</v>
      </c>
      <c r="D172" s="141">
        <f>'Приложение 2'!E245</f>
        <v>334</v>
      </c>
    </row>
    <row r="173" spans="1:4" s="3" customFormat="1" ht="30" customHeight="1">
      <c r="A173" s="62" t="s">
        <v>90</v>
      </c>
      <c r="B173" s="43">
        <v>303100000</v>
      </c>
      <c r="C173" s="35"/>
      <c r="D173" s="141">
        <f>D174+D177</f>
        <v>8228.7</v>
      </c>
    </row>
    <row r="174" spans="1:4" s="3" customFormat="1" ht="25.5" customHeight="1">
      <c r="A174" s="62" t="s">
        <v>34</v>
      </c>
      <c r="B174" s="43">
        <v>303182040</v>
      </c>
      <c r="C174" s="35"/>
      <c r="D174" s="141">
        <f>D175+D176</f>
        <v>2807.7</v>
      </c>
    </row>
    <row r="175" spans="1:4" s="3" customFormat="1" ht="50.25" customHeight="1">
      <c r="A175" s="25" t="s">
        <v>13</v>
      </c>
      <c r="B175" s="43">
        <v>303182040</v>
      </c>
      <c r="C175" s="35">
        <v>100</v>
      </c>
      <c r="D175" s="141">
        <f>'Приложение 2'!E248</f>
        <v>2527.7</v>
      </c>
    </row>
    <row r="176" spans="1:4" s="3" customFormat="1" ht="25.5" customHeight="1">
      <c r="A176" s="25" t="s">
        <v>120</v>
      </c>
      <c r="B176" s="43">
        <v>303182040</v>
      </c>
      <c r="C176" s="35">
        <v>200</v>
      </c>
      <c r="D176" s="141">
        <f>'Приложение 2'!E249</f>
        <v>280</v>
      </c>
    </row>
    <row r="177" spans="1:4" s="3" customFormat="1" ht="26.25" customHeight="1">
      <c r="A177" s="62" t="s">
        <v>60</v>
      </c>
      <c r="B177" s="43">
        <v>303182060</v>
      </c>
      <c r="C177" s="35"/>
      <c r="D177" s="141">
        <f>D178+D179</f>
        <v>5421</v>
      </c>
    </row>
    <row r="178" spans="1:4" s="3" customFormat="1" ht="47.25" customHeight="1">
      <c r="A178" s="25" t="s">
        <v>13</v>
      </c>
      <c r="B178" s="43">
        <v>303182060</v>
      </c>
      <c r="C178" s="35">
        <v>100</v>
      </c>
      <c r="D178" s="141">
        <f>'Приложение 2'!E251</f>
        <v>5131</v>
      </c>
    </row>
    <row r="179" spans="1:4" s="3" customFormat="1" ht="26.25" customHeight="1">
      <c r="A179" s="25" t="s">
        <v>120</v>
      </c>
      <c r="B179" s="43">
        <v>303182060</v>
      </c>
      <c r="C179" s="35">
        <v>200</v>
      </c>
      <c r="D179" s="141">
        <f>'Приложение 2'!E252</f>
        <v>290</v>
      </c>
    </row>
    <row r="180" spans="1:4" s="3" customFormat="1" ht="11.25" customHeight="1">
      <c r="A180" s="62" t="s">
        <v>150</v>
      </c>
      <c r="B180" s="43">
        <v>303300000</v>
      </c>
      <c r="C180" s="35"/>
      <c r="D180" s="144">
        <f>D181+D182+D183</f>
        <v>25080.8</v>
      </c>
    </row>
    <row r="181" spans="1:4" s="3" customFormat="1" ht="49.5" customHeight="1">
      <c r="A181" s="25" t="s">
        <v>13</v>
      </c>
      <c r="B181" s="97">
        <v>303300000</v>
      </c>
      <c r="C181" s="35">
        <v>100</v>
      </c>
      <c r="D181" s="144">
        <f>'Приложение 2'!E254</f>
        <v>24239</v>
      </c>
    </row>
    <row r="182" spans="1:4" s="3" customFormat="1" ht="26.25" customHeight="1">
      <c r="A182" s="25" t="s">
        <v>120</v>
      </c>
      <c r="B182" s="97">
        <v>303300000</v>
      </c>
      <c r="C182" s="35">
        <v>200</v>
      </c>
      <c r="D182" s="144">
        <f>'Приложение 2'!E255</f>
        <v>816.3</v>
      </c>
    </row>
    <row r="183" spans="1:4" s="3" customFormat="1" ht="13.5" customHeight="1">
      <c r="A183" s="25" t="s">
        <v>1</v>
      </c>
      <c r="B183" s="97">
        <v>303300000</v>
      </c>
      <c r="C183" s="35">
        <v>800</v>
      </c>
      <c r="D183" s="144">
        <f>'Приложение 2'!E256</f>
        <v>25.5</v>
      </c>
    </row>
    <row r="184" spans="1:4" s="3" customFormat="1" ht="25.5" customHeight="1">
      <c r="A184" s="180" t="s">
        <v>172</v>
      </c>
      <c r="B184" s="97">
        <v>303400000</v>
      </c>
      <c r="C184" s="35"/>
      <c r="D184" s="144">
        <f>D185+D188</f>
        <v>46307.9</v>
      </c>
    </row>
    <row r="185" spans="1:4" s="3" customFormat="1" ht="15" customHeight="1">
      <c r="A185" s="180" t="s">
        <v>173</v>
      </c>
      <c r="B185" s="97" t="s">
        <v>174</v>
      </c>
      <c r="C185" s="35"/>
      <c r="D185" s="144">
        <f>D187+D186</f>
        <v>44919</v>
      </c>
    </row>
    <row r="186" spans="1:4" s="3" customFormat="1" ht="49.5" customHeight="1">
      <c r="A186" s="25" t="s">
        <v>13</v>
      </c>
      <c r="B186" s="97" t="s">
        <v>174</v>
      </c>
      <c r="C186" s="35">
        <v>100</v>
      </c>
      <c r="D186" s="144">
        <f>'Приложение 2'!E259</f>
        <v>14649.7</v>
      </c>
    </row>
    <row r="187" spans="1:4" s="3" customFormat="1" ht="26.25" customHeight="1">
      <c r="A187" s="25" t="s">
        <v>5</v>
      </c>
      <c r="B187" s="97" t="s">
        <v>174</v>
      </c>
      <c r="C187" s="35">
        <v>600</v>
      </c>
      <c r="D187" s="144">
        <f>'Приложение 2'!E260</f>
        <v>30269.3</v>
      </c>
    </row>
    <row r="188" spans="1:4" s="3" customFormat="1" ht="24" customHeight="1">
      <c r="A188" s="180" t="s">
        <v>175</v>
      </c>
      <c r="B188" s="97" t="s">
        <v>176</v>
      </c>
      <c r="C188" s="35"/>
      <c r="D188" s="144">
        <f>D189</f>
        <v>1388.9</v>
      </c>
    </row>
    <row r="189" spans="1:4" s="3" customFormat="1" ht="24" customHeight="1">
      <c r="A189" s="25" t="s">
        <v>5</v>
      </c>
      <c r="B189" s="97" t="s">
        <v>176</v>
      </c>
      <c r="C189" s="35">
        <v>600</v>
      </c>
      <c r="D189" s="144">
        <f>'Приложение 2'!E262</f>
        <v>1388.9</v>
      </c>
    </row>
    <row r="190" spans="1:4" s="3" customFormat="1" ht="24" customHeight="1">
      <c r="A190" s="221" t="s">
        <v>274</v>
      </c>
      <c r="B190" s="97">
        <v>303500000</v>
      </c>
      <c r="C190" s="35"/>
      <c r="D190" s="144">
        <f>D191</f>
        <v>15093.8</v>
      </c>
    </row>
    <row r="191" spans="1:4" s="3" customFormat="1" ht="15.75" customHeight="1">
      <c r="A191" s="205" t="s">
        <v>264</v>
      </c>
      <c r="B191" s="97" t="s">
        <v>263</v>
      </c>
      <c r="C191" s="35"/>
      <c r="D191" s="144">
        <f>D192</f>
        <v>15093.8</v>
      </c>
    </row>
    <row r="192" spans="1:4" s="3" customFormat="1" ht="24" customHeight="1">
      <c r="A192" s="25" t="s">
        <v>5</v>
      </c>
      <c r="B192" s="97" t="s">
        <v>263</v>
      </c>
      <c r="C192" s="35">
        <v>600</v>
      </c>
      <c r="D192" s="144">
        <f>'Приложение 2'!E265</f>
        <v>15093.8</v>
      </c>
    </row>
    <row r="193" spans="1:4" s="3" customFormat="1" ht="16.5" customHeight="1">
      <c r="A193" s="221" t="s">
        <v>275</v>
      </c>
      <c r="B193" s="97" t="s">
        <v>265</v>
      </c>
      <c r="C193" s="35"/>
      <c r="D193" s="144">
        <f>D194</f>
        <v>5000</v>
      </c>
    </row>
    <row r="194" spans="1:4" s="3" customFormat="1" ht="24" customHeight="1">
      <c r="A194" s="205" t="s">
        <v>192</v>
      </c>
      <c r="B194" s="97" t="s">
        <v>266</v>
      </c>
      <c r="C194" s="35"/>
      <c r="D194" s="144">
        <f>D195</f>
        <v>5000</v>
      </c>
    </row>
    <row r="195" spans="1:4" s="3" customFormat="1" ht="24" customHeight="1">
      <c r="A195" s="25" t="s">
        <v>5</v>
      </c>
      <c r="B195" s="97" t="s">
        <v>266</v>
      </c>
      <c r="C195" s="35">
        <v>600</v>
      </c>
      <c r="D195" s="144">
        <f>'Приложение 2'!E268</f>
        <v>5000</v>
      </c>
    </row>
    <row r="196" spans="1:4" s="3" customFormat="1" ht="24" customHeight="1">
      <c r="A196" s="64" t="s">
        <v>55</v>
      </c>
      <c r="B196" s="44">
        <v>400000000</v>
      </c>
      <c r="C196" s="21"/>
      <c r="D196" s="140">
        <f>D197+D200+D202+D205+D207+D215+D218+D221+D225+D209+D212</f>
        <v>31992.5</v>
      </c>
    </row>
    <row r="197" spans="1:4" s="3" customFormat="1" ht="15" customHeight="1">
      <c r="A197" s="107" t="s">
        <v>138</v>
      </c>
      <c r="B197" s="43">
        <v>401400000</v>
      </c>
      <c r="C197" s="20"/>
      <c r="D197" s="141">
        <f>D198</f>
        <v>728</v>
      </c>
    </row>
    <row r="198" spans="1:4" s="3" customFormat="1" ht="15" customHeight="1">
      <c r="A198" s="107" t="s">
        <v>83</v>
      </c>
      <c r="B198" s="97" t="s">
        <v>124</v>
      </c>
      <c r="C198" s="20"/>
      <c r="D198" s="141">
        <f>D199</f>
        <v>728</v>
      </c>
    </row>
    <row r="199" spans="1:4" s="3" customFormat="1" ht="25.5" customHeight="1">
      <c r="A199" s="25" t="s">
        <v>120</v>
      </c>
      <c r="B199" s="97" t="s">
        <v>124</v>
      </c>
      <c r="C199" s="20" t="s">
        <v>40</v>
      </c>
      <c r="D199" s="141">
        <f>'Приложение 2'!E287</f>
        <v>728</v>
      </c>
    </row>
    <row r="200" spans="1:4" s="3" customFormat="1" ht="24" customHeight="1">
      <c r="A200" s="76" t="s">
        <v>91</v>
      </c>
      <c r="B200" s="43">
        <v>402100000</v>
      </c>
      <c r="C200" s="20"/>
      <c r="D200" s="141">
        <f>D201</f>
        <v>4044.7</v>
      </c>
    </row>
    <row r="201" spans="1:4" s="3" customFormat="1" ht="24.75" customHeight="1">
      <c r="A201" s="18" t="s">
        <v>5</v>
      </c>
      <c r="B201" s="43">
        <v>402100000</v>
      </c>
      <c r="C201" s="35">
        <v>600</v>
      </c>
      <c r="D201" s="141">
        <f>'Приложение 2'!E289</f>
        <v>4044.7</v>
      </c>
    </row>
    <row r="202" spans="1:4" s="3" customFormat="1" ht="24.75" customHeight="1">
      <c r="A202" s="166" t="s">
        <v>112</v>
      </c>
      <c r="B202" s="43">
        <v>402200000</v>
      </c>
      <c r="C202" s="20"/>
      <c r="D202" s="142">
        <f>D204+D203</f>
        <v>175.1</v>
      </c>
    </row>
    <row r="203" spans="1:4" s="3" customFormat="1" ht="24.75" customHeight="1">
      <c r="A203" s="25" t="s">
        <v>120</v>
      </c>
      <c r="B203" s="43">
        <v>402200000</v>
      </c>
      <c r="C203" s="20" t="s">
        <v>40</v>
      </c>
      <c r="D203" s="142">
        <f>'Приложение 2'!E291</f>
        <v>75.1</v>
      </c>
    </row>
    <row r="204" spans="1:4" s="3" customFormat="1" ht="24.75" customHeight="1">
      <c r="A204" s="25" t="s">
        <v>5</v>
      </c>
      <c r="B204" s="43">
        <v>402200000</v>
      </c>
      <c r="C204" s="20" t="s">
        <v>17</v>
      </c>
      <c r="D204" s="142">
        <f>'Приложение 2'!E292</f>
        <v>100</v>
      </c>
    </row>
    <row r="205" spans="1:4" s="3" customFormat="1" ht="37.5" customHeight="1">
      <c r="A205" s="77" t="s">
        <v>56</v>
      </c>
      <c r="B205" s="43">
        <v>402300000</v>
      </c>
      <c r="C205" s="35"/>
      <c r="D205" s="141">
        <f>D206</f>
        <v>17796</v>
      </c>
    </row>
    <row r="206" spans="1:4" s="3" customFormat="1" ht="27" customHeight="1">
      <c r="A206" s="18" t="s">
        <v>5</v>
      </c>
      <c r="B206" s="43">
        <v>402300000</v>
      </c>
      <c r="C206" s="20" t="s">
        <v>17</v>
      </c>
      <c r="D206" s="141">
        <f>'Приложение 2'!E386</f>
        <v>17796</v>
      </c>
    </row>
    <row r="207" spans="1:4" s="3" customFormat="1" ht="27" customHeight="1">
      <c r="A207" s="78" t="s">
        <v>57</v>
      </c>
      <c r="B207" s="43">
        <v>402400000</v>
      </c>
      <c r="C207" s="35"/>
      <c r="D207" s="141">
        <f>D208</f>
        <v>2000</v>
      </c>
    </row>
    <row r="208" spans="1:4" s="3" customFormat="1" ht="24" customHeight="1">
      <c r="A208" s="18" t="s">
        <v>5</v>
      </c>
      <c r="B208" s="43">
        <v>402400000</v>
      </c>
      <c r="C208" s="35">
        <v>600</v>
      </c>
      <c r="D208" s="141">
        <f>'Приложение 2'!E388</f>
        <v>2000</v>
      </c>
    </row>
    <row r="209" spans="1:4" s="3" customFormat="1" ht="24" customHeight="1">
      <c r="A209" s="180" t="s">
        <v>179</v>
      </c>
      <c r="B209" s="97" t="s">
        <v>180</v>
      </c>
      <c r="C209" s="35"/>
      <c r="D209" s="141">
        <f>D210</f>
        <v>1421.9</v>
      </c>
    </row>
    <row r="210" spans="1:4" s="3" customFormat="1" ht="24" customHeight="1">
      <c r="A210" s="180" t="s">
        <v>175</v>
      </c>
      <c r="B210" s="97" t="s">
        <v>181</v>
      </c>
      <c r="C210" s="35"/>
      <c r="D210" s="141">
        <f>D211</f>
        <v>1421.9</v>
      </c>
    </row>
    <row r="211" spans="1:4" s="3" customFormat="1" ht="24" customHeight="1">
      <c r="A211" s="25" t="s">
        <v>5</v>
      </c>
      <c r="B211" s="97" t="s">
        <v>181</v>
      </c>
      <c r="C211" s="35">
        <v>600</v>
      </c>
      <c r="D211" s="141">
        <f>'Приложение 2'!E391</f>
        <v>1421.9</v>
      </c>
    </row>
    <row r="212" spans="1:4" s="3" customFormat="1" ht="15.75" customHeight="1">
      <c r="A212" s="221" t="s">
        <v>276</v>
      </c>
      <c r="B212" s="97">
        <v>402600000</v>
      </c>
      <c r="C212" s="20"/>
      <c r="D212" s="142">
        <f>D213</f>
        <v>2168.3</v>
      </c>
    </row>
    <row r="213" spans="1:4" s="3" customFormat="1" ht="16.5" customHeight="1">
      <c r="A213" s="205" t="s">
        <v>264</v>
      </c>
      <c r="B213" s="97" t="s">
        <v>267</v>
      </c>
      <c r="C213" s="20"/>
      <c r="D213" s="142">
        <f>D214</f>
        <v>2168.3</v>
      </c>
    </row>
    <row r="214" spans="1:4" s="3" customFormat="1" ht="24" customHeight="1">
      <c r="A214" s="25" t="s">
        <v>5</v>
      </c>
      <c r="B214" s="97" t="s">
        <v>267</v>
      </c>
      <c r="C214" s="20" t="s">
        <v>17</v>
      </c>
      <c r="D214" s="142">
        <f>'Приложение 2'!E295+'Приложение 2'!E394</f>
        <v>2168.3</v>
      </c>
    </row>
    <row r="215" spans="1:4" s="3" customFormat="1" ht="39" customHeight="1">
      <c r="A215" s="65" t="s">
        <v>92</v>
      </c>
      <c r="B215" s="43">
        <v>405100000</v>
      </c>
      <c r="C215" s="35"/>
      <c r="D215" s="141">
        <f>D217+D216</f>
        <v>168</v>
      </c>
    </row>
    <row r="216" spans="1:4" s="3" customFormat="1" ht="48.75" customHeight="1">
      <c r="A216" s="25" t="s">
        <v>13</v>
      </c>
      <c r="B216" s="43">
        <v>405100000</v>
      </c>
      <c r="C216" s="35">
        <v>100</v>
      </c>
      <c r="D216" s="141">
        <f>'Приложение 2'!E297</f>
        <v>80</v>
      </c>
    </row>
    <row r="217" spans="1:4" s="3" customFormat="1" ht="26.25" customHeight="1">
      <c r="A217" s="25" t="s">
        <v>120</v>
      </c>
      <c r="B217" s="43">
        <v>405100000</v>
      </c>
      <c r="C217" s="35">
        <v>200</v>
      </c>
      <c r="D217" s="141">
        <f>'Приложение 2'!E298</f>
        <v>88</v>
      </c>
    </row>
    <row r="218" spans="1:4" s="3" customFormat="1" ht="63.75" customHeight="1">
      <c r="A218" s="66" t="s">
        <v>93</v>
      </c>
      <c r="B218" s="43">
        <v>405200000</v>
      </c>
      <c r="C218" s="35"/>
      <c r="D218" s="141">
        <f>D219+D220</f>
        <v>778.9</v>
      </c>
    </row>
    <row r="219" spans="1:4" s="3" customFormat="1" ht="48" customHeight="1">
      <c r="A219" s="25" t="s">
        <v>13</v>
      </c>
      <c r="B219" s="43">
        <v>405200000</v>
      </c>
      <c r="C219" s="35">
        <v>100</v>
      </c>
      <c r="D219" s="141">
        <f>'Приложение 2'!E300</f>
        <v>604</v>
      </c>
    </row>
    <row r="220" spans="1:4" s="3" customFormat="1" ht="27" customHeight="1">
      <c r="A220" s="25" t="s">
        <v>120</v>
      </c>
      <c r="B220" s="43">
        <v>405200000</v>
      </c>
      <c r="C220" s="35">
        <v>200</v>
      </c>
      <c r="D220" s="141">
        <f>'Приложение 2'!E301</f>
        <v>174.9</v>
      </c>
    </row>
    <row r="221" spans="1:4" s="3" customFormat="1" ht="26.25" customHeight="1">
      <c r="A221" s="67" t="s">
        <v>90</v>
      </c>
      <c r="B221" s="43">
        <v>406100000</v>
      </c>
      <c r="C221" s="20"/>
      <c r="D221" s="141">
        <f>D222</f>
        <v>2591.6</v>
      </c>
    </row>
    <row r="222" spans="1:4" s="3" customFormat="1" ht="29.25" customHeight="1">
      <c r="A222" s="67" t="s">
        <v>34</v>
      </c>
      <c r="B222" s="43">
        <v>406182040</v>
      </c>
      <c r="C222" s="21"/>
      <c r="D222" s="141">
        <f>D223+D224</f>
        <v>2591.6</v>
      </c>
    </row>
    <row r="223" spans="1:4" s="3" customFormat="1" ht="48.75" customHeight="1">
      <c r="A223" s="25" t="s">
        <v>13</v>
      </c>
      <c r="B223" s="43">
        <v>406182040</v>
      </c>
      <c r="C223" s="35">
        <v>100</v>
      </c>
      <c r="D223" s="141">
        <f>'Приложение 2'!E304</f>
        <v>2365.6</v>
      </c>
    </row>
    <row r="224" spans="1:4" s="3" customFormat="1" ht="25.5" customHeight="1">
      <c r="A224" s="25" t="s">
        <v>120</v>
      </c>
      <c r="B224" s="43">
        <v>406182040</v>
      </c>
      <c r="C224" s="35">
        <v>200</v>
      </c>
      <c r="D224" s="141">
        <f>'Приложение 2'!E305</f>
        <v>226</v>
      </c>
    </row>
    <row r="225" spans="1:4" s="3" customFormat="1" ht="13.5" customHeight="1">
      <c r="A225" s="67" t="s">
        <v>94</v>
      </c>
      <c r="B225" s="43">
        <v>406200000</v>
      </c>
      <c r="C225" s="35"/>
      <c r="D225" s="141">
        <f>D226</f>
        <v>120</v>
      </c>
    </row>
    <row r="226" spans="1:4" s="3" customFormat="1" ht="46.5" customHeight="1">
      <c r="A226" s="167" t="s">
        <v>95</v>
      </c>
      <c r="B226" s="43">
        <v>406260000</v>
      </c>
      <c r="C226" s="35"/>
      <c r="D226" s="141">
        <f>D227</f>
        <v>120</v>
      </c>
    </row>
    <row r="227" spans="1:4" s="3" customFormat="1" ht="15.75" customHeight="1">
      <c r="A227" s="25" t="s">
        <v>68</v>
      </c>
      <c r="B227" s="43">
        <v>406260000</v>
      </c>
      <c r="C227" s="35">
        <v>300</v>
      </c>
      <c r="D227" s="141">
        <f>'Приложение 2'!E308</f>
        <v>120</v>
      </c>
    </row>
    <row r="228" spans="1:4" s="3" customFormat="1" ht="26.25" customHeight="1">
      <c r="A228" s="168" t="s">
        <v>70</v>
      </c>
      <c r="B228" s="44">
        <v>500000000</v>
      </c>
      <c r="C228" s="22"/>
      <c r="D228" s="143">
        <f>D229+D235</f>
        <v>947.8</v>
      </c>
    </row>
    <row r="229" spans="1:4" s="3" customFormat="1" ht="26.25" customHeight="1">
      <c r="A229" s="169" t="s">
        <v>11</v>
      </c>
      <c r="B229" s="44">
        <v>510000000</v>
      </c>
      <c r="C229" s="22"/>
      <c r="D229" s="143">
        <f>D230+D232</f>
        <v>416.40000000000003</v>
      </c>
    </row>
    <row r="230" spans="1:4" s="3" customFormat="1" ht="24" customHeight="1">
      <c r="A230" s="74" t="s">
        <v>19</v>
      </c>
      <c r="B230" s="97">
        <v>511200000</v>
      </c>
      <c r="C230" s="33"/>
      <c r="D230" s="141">
        <f>D231</f>
        <v>119.3</v>
      </c>
    </row>
    <row r="231" spans="1:4" s="3" customFormat="1" ht="24.75" customHeight="1">
      <c r="A231" s="18" t="s">
        <v>5</v>
      </c>
      <c r="B231" s="97">
        <v>511200000</v>
      </c>
      <c r="C231" s="33">
        <v>600</v>
      </c>
      <c r="D231" s="141">
        <f>'Приложение 2'!E272</f>
        <v>119.3</v>
      </c>
    </row>
    <row r="232" spans="1:4" s="3" customFormat="1" ht="12.75" customHeight="1">
      <c r="A232" s="184" t="s">
        <v>29</v>
      </c>
      <c r="B232" s="97">
        <v>512100000</v>
      </c>
      <c r="C232" s="21"/>
      <c r="D232" s="144">
        <f>D233</f>
        <v>297.1</v>
      </c>
    </row>
    <row r="233" spans="1:4" s="3" customFormat="1" ht="12.75" customHeight="1">
      <c r="A233" s="10" t="s">
        <v>152</v>
      </c>
      <c r="B233" s="97">
        <v>512110000</v>
      </c>
      <c r="C233" s="20"/>
      <c r="D233" s="144">
        <f>D234</f>
        <v>297.1</v>
      </c>
    </row>
    <row r="234" spans="1:4" s="3" customFormat="1" ht="12.75" customHeight="1">
      <c r="A234" s="25" t="s">
        <v>1</v>
      </c>
      <c r="B234" s="97">
        <v>512110000</v>
      </c>
      <c r="C234" s="20" t="s">
        <v>0</v>
      </c>
      <c r="D234" s="144">
        <f>'Приложение 2'!E75</f>
        <v>297.1</v>
      </c>
    </row>
    <row r="235" spans="1:4" s="3" customFormat="1" ht="24" customHeight="1">
      <c r="A235" s="170" t="s">
        <v>115</v>
      </c>
      <c r="B235" s="44">
        <v>520000000</v>
      </c>
      <c r="C235" s="21"/>
      <c r="D235" s="139">
        <f>D236</f>
        <v>531.4</v>
      </c>
    </row>
    <row r="236" spans="1:4" s="3" customFormat="1" ht="24.75" customHeight="1">
      <c r="A236" s="171" t="s">
        <v>116</v>
      </c>
      <c r="B236" s="43">
        <v>521100000</v>
      </c>
      <c r="C236" s="20"/>
      <c r="D236" s="144">
        <f>D237</f>
        <v>531.4</v>
      </c>
    </row>
    <row r="237" spans="1:4" s="3" customFormat="1" ht="12.75" customHeight="1">
      <c r="A237" s="25" t="s">
        <v>1</v>
      </c>
      <c r="B237" s="43">
        <v>521100000</v>
      </c>
      <c r="C237" s="20" t="s">
        <v>0</v>
      </c>
      <c r="D237" s="144">
        <f>'Приложение 2'!E78</f>
        <v>531.4</v>
      </c>
    </row>
    <row r="238" spans="1:4" s="3" customFormat="1" ht="24.75" customHeight="1">
      <c r="A238" s="80" t="s">
        <v>31</v>
      </c>
      <c r="B238" s="44">
        <v>600000000</v>
      </c>
      <c r="C238" s="39"/>
      <c r="D238" s="140">
        <f>D239+D257+D252+D264</f>
        <v>48298.1</v>
      </c>
    </row>
    <row r="239" spans="1:4" s="3" customFormat="1" ht="24.75" customHeight="1">
      <c r="A239" s="172" t="s">
        <v>9</v>
      </c>
      <c r="B239" s="44">
        <v>610000000</v>
      </c>
      <c r="C239" s="39"/>
      <c r="D239" s="140">
        <f>D240+D247+D245</f>
        <v>47196.2</v>
      </c>
    </row>
    <row r="240" spans="1:4" s="3" customFormat="1" ht="15" customHeight="1">
      <c r="A240" s="55" t="s">
        <v>103</v>
      </c>
      <c r="B240" s="43">
        <v>611400000</v>
      </c>
      <c r="C240" s="39"/>
      <c r="D240" s="142">
        <f>D241+D243</f>
        <v>31620.399999999998</v>
      </c>
    </row>
    <row r="241" spans="1:4" ht="15.75" customHeight="1">
      <c r="A241" s="81" t="s">
        <v>10</v>
      </c>
      <c r="B241" s="43">
        <v>611421010</v>
      </c>
      <c r="C241" s="39"/>
      <c r="D241" s="142">
        <f>D242</f>
        <v>31094.1</v>
      </c>
    </row>
    <row r="242" spans="1:5" ht="12" customHeight="1">
      <c r="A242" s="18" t="s">
        <v>45</v>
      </c>
      <c r="B242" s="43">
        <v>611421010</v>
      </c>
      <c r="C242" s="39">
        <v>500</v>
      </c>
      <c r="D242" s="142">
        <f>'Приложение 2'!E425</f>
        <v>31094.1</v>
      </c>
      <c r="E242" s="145"/>
    </row>
    <row r="243" spans="1:4" ht="24" customHeight="1">
      <c r="A243" s="55" t="s">
        <v>104</v>
      </c>
      <c r="B243" s="43">
        <v>611473110</v>
      </c>
      <c r="C243" s="39"/>
      <c r="D243" s="142">
        <f>D244</f>
        <v>526.3</v>
      </c>
    </row>
    <row r="244" spans="1:4" ht="12" customHeight="1">
      <c r="A244" s="18" t="s">
        <v>45</v>
      </c>
      <c r="B244" s="43">
        <v>611473110</v>
      </c>
      <c r="C244" s="39">
        <v>500</v>
      </c>
      <c r="D244" s="142">
        <f>'Приложение 2'!E427</f>
        <v>526.3</v>
      </c>
    </row>
    <row r="245" spans="1:4" ht="12" customHeight="1">
      <c r="A245" s="196" t="s">
        <v>165</v>
      </c>
      <c r="B245" s="97">
        <v>611700000</v>
      </c>
      <c r="C245" s="39"/>
      <c r="D245" s="142">
        <f>D246</f>
        <v>5.2</v>
      </c>
    </row>
    <row r="246" spans="1:4" ht="12.75" customHeight="1">
      <c r="A246" s="25" t="s">
        <v>166</v>
      </c>
      <c r="B246" s="97">
        <v>611700000</v>
      </c>
      <c r="C246" s="39">
        <v>700</v>
      </c>
      <c r="D246" s="142">
        <f>'Приложение 2'!E429</f>
        <v>5.2</v>
      </c>
    </row>
    <row r="247" spans="1:4" s="4" customFormat="1" ht="26.25" customHeight="1">
      <c r="A247" s="82" t="s">
        <v>90</v>
      </c>
      <c r="B247" s="43">
        <v>613100000</v>
      </c>
      <c r="C247" s="39"/>
      <c r="D247" s="142">
        <f>D248</f>
        <v>15570.6</v>
      </c>
    </row>
    <row r="248" spans="1:4" s="4" customFormat="1" ht="24.75" customHeight="1">
      <c r="A248" s="82" t="s">
        <v>34</v>
      </c>
      <c r="B248" s="43">
        <v>613182040</v>
      </c>
      <c r="C248" s="39"/>
      <c r="D248" s="142">
        <f>D249+D250+D251</f>
        <v>15570.6</v>
      </c>
    </row>
    <row r="249" spans="1:4" s="4" customFormat="1" ht="50.25" customHeight="1">
      <c r="A249" s="25" t="s">
        <v>13</v>
      </c>
      <c r="B249" s="43">
        <v>613182040</v>
      </c>
      <c r="C249" s="16" t="s">
        <v>14</v>
      </c>
      <c r="D249" s="144">
        <f>'Приложение 2'!E432</f>
        <v>14782.9</v>
      </c>
    </row>
    <row r="250" spans="1:4" s="4" customFormat="1" ht="25.5" customHeight="1">
      <c r="A250" s="25" t="s">
        <v>120</v>
      </c>
      <c r="B250" s="43">
        <v>613182040</v>
      </c>
      <c r="C250" s="20" t="s">
        <v>40</v>
      </c>
      <c r="D250" s="144">
        <f>'Приложение 2'!E433</f>
        <v>782.7</v>
      </c>
    </row>
    <row r="251" spans="1:4" s="4" customFormat="1" ht="12.75" customHeight="1">
      <c r="A251" s="18" t="s">
        <v>1</v>
      </c>
      <c r="B251" s="43">
        <v>613182040</v>
      </c>
      <c r="C251" s="20" t="s">
        <v>0</v>
      </c>
      <c r="D251" s="144">
        <f>'Приложение 2'!E434</f>
        <v>5</v>
      </c>
    </row>
    <row r="252" spans="1:4" s="4" customFormat="1" ht="12.75" customHeight="1">
      <c r="A252" s="157" t="s">
        <v>133</v>
      </c>
      <c r="B252" s="98">
        <v>620000000</v>
      </c>
      <c r="C252" s="158"/>
      <c r="D252" s="160">
        <f>D255+D253</f>
        <v>384.3</v>
      </c>
    </row>
    <row r="253" spans="1:4" s="4" customFormat="1" ht="39" customHeight="1">
      <c r="A253" s="205" t="s">
        <v>255</v>
      </c>
      <c r="B253" s="97">
        <v>621100000</v>
      </c>
      <c r="C253" s="20"/>
      <c r="D253" s="144">
        <f>D254</f>
        <v>304.3</v>
      </c>
    </row>
    <row r="254" spans="1:4" s="4" customFormat="1" ht="25.5" customHeight="1">
      <c r="A254" s="25" t="s">
        <v>120</v>
      </c>
      <c r="B254" s="97">
        <v>621100000</v>
      </c>
      <c r="C254" s="20" t="s">
        <v>40</v>
      </c>
      <c r="D254" s="144">
        <f>'Приложение 2'!E82</f>
        <v>304.3</v>
      </c>
    </row>
    <row r="255" spans="1:4" s="4" customFormat="1" ht="15.75" customHeight="1">
      <c r="A255" s="159" t="s">
        <v>135</v>
      </c>
      <c r="B255" s="97">
        <v>622100000</v>
      </c>
      <c r="C255" s="20"/>
      <c r="D255" s="144">
        <f>D256</f>
        <v>80</v>
      </c>
    </row>
    <row r="256" spans="1:4" s="4" customFormat="1" ht="24" customHeight="1">
      <c r="A256" s="25" t="s">
        <v>120</v>
      </c>
      <c r="B256" s="97">
        <v>622100000</v>
      </c>
      <c r="C256" s="20" t="s">
        <v>40</v>
      </c>
      <c r="D256" s="144">
        <f>'Приложение 2'!E84</f>
        <v>80</v>
      </c>
    </row>
    <row r="257" spans="1:4" s="4" customFormat="1" ht="17.25" customHeight="1">
      <c r="A257" s="134" t="s">
        <v>113</v>
      </c>
      <c r="B257" s="98">
        <v>630000000</v>
      </c>
      <c r="C257" s="21"/>
      <c r="D257" s="139">
        <f>D258+D260+D262</f>
        <v>627.6</v>
      </c>
    </row>
    <row r="258" spans="1:4" s="4" customFormat="1" ht="26.25" customHeight="1">
      <c r="A258" s="173" t="s">
        <v>114</v>
      </c>
      <c r="B258" s="97">
        <v>631100000</v>
      </c>
      <c r="C258" s="20"/>
      <c r="D258" s="144">
        <f>D259</f>
        <v>120</v>
      </c>
    </row>
    <row r="259" spans="1:4" s="4" customFormat="1" ht="26.25" customHeight="1">
      <c r="A259" s="25" t="s">
        <v>120</v>
      </c>
      <c r="B259" s="97">
        <v>631100000</v>
      </c>
      <c r="C259" s="20" t="s">
        <v>40</v>
      </c>
      <c r="D259" s="144">
        <f>'Приложение 2'!E87</f>
        <v>120</v>
      </c>
    </row>
    <row r="260" spans="1:4" s="4" customFormat="1" ht="26.25" customHeight="1">
      <c r="A260" s="107" t="s">
        <v>143</v>
      </c>
      <c r="B260" s="97">
        <v>631200000</v>
      </c>
      <c r="C260" s="20"/>
      <c r="D260" s="144">
        <f>D261</f>
        <v>20</v>
      </c>
    </row>
    <row r="261" spans="1:4" s="4" customFormat="1" ht="26.25" customHeight="1">
      <c r="A261" s="25" t="s">
        <v>120</v>
      </c>
      <c r="B261" s="97">
        <v>631200000</v>
      </c>
      <c r="C261" s="20" t="s">
        <v>40</v>
      </c>
      <c r="D261" s="144">
        <f>'Приложение 2'!E89</f>
        <v>20</v>
      </c>
    </row>
    <row r="262" spans="1:4" s="4" customFormat="1" ht="26.25" customHeight="1">
      <c r="A262" s="107" t="s">
        <v>212</v>
      </c>
      <c r="B262" s="97">
        <v>634100000</v>
      </c>
      <c r="C262" s="20"/>
      <c r="D262" s="144">
        <f>D263</f>
        <v>487.6</v>
      </c>
    </row>
    <row r="263" spans="1:4" s="4" customFormat="1" ht="26.25" customHeight="1">
      <c r="A263" s="25" t="s">
        <v>120</v>
      </c>
      <c r="B263" s="97">
        <v>634100000</v>
      </c>
      <c r="C263" s="20" t="s">
        <v>40</v>
      </c>
      <c r="D263" s="144">
        <f>'Приложение 2'!E91</f>
        <v>487.6</v>
      </c>
    </row>
    <row r="264" spans="1:4" s="4" customFormat="1" ht="24.75" customHeight="1">
      <c r="A264" s="199" t="s">
        <v>187</v>
      </c>
      <c r="B264" s="201">
        <v>660000000</v>
      </c>
      <c r="C264" s="20"/>
      <c r="D264" s="139">
        <f>D265</f>
        <v>90</v>
      </c>
    </row>
    <row r="265" spans="1:4" s="4" customFormat="1" ht="24.75" customHeight="1">
      <c r="A265" s="202" t="s">
        <v>188</v>
      </c>
      <c r="B265" s="203">
        <v>661100000</v>
      </c>
      <c r="C265" s="20"/>
      <c r="D265" s="144">
        <f>D266</f>
        <v>90</v>
      </c>
    </row>
    <row r="266" spans="1:4" s="4" customFormat="1" ht="24.75" customHeight="1">
      <c r="A266" s="202" t="s">
        <v>189</v>
      </c>
      <c r="B266" s="203" t="s">
        <v>190</v>
      </c>
      <c r="C266" s="204"/>
      <c r="D266" s="197">
        <f>D267</f>
        <v>90</v>
      </c>
    </row>
    <row r="267" spans="1:4" s="4" customFormat="1" ht="24.75" customHeight="1">
      <c r="A267" s="25" t="s">
        <v>5</v>
      </c>
      <c r="B267" s="203" t="s">
        <v>190</v>
      </c>
      <c r="C267" s="204" t="s">
        <v>17</v>
      </c>
      <c r="D267" s="197">
        <f>'Приложение 2'!E95</f>
        <v>90</v>
      </c>
    </row>
    <row r="268" spans="1:4" ht="24.75" customHeight="1">
      <c r="A268" s="90" t="s">
        <v>12</v>
      </c>
      <c r="B268" s="44">
        <v>700000000</v>
      </c>
      <c r="C268" s="21"/>
      <c r="D268" s="139">
        <f>D269+D272+D277</f>
        <v>19773</v>
      </c>
    </row>
    <row r="269" spans="1:4" ht="24">
      <c r="A269" s="90" t="s">
        <v>81</v>
      </c>
      <c r="B269" s="44">
        <v>710000000</v>
      </c>
      <c r="C269" s="21"/>
      <c r="D269" s="139">
        <f>D270</f>
        <v>400</v>
      </c>
    </row>
    <row r="270" spans="1:4" ht="64.5" customHeight="1">
      <c r="A270" s="87" t="s">
        <v>82</v>
      </c>
      <c r="B270" s="43">
        <v>711200000</v>
      </c>
      <c r="C270" s="20"/>
      <c r="D270" s="144">
        <f>D271</f>
        <v>400</v>
      </c>
    </row>
    <row r="271" spans="1:4" ht="24">
      <c r="A271" s="25" t="s">
        <v>5</v>
      </c>
      <c r="B271" s="43">
        <v>711200000</v>
      </c>
      <c r="C271" s="20" t="s">
        <v>17</v>
      </c>
      <c r="D271" s="144">
        <f>'Приложение 2'!E99</f>
        <v>400</v>
      </c>
    </row>
    <row r="272" spans="1:4" ht="24">
      <c r="A272" s="23" t="s">
        <v>154</v>
      </c>
      <c r="B272" s="98">
        <v>720000000</v>
      </c>
      <c r="C272" s="21"/>
      <c r="D272" s="139">
        <f>D273+D275</f>
        <v>19088</v>
      </c>
    </row>
    <row r="273" spans="1:4" ht="13.5" customHeight="1">
      <c r="A273" s="10" t="s">
        <v>178</v>
      </c>
      <c r="B273" s="97">
        <v>723200000</v>
      </c>
      <c r="C273" s="20"/>
      <c r="D273" s="141">
        <f>D274</f>
        <v>550.2</v>
      </c>
    </row>
    <row r="274" spans="1:4" ht="24">
      <c r="A274" s="25" t="s">
        <v>5</v>
      </c>
      <c r="B274" s="97" t="s">
        <v>280</v>
      </c>
      <c r="C274" s="20" t="s">
        <v>17</v>
      </c>
      <c r="D274" s="141">
        <f>'Приложение 2'!E398+'Приложение 2'!E276+'Приложение 2'!E312</f>
        <v>550.2</v>
      </c>
    </row>
    <row r="275" spans="1:4" ht="24">
      <c r="A275" s="180" t="s">
        <v>279</v>
      </c>
      <c r="B275" s="97" t="s">
        <v>278</v>
      </c>
      <c r="C275" s="20"/>
      <c r="D275" s="141">
        <f>D276</f>
        <v>18537.8</v>
      </c>
    </row>
    <row r="276" spans="1:4" ht="24">
      <c r="A276" s="25" t="s">
        <v>5</v>
      </c>
      <c r="B276" s="97" t="s">
        <v>278</v>
      </c>
      <c r="C276" s="20" t="s">
        <v>17</v>
      </c>
      <c r="D276" s="141">
        <f>'Приложение 2'!E400</f>
        <v>18537.8</v>
      </c>
    </row>
    <row r="277" spans="1:4" ht="24">
      <c r="A277" s="23" t="s">
        <v>208</v>
      </c>
      <c r="B277" s="98">
        <v>730000000</v>
      </c>
      <c r="C277" s="21"/>
      <c r="D277" s="139">
        <f>D282+D280+D278+D284</f>
        <v>285</v>
      </c>
    </row>
    <row r="278" spans="1:4" ht="12.75">
      <c r="A278" s="217" t="s">
        <v>243</v>
      </c>
      <c r="B278" s="97">
        <v>731100000</v>
      </c>
      <c r="C278" s="20"/>
      <c r="D278" s="141">
        <f>D279</f>
        <v>30</v>
      </c>
    </row>
    <row r="279" spans="1:4" ht="24">
      <c r="A279" s="25" t="s">
        <v>5</v>
      </c>
      <c r="B279" s="97">
        <v>731100000</v>
      </c>
      <c r="C279" s="20" t="s">
        <v>17</v>
      </c>
      <c r="D279" s="141">
        <f>'Приложение 2'!E403</f>
        <v>30</v>
      </c>
    </row>
    <row r="280" spans="1:4" ht="36">
      <c r="A280" s="217" t="s">
        <v>244</v>
      </c>
      <c r="B280" s="97">
        <v>731200000</v>
      </c>
      <c r="C280" s="20"/>
      <c r="D280" s="141">
        <f>D281</f>
        <v>30</v>
      </c>
    </row>
    <row r="281" spans="1:4" ht="24">
      <c r="A281" s="25" t="s">
        <v>5</v>
      </c>
      <c r="B281" s="97">
        <v>731200000</v>
      </c>
      <c r="C281" s="20" t="s">
        <v>17</v>
      </c>
      <c r="D281" s="141">
        <f>'Приложение 2'!E405</f>
        <v>30</v>
      </c>
    </row>
    <row r="282" spans="1:4" ht="24">
      <c r="A282" s="192" t="s">
        <v>209</v>
      </c>
      <c r="B282" s="97">
        <v>731300000</v>
      </c>
      <c r="C282" s="20"/>
      <c r="D282" s="144">
        <f>D283</f>
        <v>200</v>
      </c>
    </row>
    <row r="283" spans="1:4" ht="24">
      <c r="A283" s="25" t="s">
        <v>120</v>
      </c>
      <c r="B283" s="97">
        <v>731300000</v>
      </c>
      <c r="C283" s="20" t="s">
        <v>40</v>
      </c>
      <c r="D283" s="144">
        <f>'Приложение 2'!E102</f>
        <v>200</v>
      </c>
    </row>
    <row r="284" spans="1:4" ht="24">
      <c r="A284" s="220" t="s">
        <v>272</v>
      </c>
      <c r="B284" s="97">
        <v>732300000</v>
      </c>
      <c r="C284" s="20"/>
      <c r="D284" s="144">
        <f>D285</f>
        <v>25</v>
      </c>
    </row>
    <row r="285" spans="1:4" ht="48">
      <c r="A285" s="25" t="s">
        <v>13</v>
      </c>
      <c r="B285" s="97">
        <v>732300000</v>
      </c>
      <c r="C285" s="20" t="s">
        <v>14</v>
      </c>
      <c r="D285" s="144">
        <f>'Приложение 2'!E104</f>
        <v>25</v>
      </c>
    </row>
    <row r="286" spans="1:4" ht="24.75" customHeight="1">
      <c r="A286" s="57" t="s">
        <v>58</v>
      </c>
      <c r="B286" s="44">
        <v>800000000</v>
      </c>
      <c r="C286" s="21"/>
      <c r="D286" s="139">
        <f>D287+D303+D313</f>
        <v>30721.799999999996</v>
      </c>
    </row>
    <row r="287" spans="1:4" ht="25.5" customHeight="1">
      <c r="A287" s="57" t="s">
        <v>38</v>
      </c>
      <c r="B287" s="44">
        <v>810000000</v>
      </c>
      <c r="C287" s="21"/>
      <c r="D287" s="139">
        <f>D288+D294+D297+D301+D299</f>
        <v>19677.8</v>
      </c>
    </row>
    <row r="288" spans="1:5" ht="27" customHeight="1">
      <c r="A288" s="58" t="s">
        <v>168</v>
      </c>
      <c r="B288" s="43">
        <v>811100000</v>
      </c>
      <c r="C288" s="20"/>
      <c r="D288" s="144">
        <f>D289+D292</f>
        <v>7312.9</v>
      </c>
      <c r="E288" s="145"/>
    </row>
    <row r="289" spans="1:4" s="3" customFormat="1" ht="15.75" customHeight="1">
      <c r="A289" s="58" t="s">
        <v>83</v>
      </c>
      <c r="B289" s="43">
        <v>811141000</v>
      </c>
      <c r="C289" s="20"/>
      <c r="D289" s="144">
        <f>D290+D291</f>
        <v>4046.2</v>
      </c>
    </row>
    <row r="290" spans="1:5" ht="22.5" customHeight="1">
      <c r="A290" s="25" t="s">
        <v>120</v>
      </c>
      <c r="B290" s="43">
        <v>811141000</v>
      </c>
      <c r="C290" s="20" t="s">
        <v>40</v>
      </c>
      <c r="D290" s="144">
        <f>'Приложение 2'!E109</f>
        <v>3721</v>
      </c>
      <c r="E290" s="145"/>
    </row>
    <row r="291" spans="1:5" ht="22.5" customHeight="1">
      <c r="A291" s="25" t="s">
        <v>5</v>
      </c>
      <c r="B291" s="43">
        <v>811141000</v>
      </c>
      <c r="C291" s="20" t="s">
        <v>17</v>
      </c>
      <c r="D291" s="144">
        <f>'Приложение 2'!E110</f>
        <v>325.2</v>
      </c>
      <c r="E291" s="145"/>
    </row>
    <row r="292" spans="1:4" ht="16.5" customHeight="1">
      <c r="A292" s="147" t="s">
        <v>125</v>
      </c>
      <c r="B292" s="97" t="s">
        <v>126</v>
      </c>
      <c r="C292" s="20"/>
      <c r="D292" s="144">
        <f>D293</f>
        <v>3266.7</v>
      </c>
    </row>
    <row r="293" spans="1:4" ht="22.5" customHeight="1">
      <c r="A293" s="25" t="s">
        <v>120</v>
      </c>
      <c r="B293" s="97" t="s">
        <v>126</v>
      </c>
      <c r="C293" s="20" t="s">
        <v>40</v>
      </c>
      <c r="D293" s="144">
        <f>'Приложение 2'!E112</f>
        <v>3266.7</v>
      </c>
    </row>
    <row r="294" spans="1:4" ht="27" customHeight="1">
      <c r="A294" s="174" t="s">
        <v>84</v>
      </c>
      <c r="B294" s="43">
        <v>811200000</v>
      </c>
      <c r="C294" s="20"/>
      <c r="D294" s="144">
        <f>D295</f>
        <v>7320</v>
      </c>
    </row>
    <row r="295" spans="1:4" ht="16.5" customHeight="1">
      <c r="A295" s="58" t="s">
        <v>83</v>
      </c>
      <c r="B295" s="97" t="s">
        <v>127</v>
      </c>
      <c r="C295" s="20"/>
      <c r="D295" s="144">
        <f>D296</f>
        <v>7320</v>
      </c>
    </row>
    <row r="296" spans="1:4" ht="24">
      <c r="A296" s="25" t="s">
        <v>120</v>
      </c>
      <c r="B296" s="97" t="s">
        <v>127</v>
      </c>
      <c r="C296" s="20" t="s">
        <v>40</v>
      </c>
      <c r="D296" s="144">
        <f>'Приложение 2'!E115</f>
        <v>7320</v>
      </c>
    </row>
    <row r="297" spans="1:4" ht="12.75">
      <c r="A297" s="10" t="s">
        <v>239</v>
      </c>
      <c r="B297" s="97">
        <v>811300000</v>
      </c>
      <c r="C297" s="20"/>
      <c r="D297" s="144">
        <f>D298</f>
        <v>2286.3</v>
      </c>
    </row>
    <row r="298" spans="1:4" ht="24">
      <c r="A298" s="25" t="s">
        <v>5</v>
      </c>
      <c r="B298" s="97">
        <v>811300000</v>
      </c>
      <c r="C298" s="20" t="s">
        <v>17</v>
      </c>
      <c r="D298" s="144">
        <f>'Приложение 2'!E117</f>
        <v>2286.3</v>
      </c>
    </row>
    <row r="299" spans="1:4" ht="12.75">
      <c r="A299" s="10" t="s">
        <v>261</v>
      </c>
      <c r="B299" s="97">
        <v>811500000</v>
      </c>
      <c r="C299" s="20"/>
      <c r="D299" s="144">
        <f>D300</f>
        <v>360</v>
      </c>
    </row>
    <row r="300" spans="1:4" ht="24">
      <c r="A300" s="25" t="s">
        <v>120</v>
      </c>
      <c r="B300" s="97">
        <v>811500000</v>
      </c>
      <c r="C300" s="20" t="s">
        <v>40</v>
      </c>
      <c r="D300" s="144">
        <v>360</v>
      </c>
    </row>
    <row r="301" spans="1:4" ht="24" customHeight="1">
      <c r="A301" s="10" t="s">
        <v>191</v>
      </c>
      <c r="B301" s="97">
        <v>812300000</v>
      </c>
      <c r="C301" s="20"/>
      <c r="D301" s="144">
        <f>D302</f>
        <v>2398.6</v>
      </c>
    </row>
    <row r="302" spans="1:4" ht="24" customHeight="1">
      <c r="A302" s="25" t="s">
        <v>120</v>
      </c>
      <c r="B302" s="97">
        <v>812300000</v>
      </c>
      <c r="C302" s="20" t="s">
        <v>40</v>
      </c>
      <c r="D302" s="144">
        <f>'Приложение 2'!E121</f>
        <v>2398.6</v>
      </c>
    </row>
    <row r="303" spans="1:4" ht="24">
      <c r="A303" s="59" t="s">
        <v>85</v>
      </c>
      <c r="B303" s="44">
        <v>820000000</v>
      </c>
      <c r="C303" s="21"/>
      <c r="D303" s="139">
        <f>D304+D308+D311</f>
        <v>10897.4</v>
      </c>
    </row>
    <row r="304" spans="1:4" ht="26.25" customHeight="1">
      <c r="A304" s="175" t="s">
        <v>36</v>
      </c>
      <c r="B304" s="43">
        <v>821100000</v>
      </c>
      <c r="C304" s="20"/>
      <c r="D304" s="144">
        <f>D307+D305+D306</f>
        <v>4612.4</v>
      </c>
    </row>
    <row r="305" spans="1:4" ht="23.25" customHeight="1">
      <c r="A305" s="25" t="s">
        <v>120</v>
      </c>
      <c r="B305" s="97">
        <v>821100000</v>
      </c>
      <c r="C305" s="20" t="s">
        <v>40</v>
      </c>
      <c r="D305" s="144">
        <f>'Приложение 2'!E124</f>
        <v>4172.4</v>
      </c>
    </row>
    <row r="306" spans="1:4" ht="23.25" customHeight="1">
      <c r="A306" s="25" t="s">
        <v>5</v>
      </c>
      <c r="B306" s="97">
        <v>821100000</v>
      </c>
      <c r="C306" s="20" t="s">
        <v>17</v>
      </c>
      <c r="D306" s="144">
        <f>'Приложение 2'!E125</f>
        <v>190</v>
      </c>
    </row>
    <row r="307" spans="1:4" ht="12.75" customHeight="1">
      <c r="A307" s="25" t="s">
        <v>1</v>
      </c>
      <c r="B307" s="43">
        <v>821100000</v>
      </c>
      <c r="C307" s="20" t="s">
        <v>0</v>
      </c>
      <c r="D307" s="144">
        <f>'Приложение 2'!E126</f>
        <v>250</v>
      </c>
    </row>
    <row r="308" spans="1:4" ht="24.75" customHeight="1">
      <c r="A308" s="58" t="s">
        <v>37</v>
      </c>
      <c r="B308" s="43">
        <v>821200000</v>
      </c>
      <c r="C308" s="20"/>
      <c r="D308" s="144">
        <f>D309</f>
        <v>3785</v>
      </c>
    </row>
    <row r="309" spans="1:4" ht="14.25" customHeight="1">
      <c r="A309" s="58" t="s">
        <v>83</v>
      </c>
      <c r="B309" s="97" t="s">
        <v>128</v>
      </c>
      <c r="C309" s="20"/>
      <c r="D309" s="144">
        <f>D310</f>
        <v>3785</v>
      </c>
    </row>
    <row r="310" spans="1:4" ht="13.5" customHeight="1">
      <c r="A310" s="25" t="s">
        <v>1</v>
      </c>
      <c r="B310" s="97" t="s">
        <v>128</v>
      </c>
      <c r="C310" s="20" t="s">
        <v>0</v>
      </c>
      <c r="D310" s="144">
        <f>'Приложение 2'!E129</f>
        <v>3785</v>
      </c>
    </row>
    <row r="311" spans="1:4" ht="26.25" customHeight="1">
      <c r="A311" s="10" t="s">
        <v>286</v>
      </c>
      <c r="B311" s="97">
        <v>821300000</v>
      </c>
      <c r="C311" s="20"/>
      <c r="D311" s="144">
        <f>D312</f>
        <v>2500</v>
      </c>
    </row>
    <row r="312" spans="1:4" ht="26.25" customHeight="1">
      <c r="A312" s="25" t="s">
        <v>120</v>
      </c>
      <c r="B312" s="97">
        <v>821300000</v>
      </c>
      <c r="C312" s="20" t="s">
        <v>40</v>
      </c>
      <c r="D312" s="144">
        <f>'Приложение 2'!E131</f>
        <v>2500</v>
      </c>
    </row>
    <row r="313" spans="1:4" ht="24.75" customHeight="1">
      <c r="A313" s="57" t="s">
        <v>110</v>
      </c>
      <c r="B313" s="44">
        <v>830000000</v>
      </c>
      <c r="C313" s="40"/>
      <c r="D313" s="139">
        <f>D314+D316+D318</f>
        <v>146.6</v>
      </c>
    </row>
    <row r="314" spans="1:4" ht="27" customHeight="1">
      <c r="A314" s="56" t="s">
        <v>111</v>
      </c>
      <c r="B314" s="43">
        <v>832700000</v>
      </c>
      <c r="C314" s="35"/>
      <c r="D314" s="144">
        <f>D315</f>
        <v>30</v>
      </c>
    </row>
    <row r="315" spans="1:4" ht="24" customHeight="1">
      <c r="A315" s="25" t="s">
        <v>5</v>
      </c>
      <c r="B315" s="43">
        <v>832700000</v>
      </c>
      <c r="C315" s="35">
        <v>600</v>
      </c>
      <c r="D315" s="144">
        <f>'Приложение 2'!E409</f>
        <v>30</v>
      </c>
    </row>
    <row r="316" spans="1:4" ht="24" customHeight="1">
      <c r="A316" s="218" t="s">
        <v>256</v>
      </c>
      <c r="B316" s="97">
        <v>833100000</v>
      </c>
      <c r="C316" s="20"/>
      <c r="D316" s="144">
        <f>D317</f>
        <v>90</v>
      </c>
    </row>
    <row r="317" spans="1:4" ht="24" customHeight="1">
      <c r="A317" s="25" t="s">
        <v>120</v>
      </c>
      <c r="B317" s="97">
        <v>833100000</v>
      </c>
      <c r="C317" s="20" t="s">
        <v>40</v>
      </c>
      <c r="D317" s="144">
        <f>'Приложение 2'!E134</f>
        <v>90</v>
      </c>
    </row>
    <row r="318" spans="1:4" ht="24" customHeight="1">
      <c r="A318" s="193" t="s">
        <v>282</v>
      </c>
      <c r="B318" s="97">
        <v>833200000</v>
      </c>
      <c r="C318" s="20"/>
      <c r="D318" s="144">
        <f>D319</f>
        <v>26.6</v>
      </c>
    </row>
    <row r="319" spans="1:4" ht="24" customHeight="1">
      <c r="A319" s="25" t="s">
        <v>5</v>
      </c>
      <c r="B319" s="97">
        <v>833200000</v>
      </c>
      <c r="C319" s="20" t="s">
        <v>17</v>
      </c>
      <c r="D319" s="144">
        <f>'Приложение 2'!E136</f>
        <v>26.6</v>
      </c>
    </row>
    <row r="320" spans="1:4" ht="14.25" customHeight="1">
      <c r="A320" s="70" t="s">
        <v>35</v>
      </c>
      <c r="B320" s="44">
        <v>9900000000</v>
      </c>
      <c r="C320" s="21"/>
      <c r="D320" s="139">
        <f>D321+D325+D327+D330+D332+D334+D336+D338+D340+D342+D344+D347+D350+D352+D354+D356+D358+D360+D362+D365+D368+D370+D373+D376+D378+D380+D384+D386+D389+D393+D395+D397+D399</f>
        <v>112306.99999999999</v>
      </c>
    </row>
    <row r="321" spans="1:4" ht="14.25" customHeight="1">
      <c r="A321" s="60" t="s">
        <v>21</v>
      </c>
      <c r="B321" s="43">
        <v>9900009230</v>
      </c>
      <c r="C321" s="20"/>
      <c r="D321" s="144">
        <f>D323+D324+D322</f>
        <v>3122.9</v>
      </c>
    </row>
    <row r="322" spans="1:4" ht="49.5" customHeight="1">
      <c r="A322" s="25" t="s">
        <v>13</v>
      </c>
      <c r="B322" s="43">
        <v>9900009230</v>
      </c>
      <c r="C322" s="20" t="s">
        <v>14</v>
      </c>
      <c r="D322" s="144">
        <f>'Приложение 2'!E139</f>
        <v>4.6</v>
      </c>
    </row>
    <row r="323" spans="1:4" ht="24">
      <c r="A323" s="25" t="s">
        <v>120</v>
      </c>
      <c r="B323" s="43">
        <v>9900009230</v>
      </c>
      <c r="C323" s="20" t="s">
        <v>40</v>
      </c>
      <c r="D323" s="144">
        <f>'Приложение 2'!E140</f>
        <v>2867.4</v>
      </c>
    </row>
    <row r="324" spans="1:4" ht="12.75" customHeight="1">
      <c r="A324" s="25" t="s">
        <v>1</v>
      </c>
      <c r="B324" s="43">
        <v>9900009230</v>
      </c>
      <c r="C324" s="20" t="s">
        <v>0</v>
      </c>
      <c r="D324" s="144">
        <f>'Приложение 2'!E141</f>
        <v>250.9</v>
      </c>
    </row>
    <row r="325" spans="1:4" ht="24.75" customHeight="1">
      <c r="A325" s="159" t="s">
        <v>232</v>
      </c>
      <c r="B325" s="97">
        <v>9900009300</v>
      </c>
      <c r="C325" s="20"/>
      <c r="D325" s="144">
        <f>D326</f>
        <v>2000</v>
      </c>
    </row>
    <row r="326" spans="1:4" ht="15" customHeight="1">
      <c r="A326" s="25" t="s">
        <v>1</v>
      </c>
      <c r="B326" s="97">
        <v>9900009300</v>
      </c>
      <c r="C326" s="20" t="s">
        <v>0</v>
      </c>
      <c r="D326" s="144">
        <f>'Приложение 2'!E143</f>
        <v>2000</v>
      </c>
    </row>
    <row r="327" spans="1:4" ht="12.75" customHeight="1">
      <c r="A327" s="159" t="s">
        <v>157</v>
      </c>
      <c r="B327" s="97">
        <v>9900009500</v>
      </c>
      <c r="C327" s="20"/>
      <c r="D327" s="144">
        <f>D328+D329</f>
        <v>1557.6</v>
      </c>
    </row>
    <row r="328" spans="1:4" ht="22.5" customHeight="1">
      <c r="A328" s="25" t="s">
        <v>120</v>
      </c>
      <c r="B328" s="97">
        <v>9900009500</v>
      </c>
      <c r="C328" s="20" t="s">
        <v>40</v>
      </c>
      <c r="D328" s="144">
        <f>'Приложение 2'!E145</f>
        <v>1383.1</v>
      </c>
    </row>
    <row r="329" spans="1:4" ht="22.5" customHeight="1">
      <c r="A329" s="25" t="s">
        <v>5</v>
      </c>
      <c r="B329" s="97">
        <v>9900009500</v>
      </c>
      <c r="C329" s="20" t="s">
        <v>17</v>
      </c>
      <c r="D329" s="144">
        <f>'Приложение 2'!E146</f>
        <v>174.5</v>
      </c>
    </row>
    <row r="330" spans="1:4" ht="12.75" customHeight="1">
      <c r="A330" s="159" t="s">
        <v>158</v>
      </c>
      <c r="B330" s="97">
        <v>9900009600</v>
      </c>
      <c r="C330" s="20"/>
      <c r="D330" s="144">
        <f>D331</f>
        <v>1739.4</v>
      </c>
    </row>
    <row r="331" spans="1:4" ht="24" customHeight="1">
      <c r="A331" s="25" t="s">
        <v>5</v>
      </c>
      <c r="B331" s="97">
        <v>9900009600</v>
      </c>
      <c r="C331" s="20" t="s">
        <v>17</v>
      </c>
      <c r="D331" s="144">
        <f>'Приложение 2'!E148</f>
        <v>1739.4</v>
      </c>
    </row>
    <row r="332" spans="1:4" ht="50.25" customHeight="1">
      <c r="A332" s="198" t="s">
        <v>204</v>
      </c>
      <c r="B332" s="97">
        <v>9900009700</v>
      </c>
      <c r="C332" s="20"/>
      <c r="D332" s="144">
        <f>D333</f>
        <v>7350</v>
      </c>
    </row>
    <row r="333" spans="1:4" ht="15.75" customHeight="1">
      <c r="A333" s="25" t="s">
        <v>1</v>
      </c>
      <c r="B333" s="97">
        <v>9900009700</v>
      </c>
      <c r="C333" s="20" t="s">
        <v>14</v>
      </c>
      <c r="D333" s="144">
        <f>'Приложение 2'!E150</f>
        <v>7350</v>
      </c>
    </row>
    <row r="334" spans="1:4" ht="24">
      <c r="A334" s="88" t="s">
        <v>32</v>
      </c>
      <c r="B334" s="43">
        <v>9900010490</v>
      </c>
      <c r="C334" s="20"/>
      <c r="D334" s="144">
        <f>D335</f>
        <v>5337.8</v>
      </c>
    </row>
    <row r="335" spans="1:4" ht="15.75" customHeight="1">
      <c r="A335" s="25" t="s">
        <v>68</v>
      </c>
      <c r="B335" s="43">
        <v>9900010490</v>
      </c>
      <c r="C335" s="20" t="s">
        <v>6</v>
      </c>
      <c r="D335" s="144">
        <f>'Приложение 2'!E152</f>
        <v>5337.8</v>
      </c>
    </row>
    <row r="336" spans="1:4" ht="24.75" customHeight="1">
      <c r="A336" s="94" t="s">
        <v>3</v>
      </c>
      <c r="B336" s="97">
        <v>9900010500</v>
      </c>
      <c r="C336" s="20"/>
      <c r="D336" s="144">
        <f>D337</f>
        <v>733</v>
      </c>
    </row>
    <row r="337" spans="1:4" ht="24.75" customHeight="1">
      <c r="A337" s="25" t="s">
        <v>5</v>
      </c>
      <c r="B337" s="97">
        <v>9900010500</v>
      </c>
      <c r="C337" s="35">
        <v>600</v>
      </c>
      <c r="D337" s="141">
        <f>'Приложение 2'!E279</f>
        <v>733</v>
      </c>
    </row>
    <row r="338" spans="1:4" s="4" customFormat="1" ht="12.75" customHeight="1">
      <c r="A338" s="79" t="s">
        <v>61</v>
      </c>
      <c r="B338" s="43">
        <v>9900010510</v>
      </c>
      <c r="C338" s="35"/>
      <c r="D338" s="141">
        <f>D339</f>
        <v>150</v>
      </c>
    </row>
    <row r="339" spans="1:4" s="4" customFormat="1" ht="13.5" customHeight="1">
      <c r="A339" s="18" t="s">
        <v>68</v>
      </c>
      <c r="B339" s="43">
        <v>9900010510</v>
      </c>
      <c r="C339" s="35">
        <v>300</v>
      </c>
      <c r="D339" s="141">
        <f>'Приложение 2'!E412</f>
        <v>150</v>
      </c>
    </row>
    <row r="340" spans="1:4" s="4" customFormat="1" ht="27" customHeight="1">
      <c r="A340" s="83" t="s">
        <v>63</v>
      </c>
      <c r="B340" s="43">
        <v>9900021020</v>
      </c>
      <c r="C340" s="36"/>
      <c r="D340" s="141">
        <f>D341</f>
        <v>11211.8</v>
      </c>
    </row>
    <row r="341" spans="1:4" s="4" customFormat="1" ht="12.75" customHeight="1">
      <c r="A341" s="18" t="s">
        <v>45</v>
      </c>
      <c r="B341" s="43">
        <v>9900021020</v>
      </c>
      <c r="C341" s="36" t="s">
        <v>2</v>
      </c>
      <c r="D341" s="141">
        <f>'Приложение 2'!E437</f>
        <v>11211.8</v>
      </c>
    </row>
    <row r="342" spans="1:4" s="4" customFormat="1" ht="49.5" customHeight="1">
      <c r="A342" s="10" t="s">
        <v>159</v>
      </c>
      <c r="B342" s="97">
        <v>9900024020</v>
      </c>
      <c r="C342" s="20"/>
      <c r="D342" s="144">
        <f>D343</f>
        <v>429.2</v>
      </c>
    </row>
    <row r="343" spans="1:4" s="4" customFormat="1" ht="27" customHeight="1">
      <c r="A343" s="25" t="s">
        <v>5</v>
      </c>
      <c r="B343" s="97">
        <v>9900024020</v>
      </c>
      <c r="C343" s="20" t="s">
        <v>17</v>
      </c>
      <c r="D343" s="144">
        <f>'Приложение 2'!E154</f>
        <v>429.2</v>
      </c>
    </row>
    <row r="344" spans="1:4" s="4" customFormat="1" ht="39" customHeight="1">
      <c r="A344" s="159" t="s">
        <v>160</v>
      </c>
      <c r="B344" s="97">
        <v>9900024030</v>
      </c>
      <c r="C344" s="20"/>
      <c r="D344" s="144">
        <f>D345+D346</f>
        <v>93</v>
      </c>
    </row>
    <row r="345" spans="1:4" s="4" customFormat="1" ht="46.5" customHeight="1">
      <c r="A345" s="25" t="s">
        <v>13</v>
      </c>
      <c r="B345" s="97">
        <v>9900024030</v>
      </c>
      <c r="C345" s="20" t="s">
        <v>14</v>
      </c>
      <c r="D345" s="144">
        <f>'Приложение 2'!E190</f>
        <v>92</v>
      </c>
    </row>
    <row r="346" spans="1:4" s="4" customFormat="1" ht="25.5" customHeight="1">
      <c r="A346" s="25" t="s">
        <v>120</v>
      </c>
      <c r="B346" s="97">
        <v>9900024030</v>
      </c>
      <c r="C346" s="20" t="s">
        <v>40</v>
      </c>
      <c r="D346" s="144">
        <f>'Приложение 2'!E191</f>
        <v>1</v>
      </c>
    </row>
    <row r="347" spans="1:4" s="4" customFormat="1" ht="37.5" customHeight="1">
      <c r="A347" s="159" t="s">
        <v>167</v>
      </c>
      <c r="B347" s="97">
        <v>9900024040</v>
      </c>
      <c r="C347" s="36"/>
      <c r="D347" s="141">
        <f>D348+D349</f>
        <v>143</v>
      </c>
    </row>
    <row r="348" spans="1:4" s="4" customFormat="1" ht="48" customHeight="1">
      <c r="A348" s="25" t="s">
        <v>13</v>
      </c>
      <c r="B348" s="97">
        <v>9900024040</v>
      </c>
      <c r="C348" s="36" t="s">
        <v>14</v>
      </c>
      <c r="D348" s="141">
        <f>'Приложение 2'!E439</f>
        <v>138</v>
      </c>
    </row>
    <row r="349" spans="1:4" s="4" customFormat="1" ht="25.5" customHeight="1">
      <c r="A349" s="25" t="s">
        <v>120</v>
      </c>
      <c r="B349" s="97">
        <v>9900024040</v>
      </c>
      <c r="C349" s="36" t="s">
        <v>40</v>
      </c>
      <c r="D349" s="141">
        <f>'Приложение 2'!E440</f>
        <v>5</v>
      </c>
    </row>
    <row r="350" spans="1:4" s="4" customFormat="1" ht="37.5" customHeight="1">
      <c r="A350" s="220" t="s">
        <v>273</v>
      </c>
      <c r="B350" s="97">
        <v>9900024050</v>
      </c>
      <c r="C350" s="20"/>
      <c r="D350" s="144">
        <f>D351</f>
        <v>0.1</v>
      </c>
    </row>
    <row r="351" spans="1:4" s="4" customFormat="1" ht="25.5" customHeight="1">
      <c r="A351" s="25" t="s">
        <v>120</v>
      </c>
      <c r="B351" s="97">
        <v>9900024050</v>
      </c>
      <c r="C351" s="20" t="s">
        <v>40</v>
      </c>
      <c r="D351" s="144">
        <f>'Приложение 2'!E442</f>
        <v>0.1</v>
      </c>
    </row>
    <row r="352" spans="1:4" s="4" customFormat="1" ht="39.75" customHeight="1">
      <c r="A352" s="159" t="s">
        <v>156</v>
      </c>
      <c r="B352" s="97">
        <v>9900024070</v>
      </c>
      <c r="C352" s="20"/>
      <c r="D352" s="144">
        <f>D353</f>
        <v>3</v>
      </c>
    </row>
    <row r="353" spans="1:4" s="4" customFormat="1" ht="24.75" customHeight="1">
      <c r="A353" s="25" t="s">
        <v>120</v>
      </c>
      <c r="B353" s="97">
        <v>9900024070</v>
      </c>
      <c r="C353" s="20" t="s">
        <v>40</v>
      </c>
      <c r="D353" s="144">
        <f>'Приложение 2'!E156</f>
        <v>3</v>
      </c>
    </row>
    <row r="354" spans="1:4" ht="24" customHeight="1">
      <c r="A354" s="84" t="s">
        <v>30</v>
      </c>
      <c r="B354" s="43">
        <v>9900051180</v>
      </c>
      <c r="C354" s="36"/>
      <c r="D354" s="141">
        <f>D355</f>
        <v>1821.7</v>
      </c>
    </row>
    <row r="355" spans="1:4" ht="14.25" customHeight="1">
      <c r="A355" s="18" t="s">
        <v>45</v>
      </c>
      <c r="B355" s="43">
        <v>9900051180</v>
      </c>
      <c r="C355" s="36" t="s">
        <v>2</v>
      </c>
      <c r="D355" s="141">
        <f>'Приложение 2'!E444</f>
        <v>1821.7</v>
      </c>
    </row>
    <row r="356" spans="1:4" ht="27" customHeight="1">
      <c r="A356" s="159" t="s">
        <v>242</v>
      </c>
      <c r="B356" s="97">
        <v>9900051200</v>
      </c>
      <c r="C356" s="20"/>
      <c r="D356" s="144">
        <f>D357</f>
        <v>11.6</v>
      </c>
    </row>
    <row r="357" spans="1:4" ht="27.75" customHeight="1">
      <c r="A357" s="25" t="s">
        <v>120</v>
      </c>
      <c r="B357" s="97">
        <v>9900051200</v>
      </c>
      <c r="C357" s="20" t="s">
        <v>40</v>
      </c>
      <c r="D357" s="144">
        <f>'Приложение 2'!E158</f>
        <v>11.6</v>
      </c>
    </row>
    <row r="358" spans="1:4" ht="30" customHeight="1">
      <c r="A358" s="176" t="s">
        <v>105</v>
      </c>
      <c r="B358" s="43">
        <v>9900059300</v>
      </c>
      <c r="C358" s="36"/>
      <c r="D358" s="141">
        <f>D359</f>
        <v>149.7</v>
      </c>
    </row>
    <row r="359" spans="1:4" ht="15" customHeight="1">
      <c r="A359" s="18" t="s">
        <v>45</v>
      </c>
      <c r="B359" s="43">
        <v>9900059300</v>
      </c>
      <c r="C359" s="36" t="s">
        <v>2</v>
      </c>
      <c r="D359" s="141">
        <f>'Приложение 2'!E446</f>
        <v>149.7</v>
      </c>
    </row>
    <row r="360" spans="1:4" ht="27" customHeight="1">
      <c r="A360" s="193" t="s">
        <v>155</v>
      </c>
      <c r="B360" s="97">
        <v>9900060010</v>
      </c>
      <c r="C360" s="20"/>
      <c r="D360" s="144">
        <f>D361</f>
        <v>10</v>
      </c>
    </row>
    <row r="361" spans="1:4" ht="12" customHeight="1">
      <c r="A361" s="25" t="s">
        <v>68</v>
      </c>
      <c r="B361" s="97">
        <v>9900060010</v>
      </c>
      <c r="C361" s="20" t="s">
        <v>6</v>
      </c>
      <c r="D361" s="144">
        <f>'Приложение 2'!E160</f>
        <v>10</v>
      </c>
    </row>
    <row r="362" spans="1:5" ht="52.5" customHeight="1">
      <c r="A362" s="177" t="s">
        <v>241</v>
      </c>
      <c r="B362" s="43">
        <v>9900073040</v>
      </c>
      <c r="C362" s="21"/>
      <c r="D362" s="144">
        <f>D363+D364</f>
        <v>63.4</v>
      </c>
      <c r="E362" s="145"/>
    </row>
    <row r="363" spans="1:4" s="2" customFormat="1" ht="48" customHeight="1">
      <c r="A363" s="25" t="s">
        <v>13</v>
      </c>
      <c r="B363" s="43">
        <v>9900073040</v>
      </c>
      <c r="C363" s="20" t="s">
        <v>14</v>
      </c>
      <c r="D363" s="144">
        <f>'Приложение 2'!E162</f>
        <v>62.1</v>
      </c>
    </row>
    <row r="364" spans="1:4" s="4" customFormat="1" ht="27" customHeight="1">
      <c r="A364" s="25" t="s">
        <v>120</v>
      </c>
      <c r="B364" s="43">
        <v>9900073040</v>
      </c>
      <c r="C364" s="20" t="s">
        <v>40</v>
      </c>
      <c r="D364" s="144">
        <f>'Приложение 2'!E163</f>
        <v>1.3</v>
      </c>
    </row>
    <row r="365" spans="1:4" s="4" customFormat="1" ht="50.25" customHeight="1">
      <c r="A365" s="10" t="s">
        <v>257</v>
      </c>
      <c r="B365" s="97">
        <v>9900073050</v>
      </c>
      <c r="C365" s="35"/>
      <c r="D365" s="141">
        <f>D366+D367</f>
        <v>1957.6000000000001</v>
      </c>
    </row>
    <row r="366" spans="1:4" s="4" customFormat="1" ht="27" customHeight="1">
      <c r="A366" s="25" t="s">
        <v>13</v>
      </c>
      <c r="B366" s="97">
        <v>9900073050</v>
      </c>
      <c r="C366" s="35">
        <v>100</v>
      </c>
      <c r="D366" s="141">
        <f>'Приложение 2'!E414</f>
        <v>1633.9</v>
      </c>
    </row>
    <row r="367" spans="1:4" s="4" customFormat="1" ht="27" customHeight="1">
      <c r="A367" s="25" t="s">
        <v>120</v>
      </c>
      <c r="B367" s="97">
        <v>9900073050</v>
      </c>
      <c r="C367" s="35">
        <v>200</v>
      </c>
      <c r="D367" s="141">
        <f>'Приложение 2'!E415</f>
        <v>323.7</v>
      </c>
    </row>
    <row r="368" spans="1:4" ht="39.75" customHeight="1">
      <c r="A368" s="89" t="s">
        <v>16</v>
      </c>
      <c r="B368" s="43">
        <v>9900073060</v>
      </c>
      <c r="C368" s="21"/>
      <c r="D368" s="144">
        <f>D369</f>
        <v>615.7</v>
      </c>
    </row>
    <row r="369" spans="1:4" ht="13.5" customHeight="1">
      <c r="A369" s="25" t="s">
        <v>1</v>
      </c>
      <c r="B369" s="43">
        <v>9900073060</v>
      </c>
      <c r="C369" s="20" t="s">
        <v>0</v>
      </c>
      <c r="D369" s="144">
        <f>'Приложение 2'!E165</f>
        <v>615.7</v>
      </c>
    </row>
    <row r="370" spans="1:4" ht="49.5" customHeight="1">
      <c r="A370" s="91" t="s">
        <v>136</v>
      </c>
      <c r="B370" s="43">
        <v>9900073070</v>
      </c>
      <c r="C370" s="21"/>
      <c r="D370" s="144">
        <f>D371+D372</f>
        <v>74</v>
      </c>
    </row>
    <row r="371" spans="1:4" ht="48" customHeight="1">
      <c r="A371" s="25" t="s">
        <v>13</v>
      </c>
      <c r="B371" s="43">
        <v>9900073070</v>
      </c>
      <c r="C371" s="20" t="s">
        <v>14</v>
      </c>
      <c r="D371" s="144">
        <f>'Приложение 2'!E167</f>
        <v>69</v>
      </c>
    </row>
    <row r="372" spans="1:4" ht="25.5" customHeight="1">
      <c r="A372" s="25" t="s">
        <v>120</v>
      </c>
      <c r="B372" s="43">
        <v>9900073070</v>
      </c>
      <c r="C372" s="20" t="s">
        <v>40</v>
      </c>
      <c r="D372" s="144">
        <f>'Приложение 2'!E168</f>
        <v>5</v>
      </c>
    </row>
    <row r="373" spans="1:4" ht="54.75" customHeight="1">
      <c r="A373" s="214" t="s">
        <v>233</v>
      </c>
      <c r="B373" s="43">
        <v>9900073080</v>
      </c>
      <c r="C373" s="21"/>
      <c r="D373" s="144">
        <f>D374+D375</f>
        <v>352.5</v>
      </c>
    </row>
    <row r="374" spans="1:4" ht="48" customHeight="1">
      <c r="A374" s="25" t="s">
        <v>13</v>
      </c>
      <c r="B374" s="43">
        <v>9900073080</v>
      </c>
      <c r="C374" s="20" t="s">
        <v>14</v>
      </c>
      <c r="D374" s="144">
        <f>'Приложение 2'!E170</f>
        <v>345</v>
      </c>
    </row>
    <row r="375" spans="1:4" ht="26.25" customHeight="1">
      <c r="A375" s="25" t="s">
        <v>120</v>
      </c>
      <c r="B375" s="43">
        <v>9900073080</v>
      </c>
      <c r="C375" s="20" t="s">
        <v>40</v>
      </c>
      <c r="D375" s="144">
        <f>'Приложение 2'!E171</f>
        <v>7.5</v>
      </c>
    </row>
    <row r="376" spans="1:4" ht="60.75" customHeight="1">
      <c r="A376" s="178" t="s">
        <v>141</v>
      </c>
      <c r="B376" s="43">
        <v>9900073090</v>
      </c>
      <c r="C376" s="36"/>
      <c r="D376" s="141">
        <f>D377</f>
        <v>4.5</v>
      </c>
    </row>
    <row r="377" spans="1:4" ht="24.75" customHeight="1">
      <c r="A377" s="25" t="s">
        <v>120</v>
      </c>
      <c r="B377" s="43">
        <v>9900073090</v>
      </c>
      <c r="C377" s="36" t="s">
        <v>40</v>
      </c>
      <c r="D377" s="141">
        <f>'Приложение 2'!E448</f>
        <v>4.5</v>
      </c>
    </row>
    <row r="378" spans="1:4" ht="111" customHeight="1">
      <c r="A378" s="85" t="s">
        <v>20</v>
      </c>
      <c r="B378" s="43">
        <v>9900073100</v>
      </c>
      <c r="C378" s="36"/>
      <c r="D378" s="141">
        <f>D379</f>
        <v>4.5</v>
      </c>
    </row>
    <row r="379" spans="1:4" ht="24.75" customHeight="1">
      <c r="A379" s="25" t="s">
        <v>120</v>
      </c>
      <c r="B379" s="43">
        <v>9900073100</v>
      </c>
      <c r="C379" s="36" t="s">
        <v>40</v>
      </c>
      <c r="D379" s="141">
        <f>'Приложение 2'!E450</f>
        <v>4.5</v>
      </c>
    </row>
    <row r="380" spans="1:4" ht="64.5" customHeight="1">
      <c r="A380" s="214" t="s">
        <v>240</v>
      </c>
      <c r="B380" s="43">
        <v>9900073150</v>
      </c>
      <c r="C380" s="36"/>
      <c r="D380" s="141">
        <f>D383+D381+D382</f>
        <v>209.20000000000002</v>
      </c>
    </row>
    <row r="381" spans="1:4" ht="49.5" customHeight="1">
      <c r="A381" s="25" t="s">
        <v>13</v>
      </c>
      <c r="B381" s="43">
        <v>9900073150</v>
      </c>
      <c r="C381" s="36" t="s">
        <v>14</v>
      </c>
      <c r="D381" s="141">
        <f>'Приложение 2'!E173</f>
        <v>1.4</v>
      </c>
    </row>
    <row r="382" spans="1:4" ht="24.75" customHeight="1">
      <c r="A382" s="25" t="s">
        <v>120</v>
      </c>
      <c r="B382" s="43">
        <v>9900073150</v>
      </c>
      <c r="C382" s="36" t="s">
        <v>40</v>
      </c>
      <c r="D382" s="141">
        <f>'Приложение 2'!E174</f>
        <v>3</v>
      </c>
    </row>
    <row r="383" spans="1:4" ht="12.75">
      <c r="A383" s="18" t="s">
        <v>45</v>
      </c>
      <c r="B383" s="43">
        <v>9900073150</v>
      </c>
      <c r="C383" s="36" t="s">
        <v>2</v>
      </c>
      <c r="D383" s="141">
        <f>'Приложение 2'!E452+'Приложение 2'!E175</f>
        <v>204.8</v>
      </c>
    </row>
    <row r="384" spans="1:4" ht="84" customHeight="1">
      <c r="A384" s="179" t="s">
        <v>194</v>
      </c>
      <c r="B384" s="43">
        <v>9900073160</v>
      </c>
      <c r="C384" s="21"/>
      <c r="D384" s="144">
        <f>D385</f>
        <v>10</v>
      </c>
    </row>
    <row r="385" spans="1:4" ht="23.25" customHeight="1">
      <c r="A385" s="25" t="s">
        <v>120</v>
      </c>
      <c r="B385" s="43">
        <v>9900073160</v>
      </c>
      <c r="C385" s="36" t="s">
        <v>40</v>
      </c>
      <c r="D385" s="141">
        <f>'Приложение 2'!E454+'Приложение 2'!E177</f>
        <v>10</v>
      </c>
    </row>
    <row r="386" spans="1:4" ht="61.5" customHeight="1">
      <c r="A386" s="75" t="s">
        <v>151</v>
      </c>
      <c r="B386" s="43">
        <v>9900073190</v>
      </c>
      <c r="C386" s="33"/>
      <c r="D386" s="141">
        <f>D388+D387</f>
        <v>20285</v>
      </c>
    </row>
    <row r="387" spans="1:4" ht="25.5" customHeight="1">
      <c r="A387" s="25" t="s">
        <v>120</v>
      </c>
      <c r="B387" s="43">
        <v>9900073190</v>
      </c>
      <c r="C387" s="33">
        <v>200</v>
      </c>
      <c r="D387" s="141">
        <f>'Приложение 2'!E417</f>
        <v>19.9</v>
      </c>
    </row>
    <row r="388" spans="1:4" ht="16.5" customHeight="1">
      <c r="A388" s="25" t="s">
        <v>68</v>
      </c>
      <c r="B388" s="43">
        <v>9900073190</v>
      </c>
      <c r="C388" s="20" t="s">
        <v>6</v>
      </c>
      <c r="D388" s="144">
        <f>'Приложение 2'!E418+'Приложение 2'!E281</f>
        <v>20265.1</v>
      </c>
    </row>
    <row r="389" spans="1:4" ht="27.75" customHeight="1">
      <c r="A389" s="71" t="s">
        <v>34</v>
      </c>
      <c r="B389" s="43">
        <v>9900082040</v>
      </c>
      <c r="C389" s="21"/>
      <c r="D389" s="144">
        <f>D390+D391+D392</f>
        <v>47746.7</v>
      </c>
    </row>
    <row r="390" spans="1:4" ht="49.5" customHeight="1">
      <c r="A390" s="25" t="s">
        <v>13</v>
      </c>
      <c r="B390" s="43">
        <v>9900082040</v>
      </c>
      <c r="C390" s="20" t="s">
        <v>14</v>
      </c>
      <c r="D390" s="144">
        <f>'Приложение 2'!E179+'Приложение 2'!E21+'Приложение 2'!E193</f>
        <v>41883</v>
      </c>
    </row>
    <row r="391" spans="1:4" ht="25.5" customHeight="1">
      <c r="A391" s="25" t="s">
        <v>120</v>
      </c>
      <c r="B391" s="43">
        <v>9900082040</v>
      </c>
      <c r="C391" s="20" t="s">
        <v>40</v>
      </c>
      <c r="D391" s="144">
        <f>'Приложение 2'!E180+'Приложение 2'!E194+'Приложение 2'!E22</f>
        <v>5833.7</v>
      </c>
    </row>
    <row r="392" spans="1:4" ht="15.75" customHeight="1">
      <c r="A392" s="18" t="s">
        <v>1</v>
      </c>
      <c r="B392" s="43">
        <v>9900082040</v>
      </c>
      <c r="C392" s="20" t="s">
        <v>0</v>
      </c>
      <c r="D392" s="144">
        <f>'Приложение 2'!E181</f>
        <v>30</v>
      </c>
    </row>
    <row r="393" spans="1:4" ht="25.5" customHeight="1">
      <c r="A393" s="180" t="s">
        <v>46</v>
      </c>
      <c r="B393" s="43">
        <v>9900082050</v>
      </c>
      <c r="C393" s="20"/>
      <c r="D393" s="144">
        <f>D394</f>
        <v>1332.6</v>
      </c>
    </row>
    <row r="394" spans="1:4" ht="48" customHeight="1">
      <c r="A394" s="25" t="s">
        <v>13</v>
      </c>
      <c r="B394" s="43">
        <v>9900082050</v>
      </c>
      <c r="C394" s="20" t="s">
        <v>14</v>
      </c>
      <c r="D394" s="144">
        <f>'Приложение 2'!E196</f>
        <v>1332.6</v>
      </c>
    </row>
    <row r="395" spans="1:4" ht="26.25" customHeight="1">
      <c r="A395" s="71" t="s">
        <v>22</v>
      </c>
      <c r="B395" s="43">
        <v>9900082080</v>
      </c>
      <c r="C395" s="20"/>
      <c r="D395" s="144">
        <f>D396</f>
        <v>3387.5</v>
      </c>
    </row>
    <row r="396" spans="1:4" ht="46.5" customHeight="1">
      <c r="A396" s="25" t="s">
        <v>13</v>
      </c>
      <c r="B396" s="43">
        <v>9900082080</v>
      </c>
      <c r="C396" s="20" t="s">
        <v>14</v>
      </c>
      <c r="D396" s="144">
        <f>'Приложение 2'!E183</f>
        <v>3387.5</v>
      </c>
    </row>
    <row r="397" spans="1:4" ht="12.75" customHeight="1">
      <c r="A397" s="181" t="s">
        <v>18</v>
      </c>
      <c r="B397" s="43">
        <v>9900092730</v>
      </c>
      <c r="C397" s="86"/>
      <c r="D397" s="144">
        <f>D398</f>
        <v>100</v>
      </c>
    </row>
    <row r="398" spans="1:4" ht="13.5" customHeight="1">
      <c r="A398" s="18" t="s">
        <v>1</v>
      </c>
      <c r="B398" s="43">
        <v>9900092730</v>
      </c>
      <c r="C398" s="17">
        <v>800</v>
      </c>
      <c r="D398" s="141">
        <f>'Приложение 2'!E456+'Приложение 2'!E185</f>
        <v>100</v>
      </c>
    </row>
    <row r="399" spans="1:4" ht="42.75" customHeight="1">
      <c r="A399" s="182" t="s">
        <v>44</v>
      </c>
      <c r="B399" s="43">
        <v>9900092740</v>
      </c>
      <c r="C399" s="16"/>
      <c r="D399" s="144">
        <f>D400</f>
        <v>300</v>
      </c>
    </row>
    <row r="400" spans="1:4" ht="12.75" customHeight="1">
      <c r="A400" s="18" t="s">
        <v>1</v>
      </c>
      <c r="B400" s="43">
        <v>9900092740</v>
      </c>
      <c r="C400" s="20" t="s">
        <v>0</v>
      </c>
      <c r="D400" s="141">
        <f>'Приложение 2'!E458</f>
        <v>300</v>
      </c>
    </row>
    <row r="401" spans="1:5" ht="12.75">
      <c r="A401" s="222" t="s">
        <v>33</v>
      </c>
      <c r="B401" s="222"/>
      <c r="C401" s="222"/>
      <c r="D401" s="138">
        <f>D320+D286+D268+D238+D228+D196+D129+D57+D17</f>
        <v>1243336.1999999997</v>
      </c>
      <c r="E401" s="145" t="s">
        <v>251</v>
      </c>
    </row>
    <row r="402" ht="12.75">
      <c r="D402" s="145"/>
    </row>
    <row r="403" ht="12.75">
      <c r="D403" s="11"/>
    </row>
    <row r="404" ht="12.75">
      <c r="D404" s="11"/>
    </row>
  </sheetData>
  <sheetProtection/>
  <autoFilter ref="A15:D401"/>
  <mergeCells count="12">
    <mergeCell ref="A6:D6"/>
    <mergeCell ref="A1:D1"/>
    <mergeCell ref="A2:D2"/>
    <mergeCell ref="A3:D3"/>
    <mergeCell ref="A4:D4"/>
    <mergeCell ref="A5:D5"/>
    <mergeCell ref="A401:C401"/>
    <mergeCell ref="A8:D8"/>
    <mergeCell ref="A9:D9"/>
    <mergeCell ref="A10:D10"/>
    <mergeCell ref="A11:D11"/>
    <mergeCell ref="A13:D13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5"/>
  <sheetViews>
    <sheetView view="pageBreakPreview" zoomScaleSheetLayoutView="100" zoomScalePageLayoutView="0" workbookViewId="0" topLeftCell="A444">
      <selection activeCell="E450" sqref="E450"/>
    </sheetView>
  </sheetViews>
  <sheetFormatPr defaultColWidth="9.00390625" defaultRowHeight="12.75"/>
  <cols>
    <col min="1" max="1" width="61.625" style="0" customWidth="1"/>
    <col min="2" max="2" width="3.75390625" style="0" customWidth="1"/>
    <col min="3" max="3" width="12.625" style="4" customWidth="1"/>
    <col min="4" max="4" width="4.125" style="0" customWidth="1"/>
    <col min="5" max="5" width="10.375" style="0" customWidth="1"/>
    <col min="6" max="6" width="1.25" style="145" customWidth="1"/>
  </cols>
  <sheetData>
    <row r="1" spans="1:6" ht="12.75">
      <c r="A1" s="223" t="s">
        <v>207</v>
      </c>
      <c r="B1" s="223"/>
      <c r="C1" s="223"/>
      <c r="D1" s="223"/>
      <c r="E1" s="223"/>
      <c r="F1" s="223"/>
    </row>
    <row r="2" spans="1:6" ht="12.75">
      <c r="A2" s="223" t="s">
        <v>246</v>
      </c>
      <c r="B2" s="223"/>
      <c r="C2" s="223"/>
      <c r="D2" s="223"/>
      <c r="E2" s="223"/>
      <c r="F2" s="223"/>
    </row>
    <row r="3" spans="1:6" ht="12.75">
      <c r="A3" s="223" t="s">
        <v>247</v>
      </c>
      <c r="B3" s="223"/>
      <c r="C3" s="223"/>
      <c r="D3" s="223"/>
      <c r="E3" s="223"/>
      <c r="F3" s="223"/>
    </row>
    <row r="4" spans="1:6" ht="12.75">
      <c r="A4" s="223" t="s">
        <v>248</v>
      </c>
      <c r="B4" s="223"/>
      <c r="C4" s="223"/>
      <c r="D4" s="223"/>
      <c r="E4" s="223"/>
      <c r="F4" s="223"/>
    </row>
    <row r="5" spans="1:6" ht="12.75">
      <c r="A5" s="223" t="s">
        <v>249</v>
      </c>
      <c r="B5" s="223"/>
      <c r="C5" s="223"/>
      <c r="D5" s="223"/>
      <c r="E5" s="223"/>
      <c r="F5" s="223"/>
    </row>
    <row r="6" spans="1:6" ht="12.75">
      <c r="A6" s="223" t="s">
        <v>287</v>
      </c>
      <c r="B6" s="223"/>
      <c r="C6" s="223"/>
      <c r="D6" s="223"/>
      <c r="E6" s="223"/>
      <c r="F6" s="223"/>
    </row>
    <row r="8" spans="1:6" s="1" customFormat="1" ht="11.25">
      <c r="A8" s="225" t="s">
        <v>250</v>
      </c>
      <c r="B8" s="225"/>
      <c r="C8" s="225"/>
      <c r="D8" s="225"/>
      <c r="E8" s="225"/>
      <c r="F8" s="225"/>
    </row>
    <row r="9" spans="1:6" s="1" customFormat="1" ht="11.25">
      <c r="A9" s="225" t="s">
        <v>43</v>
      </c>
      <c r="B9" s="225"/>
      <c r="C9" s="225"/>
      <c r="D9" s="225"/>
      <c r="E9" s="225"/>
      <c r="F9" s="225"/>
    </row>
    <row r="10" spans="1:6" s="1" customFormat="1" ht="11.25">
      <c r="A10" s="225" t="s">
        <v>50</v>
      </c>
      <c r="B10" s="225"/>
      <c r="C10" s="225"/>
      <c r="D10" s="225"/>
      <c r="E10" s="225"/>
      <c r="F10" s="225"/>
    </row>
    <row r="11" spans="1:6" s="1" customFormat="1" ht="12.75" customHeight="1">
      <c r="A11" s="225" t="s">
        <v>227</v>
      </c>
      <c r="B11" s="225"/>
      <c r="C11" s="225"/>
      <c r="D11" s="225"/>
      <c r="E11" s="225"/>
      <c r="F11" s="225"/>
    </row>
    <row r="12" s="1" customFormat="1" ht="11.25">
      <c r="F12" s="148"/>
    </row>
    <row r="13" spans="1:6" s="1" customFormat="1" ht="12.75">
      <c r="A13" s="230" t="s">
        <v>129</v>
      </c>
      <c r="B13" s="230"/>
      <c r="C13" s="230"/>
      <c r="D13" s="230"/>
      <c r="E13" s="230"/>
      <c r="F13" s="148"/>
    </row>
    <row r="14" spans="1:6" s="1" customFormat="1" ht="12.75">
      <c r="A14" s="230" t="s">
        <v>229</v>
      </c>
      <c r="B14" s="230"/>
      <c r="C14" s="230"/>
      <c r="D14" s="230"/>
      <c r="E14" s="230"/>
      <c r="F14" s="148"/>
    </row>
    <row r="15" spans="1:6" s="1" customFormat="1" ht="12.75">
      <c r="A15" s="5"/>
      <c r="B15" s="5"/>
      <c r="C15" s="9"/>
      <c r="D15" s="5"/>
      <c r="E15" s="5"/>
      <c r="F15" s="148"/>
    </row>
    <row r="16" spans="1:5" ht="36">
      <c r="A16" s="7" t="s">
        <v>27</v>
      </c>
      <c r="B16" s="7" t="s">
        <v>26</v>
      </c>
      <c r="C16" s="7" t="s">
        <v>25</v>
      </c>
      <c r="D16" s="7" t="s">
        <v>24</v>
      </c>
      <c r="E16" s="13" t="s">
        <v>64</v>
      </c>
    </row>
    <row r="17" spans="1:5" ht="12.75">
      <c r="A17" s="14">
        <v>1</v>
      </c>
      <c r="B17" s="8">
        <v>2</v>
      </c>
      <c r="C17" s="8">
        <v>3</v>
      </c>
      <c r="D17" s="8">
        <v>4</v>
      </c>
      <c r="E17" s="15" t="s">
        <v>106</v>
      </c>
    </row>
    <row r="18" spans="1:5" ht="12.75">
      <c r="A18" s="30" t="s">
        <v>7</v>
      </c>
      <c r="B18" s="8">
        <v>901</v>
      </c>
      <c r="C18" s="8"/>
      <c r="D18" s="8"/>
      <c r="E18" s="138">
        <f>E19</f>
        <v>245</v>
      </c>
    </row>
    <row r="19" spans="1:7" ht="12.75" customHeight="1">
      <c r="A19" s="24" t="s">
        <v>35</v>
      </c>
      <c r="B19" s="15"/>
      <c r="C19" s="44">
        <v>9900000000</v>
      </c>
      <c r="D19" s="15"/>
      <c r="E19" s="138">
        <f>E20</f>
        <v>245</v>
      </c>
      <c r="G19" s="145"/>
    </row>
    <row r="20" spans="1:5" ht="24">
      <c r="A20" s="17" t="s">
        <v>34</v>
      </c>
      <c r="B20" s="16"/>
      <c r="C20" s="43">
        <v>9900082040</v>
      </c>
      <c r="D20" s="16"/>
      <c r="E20" s="137">
        <f>E22+E21</f>
        <v>245</v>
      </c>
    </row>
    <row r="21" spans="1:7" ht="50.25" customHeight="1">
      <c r="A21" s="25" t="s">
        <v>13</v>
      </c>
      <c r="B21" s="16"/>
      <c r="C21" s="43">
        <v>9900082040</v>
      </c>
      <c r="D21" s="16" t="s">
        <v>14</v>
      </c>
      <c r="E21" s="137">
        <v>65</v>
      </c>
      <c r="G21" s="145"/>
    </row>
    <row r="22" spans="1:7" ht="25.5" customHeight="1">
      <c r="A22" s="25" t="s">
        <v>120</v>
      </c>
      <c r="B22" s="16"/>
      <c r="C22" s="43">
        <v>9900082040</v>
      </c>
      <c r="D22" s="16" t="s">
        <v>40</v>
      </c>
      <c r="E22" s="137">
        <v>180</v>
      </c>
      <c r="G22" s="145"/>
    </row>
    <row r="23" spans="1:5" ht="15.75" customHeight="1">
      <c r="A23" s="31"/>
      <c r="B23" s="26"/>
      <c r="C23" s="32"/>
      <c r="D23" s="26"/>
      <c r="E23" s="27"/>
    </row>
    <row r="24" spans="1:6" s="3" customFormat="1" ht="12.75" customHeight="1">
      <c r="A24" s="24" t="s">
        <v>23</v>
      </c>
      <c r="B24" s="21" t="s">
        <v>28</v>
      </c>
      <c r="C24" s="20"/>
      <c r="D24" s="21"/>
      <c r="E24" s="139">
        <f>E25+E71+E96+E105+E137+E79+E65</f>
        <v>176147.8</v>
      </c>
      <c r="F24" s="145"/>
    </row>
    <row r="25" spans="1:5" ht="26.25" customHeight="1">
      <c r="A25" s="47" t="s">
        <v>62</v>
      </c>
      <c r="B25" s="34"/>
      <c r="C25" s="98">
        <v>100000000</v>
      </c>
      <c r="D25" s="48"/>
      <c r="E25" s="140">
        <f>E26+E47+E59</f>
        <v>60007</v>
      </c>
    </row>
    <row r="26" spans="1:5" ht="24.75" customHeight="1">
      <c r="A26" s="24" t="s">
        <v>66</v>
      </c>
      <c r="B26" s="17"/>
      <c r="C26" s="98">
        <v>110000000</v>
      </c>
      <c r="D26" s="48"/>
      <c r="E26" s="140">
        <f>E41+E44+E36+E27+E31+E33+E38+E29</f>
        <v>14650.7</v>
      </c>
    </row>
    <row r="27" spans="1:6" s="155" customFormat="1" ht="23.25" customHeight="1">
      <c r="A27" s="17" t="s">
        <v>130</v>
      </c>
      <c r="B27" s="17"/>
      <c r="C27" s="97">
        <v>111200000</v>
      </c>
      <c r="D27" s="39"/>
      <c r="E27" s="142">
        <f>E28</f>
        <v>196.7</v>
      </c>
      <c r="F27" s="154"/>
    </row>
    <row r="28" spans="1:6" s="155" customFormat="1" ht="24.75" customHeight="1">
      <c r="A28" s="25" t="s">
        <v>120</v>
      </c>
      <c r="B28" s="17"/>
      <c r="C28" s="97">
        <v>111200000</v>
      </c>
      <c r="D28" s="39">
        <v>200</v>
      </c>
      <c r="E28" s="142">
        <v>196.7</v>
      </c>
      <c r="F28" s="154"/>
    </row>
    <row r="29" spans="1:6" s="155" customFormat="1" ht="39" customHeight="1">
      <c r="A29" s="10" t="s">
        <v>231</v>
      </c>
      <c r="B29" s="17"/>
      <c r="C29" s="97">
        <v>112200000</v>
      </c>
      <c r="D29" s="39"/>
      <c r="E29" s="142">
        <f>E30</f>
        <v>100</v>
      </c>
      <c r="F29" s="154"/>
    </row>
    <row r="30" spans="1:6" s="155" customFormat="1" ht="24.75" customHeight="1">
      <c r="A30" s="25" t="s">
        <v>120</v>
      </c>
      <c r="B30" s="17"/>
      <c r="C30" s="97">
        <v>112200000</v>
      </c>
      <c r="D30" s="39">
        <v>200</v>
      </c>
      <c r="E30" s="142">
        <v>100</v>
      </c>
      <c r="F30" s="154"/>
    </row>
    <row r="31" spans="1:6" s="155" customFormat="1" ht="13.5" customHeight="1">
      <c r="A31" s="10" t="s">
        <v>169</v>
      </c>
      <c r="B31" s="17"/>
      <c r="C31" s="97">
        <v>112300000</v>
      </c>
      <c r="D31" s="39"/>
      <c r="E31" s="142">
        <f>E32</f>
        <v>10</v>
      </c>
      <c r="F31" s="154"/>
    </row>
    <row r="32" spans="1:6" s="155" customFormat="1" ht="24.75" customHeight="1">
      <c r="A32" s="25" t="s">
        <v>120</v>
      </c>
      <c r="B32" s="17"/>
      <c r="C32" s="97">
        <v>112300000</v>
      </c>
      <c r="D32" s="39">
        <v>200</v>
      </c>
      <c r="E32" s="142">
        <v>10</v>
      </c>
      <c r="F32" s="154"/>
    </row>
    <row r="33" spans="1:6" s="155" customFormat="1" ht="39" customHeight="1">
      <c r="A33" s="10" t="s">
        <v>186</v>
      </c>
      <c r="B33" s="17"/>
      <c r="C33" s="97">
        <v>112400000</v>
      </c>
      <c r="D33" s="39"/>
      <c r="E33" s="142">
        <f>E34</f>
        <v>786.2</v>
      </c>
      <c r="F33" s="154"/>
    </row>
    <row r="34" spans="1:6" s="155" customFormat="1" ht="13.5" customHeight="1">
      <c r="A34" s="10" t="s">
        <v>83</v>
      </c>
      <c r="B34" s="17"/>
      <c r="C34" s="97">
        <v>112410000</v>
      </c>
      <c r="D34" s="39"/>
      <c r="E34" s="142">
        <f>E35</f>
        <v>786.2</v>
      </c>
      <c r="F34" s="154"/>
    </row>
    <row r="35" spans="1:6" s="155" customFormat="1" ht="24.75" customHeight="1">
      <c r="A35" s="25" t="s">
        <v>120</v>
      </c>
      <c r="B35" s="17"/>
      <c r="C35" s="97">
        <v>112410000</v>
      </c>
      <c r="D35" s="39">
        <v>200</v>
      </c>
      <c r="E35" s="142">
        <v>786.2</v>
      </c>
      <c r="F35" s="154"/>
    </row>
    <row r="36" spans="1:5" ht="48" customHeight="1">
      <c r="A36" s="10" t="s">
        <v>121</v>
      </c>
      <c r="B36" s="21"/>
      <c r="C36" s="97">
        <v>114200000</v>
      </c>
      <c r="D36" s="36"/>
      <c r="E36" s="141">
        <f>E37</f>
        <v>406</v>
      </c>
    </row>
    <row r="37" spans="1:5" ht="23.25" customHeight="1">
      <c r="A37" s="25" t="s">
        <v>120</v>
      </c>
      <c r="B37" s="21"/>
      <c r="C37" s="97">
        <v>114200000</v>
      </c>
      <c r="D37" s="36" t="s">
        <v>40</v>
      </c>
      <c r="E37" s="141">
        <v>406</v>
      </c>
    </row>
    <row r="38" spans="1:5" ht="41.25" customHeight="1">
      <c r="A38" s="162" t="s">
        <v>199</v>
      </c>
      <c r="B38" s="21"/>
      <c r="C38" s="97">
        <v>114500000</v>
      </c>
      <c r="D38" s="36"/>
      <c r="E38" s="141">
        <f>E39</f>
        <v>834.5</v>
      </c>
    </row>
    <row r="39" spans="1:5" ht="47.25" customHeight="1">
      <c r="A39" s="10" t="s">
        <v>200</v>
      </c>
      <c r="B39" s="21"/>
      <c r="C39" s="97">
        <v>114551760</v>
      </c>
      <c r="D39" s="36"/>
      <c r="E39" s="141">
        <f>E40</f>
        <v>834.5</v>
      </c>
    </row>
    <row r="40" spans="1:5" ht="12.75" customHeight="1">
      <c r="A40" s="25" t="s">
        <v>68</v>
      </c>
      <c r="B40" s="21"/>
      <c r="C40" s="97">
        <v>114551760</v>
      </c>
      <c r="D40" s="36" t="s">
        <v>6</v>
      </c>
      <c r="E40" s="141">
        <v>834.5</v>
      </c>
    </row>
    <row r="41" spans="1:5" ht="24">
      <c r="A41" s="49" t="s">
        <v>75</v>
      </c>
      <c r="B41" s="39"/>
      <c r="C41" s="97">
        <v>114600000</v>
      </c>
      <c r="D41" s="39"/>
      <c r="E41" s="142">
        <f>E42</f>
        <v>519.8</v>
      </c>
    </row>
    <row r="42" spans="1:5" ht="37.5" customHeight="1">
      <c r="A42" s="162" t="s">
        <v>203</v>
      </c>
      <c r="B42" s="39"/>
      <c r="C42" s="97" t="s">
        <v>201</v>
      </c>
      <c r="D42" s="39"/>
      <c r="E42" s="142">
        <f>E43</f>
        <v>519.8</v>
      </c>
    </row>
    <row r="43" spans="1:5" ht="12.75">
      <c r="A43" s="25" t="s">
        <v>68</v>
      </c>
      <c r="B43" s="39"/>
      <c r="C43" s="97" t="s">
        <v>201</v>
      </c>
      <c r="D43" s="39">
        <v>300</v>
      </c>
      <c r="E43" s="142">
        <v>519.8</v>
      </c>
    </row>
    <row r="44" spans="1:5" ht="48">
      <c r="A44" s="50" t="s">
        <v>76</v>
      </c>
      <c r="B44" s="39"/>
      <c r="C44" s="97">
        <v>114700000</v>
      </c>
      <c r="D44" s="39"/>
      <c r="E44" s="142">
        <f>E45</f>
        <v>11797.5</v>
      </c>
    </row>
    <row r="45" spans="1:5" ht="72">
      <c r="A45" s="93" t="s">
        <v>77</v>
      </c>
      <c r="B45" s="39"/>
      <c r="C45" s="20" t="s">
        <v>153</v>
      </c>
      <c r="D45" s="39"/>
      <c r="E45" s="142">
        <f>E46</f>
        <v>11797.5</v>
      </c>
    </row>
    <row r="46" spans="1:5" ht="24">
      <c r="A46" s="25" t="s">
        <v>53</v>
      </c>
      <c r="B46" s="39"/>
      <c r="C46" s="20" t="s">
        <v>153</v>
      </c>
      <c r="D46" s="39">
        <v>400</v>
      </c>
      <c r="E46" s="142">
        <v>11797.5</v>
      </c>
    </row>
    <row r="47" spans="1:5" ht="36">
      <c r="A47" s="100" t="s">
        <v>67</v>
      </c>
      <c r="B47" s="39"/>
      <c r="C47" s="98">
        <v>120000000</v>
      </c>
      <c r="D47" s="48"/>
      <c r="E47" s="140">
        <f>E48+E50+E57+E53+E55</f>
        <v>9324.5</v>
      </c>
    </row>
    <row r="48" spans="1:5" ht="27" customHeight="1">
      <c r="A48" s="52" t="s">
        <v>78</v>
      </c>
      <c r="B48" s="39"/>
      <c r="C48" s="97">
        <v>121200000</v>
      </c>
      <c r="D48" s="39"/>
      <c r="E48" s="142">
        <f>E49</f>
        <v>333.3</v>
      </c>
    </row>
    <row r="49" spans="1:5" ht="24">
      <c r="A49" s="25" t="s">
        <v>120</v>
      </c>
      <c r="B49" s="39"/>
      <c r="C49" s="97">
        <v>121200000</v>
      </c>
      <c r="D49" s="39">
        <v>200</v>
      </c>
      <c r="E49" s="142">
        <v>333.3</v>
      </c>
    </row>
    <row r="50" spans="1:5" ht="12.75">
      <c r="A50" s="52" t="s">
        <v>79</v>
      </c>
      <c r="B50" s="39"/>
      <c r="C50" s="97">
        <v>122200000</v>
      </c>
      <c r="D50" s="39"/>
      <c r="E50" s="142">
        <f>E51</f>
        <v>264.2</v>
      </c>
    </row>
    <row r="51" spans="1:5" ht="48">
      <c r="A51" s="53" t="s">
        <v>149</v>
      </c>
      <c r="B51" s="39"/>
      <c r="C51" s="97">
        <v>122273120</v>
      </c>
      <c r="D51" s="39"/>
      <c r="E51" s="142">
        <f>E52</f>
        <v>264.2</v>
      </c>
    </row>
    <row r="52" spans="1:5" ht="24">
      <c r="A52" s="25" t="s">
        <v>120</v>
      </c>
      <c r="B52" s="39"/>
      <c r="C52" s="97">
        <v>122273120</v>
      </c>
      <c r="D52" s="39">
        <v>200</v>
      </c>
      <c r="E52" s="142">
        <v>264.2</v>
      </c>
    </row>
    <row r="53" spans="1:5" ht="24">
      <c r="A53" s="10" t="s">
        <v>131</v>
      </c>
      <c r="B53" s="39"/>
      <c r="C53" s="97">
        <v>122300000</v>
      </c>
      <c r="D53" s="39"/>
      <c r="E53" s="142">
        <f>E54</f>
        <v>5436.6</v>
      </c>
    </row>
    <row r="54" spans="1:5" ht="24">
      <c r="A54" s="25" t="s">
        <v>5</v>
      </c>
      <c r="B54" s="39"/>
      <c r="C54" s="97">
        <v>122300000</v>
      </c>
      <c r="D54" s="39">
        <v>600</v>
      </c>
      <c r="E54" s="142">
        <v>5436.6</v>
      </c>
    </row>
    <row r="55" spans="1:5" ht="24">
      <c r="A55" s="205" t="s">
        <v>254</v>
      </c>
      <c r="B55" s="39"/>
      <c r="C55" s="97">
        <v>123200000</v>
      </c>
      <c r="D55" s="39"/>
      <c r="E55" s="142">
        <f>E56</f>
        <v>3155.4</v>
      </c>
    </row>
    <row r="56" spans="1:5" ht="24">
      <c r="A56" s="25" t="s">
        <v>53</v>
      </c>
      <c r="B56" s="39"/>
      <c r="C56" s="97">
        <v>123200000</v>
      </c>
      <c r="D56" s="39">
        <v>400</v>
      </c>
      <c r="E56" s="142">
        <v>3155.4</v>
      </c>
    </row>
    <row r="57" spans="1:5" ht="76.5" customHeight="1">
      <c r="A57" s="156" t="s">
        <v>132</v>
      </c>
      <c r="B57" s="39"/>
      <c r="C57" s="97">
        <v>123300000</v>
      </c>
      <c r="D57" s="39"/>
      <c r="E57" s="142">
        <f>E58</f>
        <v>135</v>
      </c>
    </row>
    <row r="58" spans="1:5" ht="24">
      <c r="A58" s="25" t="s">
        <v>120</v>
      </c>
      <c r="B58" s="39"/>
      <c r="C58" s="97">
        <v>123300000</v>
      </c>
      <c r="D58" s="39">
        <v>200</v>
      </c>
      <c r="E58" s="142">
        <v>135</v>
      </c>
    </row>
    <row r="59" spans="1:5" ht="12.75">
      <c r="A59" s="101" t="s">
        <v>80</v>
      </c>
      <c r="B59" s="39"/>
      <c r="C59" s="98">
        <v>130000000</v>
      </c>
      <c r="D59" s="48"/>
      <c r="E59" s="140">
        <f>E60</f>
        <v>36031.8</v>
      </c>
    </row>
    <row r="60" spans="1:5" ht="37.5" customHeight="1">
      <c r="A60" s="10" t="s">
        <v>170</v>
      </c>
      <c r="B60" s="39"/>
      <c r="C60" s="97">
        <v>131100000</v>
      </c>
      <c r="D60" s="39"/>
      <c r="E60" s="142">
        <f>E63+E61</f>
        <v>36031.8</v>
      </c>
    </row>
    <row r="61" spans="1:5" ht="13.5" customHeight="1">
      <c r="A61" s="205" t="s">
        <v>83</v>
      </c>
      <c r="B61" s="39"/>
      <c r="C61" s="97">
        <v>131110000</v>
      </c>
      <c r="D61" s="39"/>
      <c r="E61" s="142">
        <v>115</v>
      </c>
    </row>
    <row r="62" spans="1:5" ht="24" customHeight="1">
      <c r="A62" s="25" t="s">
        <v>120</v>
      </c>
      <c r="B62" s="39"/>
      <c r="C62" s="97">
        <v>131110000</v>
      </c>
      <c r="D62" s="39">
        <v>200</v>
      </c>
      <c r="E62" s="142">
        <v>115</v>
      </c>
    </row>
    <row r="63" spans="1:5" ht="24" customHeight="1">
      <c r="A63" s="162" t="s">
        <v>171</v>
      </c>
      <c r="B63" s="39"/>
      <c r="C63" s="97" t="s">
        <v>144</v>
      </c>
      <c r="D63" s="39"/>
      <c r="E63" s="142">
        <f>E64</f>
        <v>35916.8</v>
      </c>
    </row>
    <row r="64" spans="1:5" ht="24.75" customHeight="1">
      <c r="A64" s="25" t="s">
        <v>53</v>
      </c>
      <c r="B64" s="39"/>
      <c r="C64" s="97" t="s">
        <v>144</v>
      </c>
      <c r="D64" s="39">
        <v>400</v>
      </c>
      <c r="E64" s="141">
        <v>35916.8</v>
      </c>
    </row>
    <row r="65" spans="1:7" ht="24.75" customHeight="1">
      <c r="A65" s="113" t="s">
        <v>51</v>
      </c>
      <c r="B65" s="48"/>
      <c r="C65" s="98">
        <v>200000000</v>
      </c>
      <c r="D65" s="48"/>
      <c r="E65" s="140">
        <f>E66</f>
        <v>10305.1</v>
      </c>
      <c r="G65" s="145"/>
    </row>
    <row r="66" spans="1:5" ht="15.75" customHeight="1">
      <c r="A66" s="159" t="s">
        <v>164</v>
      </c>
      <c r="B66" s="17"/>
      <c r="C66" s="97">
        <v>201300000</v>
      </c>
      <c r="D66" s="35"/>
      <c r="E66" s="141">
        <f>E67+E69</f>
        <v>10305.1</v>
      </c>
    </row>
    <row r="67" spans="1:5" ht="24.75" customHeight="1">
      <c r="A67" s="159" t="s">
        <v>185</v>
      </c>
      <c r="B67" s="17"/>
      <c r="C67" s="97">
        <v>201311000</v>
      </c>
      <c r="D67" s="35"/>
      <c r="E67" s="141">
        <f>E68</f>
        <v>10000</v>
      </c>
    </row>
    <row r="68" spans="1:5" ht="24.75" customHeight="1">
      <c r="A68" s="25" t="s">
        <v>53</v>
      </c>
      <c r="B68" s="17"/>
      <c r="C68" s="97">
        <v>201311000</v>
      </c>
      <c r="D68" s="35">
        <v>400</v>
      </c>
      <c r="E68" s="141">
        <v>10000</v>
      </c>
    </row>
    <row r="69" spans="1:5" ht="51.75" customHeight="1">
      <c r="A69" s="10" t="s">
        <v>260</v>
      </c>
      <c r="B69" s="17"/>
      <c r="C69" s="97" t="s">
        <v>259</v>
      </c>
      <c r="D69" s="35"/>
      <c r="E69" s="141">
        <f>E70</f>
        <v>305.1</v>
      </c>
    </row>
    <row r="70" spans="1:5" ht="24.75" customHeight="1">
      <c r="A70" s="25" t="s">
        <v>53</v>
      </c>
      <c r="B70" s="17"/>
      <c r="C70" s="97" t="s">
        <v>259</v>
      </c>
      <c r="D70" s="35">
        <v>400</v>
      </c>
      <c r="E70" s="141">
        <v>305.1</v>
      </c>
    </row>
    <row r="71" spans="1:5" ht="28.5" customHeight="1">
      <c r="A71" s="117" t="s">
        <v>70</v>
      </c>
      <c r="B71" s="102"/>
      <c r="C71" s="98">
        <v>500000000</v>
      </c>
      <c r="D71" s="103"/>
      <c r="E71" s="143">
        <f>E72+E76</f>
        <v>828.5</v>
      </c>
    </row>
    <row r="72" spans="1:5" ht="24.75" customHeight="1">
      <c r="A72" s="118" t="s">
        <v>11</v>
      </c>
      <c r="B72" s="21"/>
      <c r="C72" s="98">
        <v>510000000</v>
      </c>
      <c r="D72" s="103"/>
      <c r="E72" s="143">
        <f>E73</f>
        <v>297.1</v>
      </c>
    </row>
    <row r="73" spans="1:6" s="3" customFormat="1" ht="22.5" customHeight="1">
      <c r="A73" s="184" t="s">
        <v>29</v>
      </c>
      <c r="B73" s="21"/>
      <c r="C73" s="97">
        <v>512100000</v>
      </c>
      <c r="D73" s="21"/>
      <c r="E73" s="144">
        <f>E74</f>
        <v>297.1</v>
      </c>
      <c r="F73" s="149"/>
    </row>
    <row r="74" spans="1:6" s="3" customFormat="1" ht="12.75" customHeight="1">
      <c r="A74" s="10" t="s">
        <v>152</v>
      </c>
      <c r="B74" s="21"/>
      <c r="C74" s="97">
        <v>512110000</v>
      </c>
      <c r="D74" s="20"/>
      <c r="E74" s="144">
        <f>E75</f>
        <v>297.1</v>
      </c>
      <c r="F74" s="149"/>
    </row>
    <row r="75" spans="1:6" s="3" customFormat="1" ht="12.75" customHeight="1">
      <c r="A75" s="25" t="s">
        <v>1</v>
      </c>
      <c r="B75" s="21"/>
      <c r="C75" s="97">
        <v>512110000</v>
      </c>
      <c r="D75" s="20" t="s">
        <v>0</v>
      </c>
      <c r="E75" s="144">
        <v>297.1</v>
      </c>
      <c r="F75" s="149"/>
    </row>
    <row r="76" spans="1:6" s="96" customFormat="1" ht="23.25" customHeight="1">
      <c r="A76" s="185" t="s">
        <v>115</v>
      </c>
      <c r="B76" s="21"/>
      <c r="C76" s="98">
        <v>520000000</v>
      </c>
      <c r="D76" s="21"/>
      <c r="E76" s="139">
        <f>E77</f>
        <v>531.4</v>
      </c>
      <c r="F76" s="150"/>
    </row>
    <row r="77" spans="1:6" s="3" customFormat="1" ht="24.75" customHeight="1">
      <c r="A77" s="186" t="s">
        <v>116</v>
      </c>
      <c r="B77" s="21"/>
      <c r="C77" s="97">
        <v>521100000</v>
      </c>
      <c r="D77" s="20"/>
      <c r="E77" s="144">
        <f>E78</f>
        <v>531.4</v>
      </c>
      <c r="F77" s="149"/>
    </row>
    <row r="78" spans="1:6" s="3" customFormat="1" ht="12.75" customHeight="1">
      <c r="A78" s="25" t="s">
        <v>1</v>
      </c>
      <c r="B78" s="21"/>
      <c r="C78" s="97">
        <v>521100000</v>
      </c>
      <c r="D78" s="20" t="s">
        <v>0</v>
      </c>
      <c r="E78" s="144">
        <v>531.4</v>
      </c>
      <c r="F78" s="149"/>
    </row>
    <row r="79" spans="1:7" s="3" customFormat="1" ht="29.25" customHeight="1">
      <c r="A79" s="119" t="s">
        <v>31</v>
      </c>
      <c r="B79" s="39"/>
      <c r="C79" s="98">
        <v>600000000</v>
      </c>
      <c r="D79" s="20"/>
      <c r="E79" s="139">
        <f>E85+E80+E92</f>
        <v>1101.9</v>
      </c>
      <c r="F79" s="149"/>
      <c r="G79" s="149"/>
    </row>
    <row r="80" spans="1:6" s="3" customFormat="1" ht="13.5" customHeight="1">
      <c r="A80" s="157" t="s">
        <v>133</v>
      </c>
      <c r="B80" s="39"/>
      <c r="C80" s="98">
        <v>620000000</v>
      </c>
      <c r="D80" s="20"/>
      <c r="E80" s="139">
        <f>E83+E81</f>
        <v>384.3</v>
      </c>
      <c r="F80" s="149"/>
    </row>
    <row r="81" spans="1:6" s="3" customFormat="1" ht="39.75" customHeight="1">
      <c r="A81" s="205" t="s">
        <v>255</v>
      </c>
      <c r="B81" s="39"/>
      <c r="C81" s="97">
        <v>621100000</v>
      </c>
      <c r="D81" s="20"/>
      <c r="E81" s="144">
        <f>E82</f>
        <v>304.3</v>
      </c>
      <c r="F81" s="149"/>
    </row>
    <row r="82" spans="1:6" s="3" customFormat="1" ht="25.5" customHeight="1">
      <c r="A82" s="25" t="s">
        <v>120</v>
      </c>
      <c r="B82" s="39"/>
      <c r="C82" s="97">
        <v>621100000</v>
      </c>
      <c r="D82" s="20" t="s">
        <v>40</v>
      </c>
      <c r="E82" s="144">
        <v>304.3</v>
      </c>
      <c r="F82" s="149"/>
    </row>
    <row r="83" spans="1:6" s="3" customFormat="1" ht="16.5" customHeight="1">
      <c r="A83" s="159" t="s">
        <v>134</v>
      </c>
      <c r="B83" s="39"/>
      <c r="C83" s="97">
        <v>622100000</v>
      </c>
      <c r="D83" s="20"/>
      <c r="E83" s="144">
        <f>E84</f>
        <v>80</v>
      </c>
      <c r="F83" s="149"/>
    </row>
    <row r="84" spans="1:6" s="3" customFormat="1" ht="27" customHeight="1">
      <c r="A84" s="25" t="s">
        <v>120</v>
      </c>
      <c r="B84" s="39"/>
      <c r="C84" s="97">
        <v>622100000</v>
      </c>
      <c r="D84" s="20" t="s">
        <v>40</v>
      </c>
      <c r="E84" s="144">
        <v>80</v>
      </c>
      <c r="F84" s="149"/>
    </row>
    <row r="85" spans="1:6" s="3" customFormat="1" ht="12.75" customHeight="1">
      <c r="A85" s="134" t="s">
        <v>113</v>
      </c>
      <c r="B85" s="21"/>
      <c r="C85" s="98">
        <v>630000000</v>
      </c>
      <c r="D85" s="21"/>
      <c r="E85" s="139">
        <f>E86+E88+E90</f>
        <v>627.6</v>
      </c>
      <c r="F85" s="149"/>
    </row>
    <row r="86" spans="1:6" s="3" customFormat="1" ht="26.25" customHeight="1">
      <c r="A86" s="107" t="s">
        <v>114</v>
      </c>
      <c r="B86" s="21"/>
      <c r="C86" s="97">
        <v>631100000</v>
      </c>
      <c r="D86" s="20"/>
      <c r="E86" s="144">
        <f>E87</f>
        <v>120</v>
      </c>
      <c r="F86" s="149"/>
    </row>
    <row r="87" spans="1:6" s="3" customFormat="1" ht="26.25" customHeight="1">
      <c r="A87" s="25" t="s">
        <v>120</v>
      </c>
      <c r="B87" s="21"/>
      <c r="C87" s="97">
        <v>631100000</v>
      </c>
      <c r="D87" s="20" t="s">
        <v>40</v>
      </c>
      <c r="E87" s="144">
        <v>120</v>
      </c>
      <c r="F87" s="149"/>
    </row>
    <row r="88" spans="1:6" s="3" customFormat="1" ht="27.75" customHeight="1">
      <c r="A88" s="107" t="s">
        <v>143</v>
      </c>
      <c r="B88" s="21"/>
      <c r="C88" s="97">
        <v>631200000</v>
      </c>
      <c r="D88" s="20"/>
      <c r="E88" s="144">
        <f>E89</f>
        <v>20</v>
      </c>
      <c r="F88" s="149"/>
    </row>
    <row r="89" spans="1:6" s="3" customFormat="1" ht="25.5" customHeight="1">
      <c r="A89" s="25" t="s">
        <v>120</v>
      </c>
      <c r="B89" s="21"/>
      <c r="C89" s="97">
        <v>631200000</v>
      </c>
      <c r="D89" s="20" t="s">
        <v>40</v>
      </c>
      <c r="E89" s="144">
        <v>20</v>
      </c>
      <c r="F89" s="149"/>
    </row>
    <row r="90" spans="1:6" s="3" customFormat="1" ht="25.5" customHeight="1">
      <c r="A90" s="107" t="s">
        <v>212</v>
      </c>
      <c r="B90" s="21"/>
      <c r="C90" s="97">
        <v>634100000</v>
      </c>
      <c r="D90" s="20"/>
      <c r="E90" s="144">
        <f>E91</f>
        <v>487.6</v>
      </c>
      <c r="F90" s="149"/>
    </row>
    <row r="91" spans="1:6" s="3" customFormat="1" ht="25.5" customHeight="1">
      <c r="A91" s="25" t="s">
        <v>120</v>
      </c>
      <c r="B91" s="21"/>
      <c r="C91" s="97">
        <v>634100000</v>
      </c>
      <c r="D91" s="20" t="s">
        <v>40</v>
      </c>
      <c r="E91" s="144">
        <v>487.6</v>
      </c>
      <c r="F91" s="149"/>
    </row>
    <row r="92" spans="1:6" s="3" customFormat="1" ht="26.25" customHeight="1">
      <c r="A92" s="199" t="s">
        <v>187</v>
      </c>
      <c r="B92" s="200"/>
      <c r="C92" s="201">
        <v>660000000</v>
      </c>
      <c r="D92" s="20"/>
      <c r="E92" s="139">
        <f>E93</f>
        <v>90</v>
      </c>
      <c r="F92" s="149"/>
    </row>
    <row r="93" spans="1:6" s="3" customFormat="1" ht="26.25" customHeight="1">
      <c r="A93" s="202" t="s">
        <v>188</v>
      </c>
      <c r="B93" s="200"/>
      <c r="C93" s="203">
        <v>661100000</v>
      </c>
      <c r="D93" s="20"/>
      <c r="E93" s="144">
        <f>E94</f>
        <v>90</v>
      </c>
      <c r="F93" s="149"/>
    </row>
    <row r="94" spans="1:6" s="3" customFormat="1" ht="26.25" customHeight="1">
      <c r="A94" s="202" t="s">
        <v>189</v>
      </c>
      <c r="B94" s="200"/>
      <c r="C94" s="203" t="s">
        <v>190</v>
      </c>
      <c r="D94" s="204"/>
      <c r="E94" s="197">
        <f>E95</f>
        <v>90</v>
      </c>
      <c r="F94" s="149"/>
    </row>
    <row r="95" spans="1:6" s="3" customFormat="1" ht="26.25" customHeight="1">
      <c r="A95" s="25" t="s">
        <v>5</v>
      </c>
      <c r="B95" s="200"/>
      <c r="C95" s="203" t="s">
        <v>190</v>
      </c>
      <c r="D95" s="204" t="s">
        <v>17</v>
      </c>
      <c r="E95" s="197">
        <v>90</v>
      </c>
      <c r="F95" s="149"/>
    </row>
    <row r="96" spans="1:7" s="3" customFormat="1" ht="39" customHeight="1">
      <c r="A96" s="123" t="s">
        <v>12</v>
      </c>
      <c r="B96" s="21"/>
      <c r="C96" s="98">
        <v>700000000</v>
      </c>
      <c r="D96" s="21"/>
      <c r="E96" s="139">
        <f>E97+E100</f>
        <v>625</v>
      </c>
      <c r="F96" s="149"/>
      <c r="G96" s="149"/>
    </row>
    <row r="97" spans="1:6" s="3" customFormat="1" ht="26.25" customHeight="1">
      <c r="A97" s="123" t="s">
        <v>81</v>
      </c>
      <c r="B97" s="21"/>
      <c r="C97" s="98">
        <v>710000000</v>
      </c>
      <c r="D97" s="21"/>
      <c r="E97" s="139">
        <f>E98</f>
        <v>400</v>
      </c>
      <c r="F97" s="149"/>
    </row>
    <row r="98" spans="1:6" s="3" customFormat="1" ht="76.5" customHeight="1">
      <c r="A98" s="124" t="s">
        <v>82</v>
      </c>
      <c r="B98" s="20"/>
      <c r="C98" s="97">
        <v>711200000</v>
      </c>
      <c r="D98" s="20"/>
      <c r="E98" s="144">
        <f>E99</f>
        <v>400</v>
      </c>
      <c r="F98" s="149"/>
    </row>
    <row r="99" spans="1:6" s="3" customFormat="1" ht="23.25" customHeight="1">
      <c r="A99" s="25" t="s">
        <v>5</v>
      </c>
      <c r="B99" s="20"/>
      <c r="C99" s="97">
        <v>711200000</v>
      </c>
      <c r="D99" s="20" t="s">
        <v>17</v>
      </c>
      <c r="E99" s="144">
        <v>400</v>
      </c>
      <c r="F99" s="149"/>
    </row>
    <row r="100" spans="1:6" s="3" customFormat="1" ht="23.25" customHeight="1">
      <c r="A100" s="23" t="s">
        <v>208</v>
      </c>
      <c r="B100" s="20"/>
      <c r="C100" s="98">
        <v>730000000</v>
      </c>
      <c r="D100" s="21"/>
      <c r="E100" s="139">
        <f>E103+E101</f>
        <v>225</v>
      </c>
      <c r="F100" s="149"/>
    </row>
    <row r="101" spans="1:6" s="3" customFormat="1" ht="24" customHeight="1">
      <c r="A101" s="192" t="s">
        <v>209</v>
      </c>
      <c r="B101" s="20"/>
      <c r="C101" s="97">
        <v>731300000</v>
      </c>
      <c r="D101" s="20"/>
      <c r="E101" s="144">
        <f>E102</f>
        <v>200</v>
      </c>
      <c r="F101" s="149"/>
    </row>
    <row r="102" spans="1:6" s="3" customFormat="1" ht="23.25" customHeight="1">
      <c r="A102" s="25" t="s">
        <v>120</v>
      </c>
      <c r="B102" s="20"/>
      <c r="C102" s="97">
        <v>731300000</v>
      </c>
      <c r="D102" s="20" t="s">
        <v>40</v>
      </c>
      <c r="E102" s="144">
        <v>200</v>
      </c>
      <c r="F102" s="149"/>
    </row>
    <row r="103" spans="1:6" s="3" customFormat="1" ht="25.5" customHeight="1">
      <c r="A103" s="220" t="s">
        <v>272</v>
      </c>
      <c r="B103" s="20"/>
      <c r="C103" s="97">
        <v>732300000</v>
      </c>
      <c r="D103" s="20"/>
      <c r="E103" s="144">
        <f>E104</f>
        <v>25</v>
      </c>
      <c r="F103" s="149"/>
    </row>
    <row r="104" spans="1:6" s="3" customFormat="1" ht="50.25" customHeight="1">
      <c r="A104" s="25" t="s">
        <v>13</v>
      </c>
      <c r="B104" s="20"/>
      <c r="C104" s="97">
        <v>732300000</v>
      </c>
      <c r="D104" s="20" t="s">
        <v>14</v>
      </c>
      <c r="E104" s="144">
        <v>25</v>
      </c>
      <c r="F104" s="149"/>
    </row>
    <row r="105" spans="1:7" s="3" customFormat="1" ht="24.75" customHeight="1">
      <c r="A105" s="104" t="s">
        <v>58</v>
      </c>
      <c r="B105" s="21"/>
      <c r="C105" s="98">
        <v>800000000</v>
      </c>
      <c r="D105" s="21"/>
      <c r="E105" s="139">
        <f>E106+E122+E132</f>
        <v>30691.799999999996</v>
      </c>
      <c r="F105" s="149"/>
      <c r="G105" s="149"/>
    </row>
    <row r="106" spans="1:6" s="3" customFormat="1" ht="24.75" customHeight="1">
      <c r="A106" s="104" t="s">
        <v>38</v>
      </c>
      <c r="B106" s="21"/>
      <c r="C106" s="98">
        <v>810000000</v>
      </c>
      <c r="D106" s="21"/>
      <c r="E106" s="139">
        <f>E107+E113+E116+E120+E118</f>
        <v>19677.8</v>
      </c>
      <c r="F106" s="149"/>
    </row>
    <row r="107" spans="1:6" s="3" customFormat="1" ht="37.5" customHeight="1">
      <c r="A107" s="58" t="s">
        <v>168</v>
      </c>
      <c r="B107" s="20"/>
      <c r="C107" s="97">
        <v>811100000</v>
      </c>
      <c r="D107" s="20"/>
      <c r="E107" s="144">
        <f>E108+E111</f>
        <v>7312.9</v>
      </c>
      <c r="F107" s="149"/>
    </row>
    <row r="108" spans="1:6" s="3" customFormat="1" ht="12.75" customHeight="1">
      <c r="A108" s="162" t="s">
        <v>83</v>
      </c>
      <c r="B108" s="20"/>
      <c r="C108" s="97">
        <v>811141000</v>
      </c>
      <c r="D108" s="20"/>
      <c r="E108" s="144">
        <f>E109+E110</f>
        <v>4046.2</v>
      </c>
      <c r="F108" s="149"/>
    </row>
    <row r="109" spans="1:6" s="3" customFormat="1" ht="25.5" customHeight="1">
      <c r="A109" s="25" t="s">
        <v>120</v>
      </c>
      <c r="B109" s="20"/>
      <c r="C109" s="97">
        <v>811141000</v>
      </c>
      <c r="D109" s="20" t="s">
        <v>40</v>
      </c>
      <c r="E109" s="144">
        <v>3721</v>
      </c>
      <c r="F109" s="149"/>
    </row>
    <row r="110" spans="1:6" s="3" customFormat="1" ht="25.5" customHeight="1">
      <c r="A110" s="25" t="s">
        <v>5</v>
      </c>
      <c r="B110" s="20"/>
      <c r="C110" s="97">
        <v>811141000</v>
      </c>
      <c r="D110" s="20" t="s">
        <v>17</v>
      </c>
      <c r="E110" s="144">
        <v>325.2</v>
      </c>
      <c r="F110" s="149"/>
    </row>
    <row r="111" spans="1:6" s="3" customFormat="1" ht="25.5" customHeight="1">
      <c r="A111" s="147" t="s">
        <v>125</v>
      </c>
      <c r="B111" s="20"/>
      <c r="C111" s="97" t="s">
        <v>126</v>
      </c>
      <c r="D111" s="20"/>
      <c r="E111" s="144">
        <f>E112</f>
        <v>3266.7</v>
      </c>
      <c r="F111" s="149"/>
    </row>
    <row r="112" spans="1:6" s="3" customFormat="1" ht="25.5" customHeight="1">
      <c r="A112" s="25" t="s">
        <v>120</v>
      </c>
      <c r="B112" s="20"/>
      <c r="C112" s="97" t="s">
        <v>126</v>
      </c>
      <c r="D112" s="20" t="s">
        <v>40</v>
      </c>
      <c r="E112" s="144">
        <v>3266.7</v>
      </c>
      <c r="F112" s="149"/>
    </row>
    <row r="113" spans="1:6" s="3" customFormat="1" ht="24" customHeight="1">
      <c r="A113" s="125" t="s">
        <v>84</v>
      </c>
      <c r="B113" s="20"/>
      <c r="C113" s="97">
        <v>811200000</v>
      </c>
      <c r="D113" s="20"/>
      <c r="E113" s="144">
        <f>E114</f>
        <v>7320</v>
      </c>
      <c r="F113" s="149"/>
    </row>
    <row r="114" spans="1:6" s="3" customFormat="1" ht="12.75" customHeight="1">
      <c r="A114" s="162" t="s">
        <v>83</v>
      </c>
      <c r="B114" s="20"/>
      <c r="C114" s="97" t="s">
        <v>127</v>
      </c>
      <c r="D114" s="20"/>
      <c r="E114" s="144">
        <f>E115</f>
        <v>7320</v>
      </c>
      <c r="F114" s="149"/>
    </row>
    <row r="115" spans="1:6" s="3" customFormat="1" ht="22.5" customHeight="1">
      <c r="A115" s="25" t="s">
        <v>120</v>
      </c>
      <c r="B115" s="20"/>
      <c r="C115" s="97" t="s">
        <v>127</v>
      </c>
      <c r="D115" s="20" t="s">
        <v>40</v>
      </c>
      <c r="E115" s="144">
        <v>7320</v>
      </c>
      <c r="F115" s="149"/>
    </row>
    <row r="116" spans="1:6" s="3" customFormat="1" ht="12.75" customHeight="1">
      <c r="A116" s="10" t="s">
        <v>239</v>
      </c>
      <c r="B116" s="20"/>
      <c r="C116" s="97">
        <v>811300000</v>
      </c>
      <c r="D116" s="20"/>
      <c r="E116" s="144">
        <f>E117</f>
        <v>2286.3</v>
      </c>
      <c r="F116" s="149"/>
    </row>
    <row r="117" spans="1:6" s="3" customFormat="1" ht="24.75" customHeight="1">
      <c r="A117" s="25" t="s">
        <v>5</v>
      </c>
      <c r="B117" s="20"/>
      <c r="C117" s="97">
        <v>811300000</v>
      </c>
      <c r="D117" s="20" t="s">
        <v>17</v>
      </c>
      <c r="E117" s="144">
        <v>2286.3</v>
      </c>
      <c r="F117" s="149"/>
    </row>
    <row r="118" spans="1:6" s="3" customFormat="1" ht="15.75" customHeight="1">
      <c r="A118" s="10" t="s">
        <v>261</v>
      </c>
      <c r="B118" s="20"/>
      <c r="C118" s="97">
        <v>811500000</v>
      </c>
      <c r="D118" s="20"/>
      <c r="E118" s="144">
        <f>E119</f>
        <v>360</v>
      </c>
      <c r="F118" s="149"/>
    </row>
    <row r="119" spans="1:6" s="3" customFormat="1" ht="24.75" customHeight="1">
      <c r="A119" s="25" t="s">
        <v>120</v>
      </c>
      <c r="B119" s="20"/>
      <c r="C119" s="97">
        <v>811500000</v>
      </c>
      <c r="D119" s="20" t="s">
        <v>40</v>
      </c>
      <c r="E119" s="144">
        <v>360</v>
      </c>
      <c r="F119" s="149"/>
    </row>
    <row r="120" spans="1:6" s="3" customFormat="1" ht="24.75" customHeight="1">
      <c r="A120" s="10" t="s">
        <v>191</v>
      </c>
      <c r="B120" s="20"/>
      <c r="C120" s="97">
        <v>812300000</v>
      </c>
      <c r="D120" s="20"/>
      <c r="E120" s="144">
        <f>E121</f>
        <v>2398.6</v>
      </c>
      <c r="F120" s="149"/>
    </row>
    <row r="121" spans="1:6" s="3" customFormat="1" ht="24.75" customHeight="1">
      <c r="A121" s="25" t="s">
        <v>120</v>
      </c>
      <c r="B121" s="20"/>
      <c r="C121" s="97">
        <v>812300000</v>
      </c>
      <c r="D121" s="20" t="s">
        <v>40</v>
      </c>
      <c r="E121" s="144">
        <v>2398.6</v>
      </c>
      <c r="F121" s="149"/>
    </row>
    <row r="122" spans="1:6" s="3" customFormat="1" ht="24.75" customHeight="1">
      <c r="A122" s="105" t="s">
        <v>85</v>
      </c>
      <c r="B122" s="21"/>
      <c r="C122" s="98">
        <v>820000000</v>
      </c>
      <c r="D122" s="21"/>
      <c r="E122" s="139">
        <f>E123+E127+E130</f>
        <v>10897.4</v>
      </c>
      <c r="F122" s="149"/>
    </row>
    <row r="123" spans="1:6" s="3" customFormat="1" ht="24.75" customHeight="1">
      <c r="A123" s="126" t="s">
        <v>36</v>
      </c>
      <c r="B123" s="20"/>
      <c r="C123" s="97">
        <v>821100000</v>
      </c>
      <c r="D123" s="20"/>
      <c r="E123" s="144">
        <f>E126+E124+E125</f>
        <v>4612.4</v>
      </c>
      <c r="F123" s="149"/>
    </row>
    <row r="124" spans="1:6" s="3" customFormat="1" ht="24.75" customHeight="1">
      <c r="A124" s="25" t="s">
        <v>120</v>
      </c>
      <c r="B124" s="20"/>
      <c r="C124" s="97">
        <v>821100000</v>
      </c>
      <c r="D124" s="20" t="s">
        <v>40</v>
      </c>
      <c r="E124" s="144">
        <v>4172.4</v>
      </c>
      <c r="F124" s="149"/>
    </row>
    <row r="125" spans="1:6" s="3" customFormat="1" ht="24.75" customHeight="1">
      <c r="A125" s="25" t="s">
        <v>5</v>
      </c>
      <c r="B125" s="20"/>
      <c r="C125" s="97">
        <v>821100000</v>
      </c>
      <c r="D125" s="20" t="s">
        <v>17</v>
      </c>
      <c r="E125" s="144">
        <v>190</v>
      </c>
      <c r="F125" s="149"/>
    </row>
    <row r="126" spans="1:6" s="3" customFormat="1" ht="12.75" customHeight="1">
      <c r="A126" s="25" t="s">
        <v>1</v>
      </c>
      <c r="B126" s="20"/>
      <c r="C126" s="97">
        <v>821100000</v>
      </c>
      <c r="D126" s="20" t="s">
        <v>0</v>
      </c>
      <c r="E126" s="144">
        <v>250</v>
      </c>
      <c r="F126" s="149"/>
    </row>
    <row r="127" spans="1:6" s="3" customFormat="1" ht="27" customHeight="1">
      <c r="A127" s="162" t="s">
        <v>37</v>
      </c>
      <c r="B127" s="20"/>
      <c r="C127" s="97">
        <v>821200000</v>
      </c>
      <c r="D127" s="20"/>
      <c r="E127" s="144">
        <f>E128</f>
        <v>3785</v>
      </c>
      <c r="F127" s="149"/>
    </row>
    <row r="128" spans="1:6" s="3" customFormat="1" ht="12.75" customHeight="1">
      <c r="A128" s="162" t="s">
        <v>83</v>
      </c>
      <c r="B128" s="21"/>
      <c r="C128" s="97" t="s">
        <v>128</v>
      </c>
      <c r="D128" s="20"/>
      <c r="E128" s="144">
        <f>E129</f>
        <v>3785</v>
      </c>
      <c r="F128" s="149"/>
    </row>
    <row r="129" spans="1:6" s="3" customFormat="1" ht="12.75" customHeight="1">
      <c r="A129" s="25" t="s">
        <v>1</v>
      </c>
      <c r="B129" s="21"/>
      <c r="C129" s="97" t="s">
        <v>128</v>
      </c>
      <c r="D129" s="20" t="s">
        <v>0</v>
      </c>
      <c r="E129" s="144">
        <v>3785</v>
      </c>
      <c r="F129" s="149"/>
    </row>
    <row r="130" spans="1:6" s="3" customFormat="1" ht="26.25" customHeight="1">
      <c r="A130" s="10" t="s">
        <v>286</v>
      </c>
      <c r="B130" s="21"/>
      <c r="C130" s="97">
        <v>821300000</v>
      </c>
      <c r="D130" s="20"/>
      <c r="E130" s="144">
        <f>E131</f>
        <v>2500</v>
      </c>
      <c r="F130" s="149"/>
    </row>
    <row r="131" spans="1:6" s="3" customFormat="1" ht="27" customHeight="1">
      <c r="A131" s="25" t="s">
        <v>120</v>
      </c>
      <c r="B131" s="21"/>
      <c r="C131" s="97">
        <v>821300000</v>
      </c>
      <c r="D131" s="20" t="s">
        <v>40</v>
      </c>
      <c r="E131" s="144">
        <v>2500</v>
      </c>
      <c r="F131" s="149"/>
    </row>
    <row r="132" spans="1:6" s="96" customFormat="1" ht="28.5" customHeight="1">
      <c r="A132" s="104" t="s">
        <v>110</v>
      </c>
      <c r="B132" s="21"/>
      <c r="C132" s="98">
        <v>830000000</v>
      </c>
      <c r="D132" s="21"/>
      <c r="E132" s="139">
        <f>E133+E135</f>
        <v>116.6</v>
      </c>
      <c r="F132" s="150"/>
    </row>
    <row r="133" spans="1:6" s="3" customFormat="1" ht="39.75" customHeight="1">
      <c r="A133" s="218" t="s">
        <v>256</v>
      </c>
      <c r="B133" s="21"/>
      <c r="C133" s="97">
        <v>833100000</v>
      </c>
      <c r="D133" s="20"/>
      <c r="E133" s="144">
        <f>E134</f>
        <v>90</v>
      </c>
      <c r="F133" s="149"/>
    </row>
    <row r="134" spans="1:6" s="3" customFormat="1" ht="26.25" customHeight="1">
      <c r="A134" s="25" t="s">
        <v>120</v>
      </c>
      <c r="B134" s="21"/>
      <c r="C134" s="97">
        <v>833100000</v>
      </c>
      <c r="D134" s="20" t="s">
        <v>40</v>
      </c>
      <c r="E134" s="144">
        <v>90</v>
      </c>
      <c r="F134" s="149"/>
    </row>
    <row r="135" spans="1:6" s="3" customFormat="1" ht="28.5" customHeight="1">
      <c r="A135" s="193" t="s">
        <v>282</v>
      </c>
      <c r="B135" s="21"/>
      <c r="C135" s="97">
        <v>833200000</v>
      </c>
      <c r="D135" s="20"/>
      <c r="E135" s="144">
        <f>E136</f>
        <v>26.6</v>
      </c>
      <c r="F135" s="149"/>
    </row>
    <row r="136" spans="1:6" s="3" customFormat="1" ht="26.25" customHeight="1">
      <c r="A136" s="25" t="s">
        <v>5</v>
      </c>
      <c r="B136" s="21"/>
      <c r="C136" s="97">
        <v>833200000</v>
      </c>
      <c r="D136" s="20" t="s">
        <v>17</v>
      </c>
      <c r="E136" s="144">
        <v>26.6</v>
      </c>
      <c r="F136" s="149"/>
    </row>
    <row r="137" spans="1:6" s="3" customFormat="1" ht="12.75" customHeight="1">
      <c r="A137" s="127" t="s">
        <v>35</v>
      </c>
      <c r="B137" s="21"/>
      <c r="C137" s="98">
        <v>9900000000</v>
      </c>
      <c r="D137" s="21"/>
      <c r="E137" s="139">
        <f>E138+E151+E161+E164+E166+E169+E172+E176+E178+E182+E159+E155+E144+E147+E153+E149+E142+E157+E184</f>
        <v>72588.5</v>
      </c>
      <c r="F137" s="149"/>
    </row>
    <row r="138" spans="1:6" s="3" customFormat="1" ht="12.75" customHeight="1">
      <c r="A138" s="106" t="s">
        <v>21</v>
      </c>
      <c r="B138" s="20"/>
      <c r="C138" s="97">
        <v>9900009230</v>
      </c>
      <c r="D138" s="20"/>
      <c r="E138" s="144">
        <f>E140+E141+E139</f>
        <v>3122.9</v>
      </c>
      <c r="F138" s="149"/>
    </row>
    <row r="139" spans="1:6" s="3" customFormat="1" ht="48.75" customHeight="1">
      <c r="A139" s="25" t="s">
        <v>13</v>
      </c>
      <c r="B139" s="20"/>
      <c r="C139" s="97">
        <v>9900009230</v>
      </c>
      <c r="D139" s="20" t="s">
        <v>14</v>
      </c>
      <c r="E139" s="144">
        <v>4.6</v>
      </c>
      <c r="F139" s="149"/>
    </row>
    <row r="140" spans="1:7" s="3" customFormat="1" ht="26.25" customHeight="1">
      <c r="A140" s="25" t="s">
        <v>120</v>
      </c>
      <c r="B140" s="20"/>
      <c r="C140" s="97">
        <v>9900009230</v>
      </c>
      <c r="D140" s="20" t="s">
        <v>40</v>
      </c>
      <c r="E140" s="144">
        <v>2867.4</v>
      </c>
      <c r="F140" s="151"/>
      <c r="G140" s="99"/>
    </row>
    <row r="141" spans="1:6" s="3" customFormat="1" ht="12.75" customHeight="1">
      <c r="A141" s="25" t="s">
        <v>1</v>
      </c>
      <c r="B141" s="20"/>
      <c r="C141" s="97">
        <v>9900009230</v>
      </c>
      <c r="D141" s="20" t="s">
        <v>0</v>
      </c>
      <c r="E141" s="144">
        <v>250.9</v>
      </c>
      <c r="F141" s="149"/>
    </row>
    <row r="142" spans="1:6" s="3" customFormat="1" ht="24.75" customHeight="1">
      <c r="A142" s="159" t="s">
        <v>232</v>
      </c>
      <c r="B142" s="20"/>
      <c r="C142" s="97">
        <v>9900009300</v>
      </c>
      <c r="D142" s="20"/>
      <c r="E142" s="144">
        <f>E143</f>
        <v>2000</v>
      </c>
      <c r="F142" s="149"/>
    </row>
    <row r="143" spans="1:6" s="3" customFormat="1" ht="14.25" customHeight="1">
      <c r="A143" s="25" t="s">
        <v>1</v>
      </c>
      <c r="B143" s="20"/>
      <c r="C143" s="97">
        <v>9900009300</v>
      </c>
      <c r="D143" s="20" t="s">
        <v>0</v>
      </c>
      <c r="E143" s="144">
        <v>2000</v>
      </c>
      <c r="F143" s="149"/>
    </row>
    <row r="144" spans="1:6" s="3" customFormat="1" ht="16.5" customHeight="1">
      <c r="A144" s="159" t="s">
        <v>157</v>
      </c>
      <c r="B144" s="20"/>
      <c r="C144" s="97">
        <v>9900009500</v>
      </c>
      <c r="D144" s="20"/>
      <c r="E144" s="144">
        <f>E145+E146</f>
        <v>1557.6</v>
      </c>
      <c r="F144" s="149"/>
    </row>
    <row r="145" spans="1:6" s="3" customFormat="1" ht="24.75" customHeight="1">
      <c r="A145" s="25" t="s">
        <v>120</v>
      </c>
      <c r="B145" s="20"/>
      <c r="C145" s="97">
        <v>9900009500</v>
      </c>
      <c r="D145" s="20" t="s">
        <v>40</v>
      </c>
      <c r="E145" s="144">
        <v>1383.1</v>
      </c>
      <c r="F145" s="149"/>
    </row>
    <row r="146" spans="1:6" s="3" customFormat="1" ht="24.75" customHeight="1">
      <c r="A146" s="25" t="s">
        <v>5</v>
      </c>
      <c r="B146" s="20"/>
      <c r="C146" s="97">
        <v>9900009500</v>
      </c>
      <c r="D146" s="20" t="s">
        <v>17</v>
      </c>
      <c r="E146" s="144">
        <v>174.5</v>
      </c>
      <c r="F146" s="149"/>
    </row>
    <row r="147" spans="1:6" s="3" customFormat="1" ht="15.75" customHeight="1">
      <c r="A147" s="159" t="s">
        <v>158</v>
      </c>
      <c r="B147" s="20"/>
      <c r="C147" s="97">
        <v>9900009600</v>
      </c>
      <c r="D147" s="20"/>
      <c r="E147" s="144">
        <f>E148</f>
        <v>1739.4</v>
      </c>
      <c r="F147" s="149"/>
    </row>
    <row r="148" spans="1:6" s="3" customFormat="1" ht="24" customHeight="1">
      <c r="A148" s="25" t="s">
        <v>5</v>
      </c>
      <c r="B148" s="20"/>
      <c r="C148" s="97">
        <v>9900009600</v>
      </c>
      <c r="D148" s="20" t="s">
        <v>17</v>
      </c>
      <c r="E148" s="144">
        <v>1739.4</v>
      </c>
      <c r="F148" s="149"/>
    </row>
    <row r="149" spans="1:6" s="3" customFormat="1" ht="50.25" customHeight="1">
      <c r="A149" s="219" t="s">
        <v>204</v>
      </c>
      <c r="B149" s="20"/>
      <c r="C149" s="97">
        <v>9900009700</v>
      </c>
      <c r="D149" s="20"/>
      <c r="E149" s="144">
        <f>E150</f>
        <v>7350</v>
      </c>
      <c r="F149" s="149"/>
    </row>
    <row r="150" spans="1:6" s="3" customFormat="1" ht="15" customHeight="1">
      <c r="A150" s="25" t="s">
        <v>1</v>
      </c>
      <c r="B150" s="20"/>
      <c r="C150" s="97">
        <v>9900009700</v>
      </c>
      <c r="D150" s="20" t="s">
        <v>0</v>
      </c>
      <c r="E150" s="144">
        <v>7350</v>
      </c>
      <c r="F150" s="149"/>
    </row>
    <row r="151" spans="1:6" s="3" customFormat="1" ht="26.25" customHeight="1">
      <c r="A151" s="128" t="s">
        <v>32</v>
      </c>
      <c r="B151" s="20"/>
      <c r="C151" s="97">
        <v>9900010490</v>
      </c>
      <c r="D151" s="20"/>
      <c r="E151" s="144">
        <f>E152</f>
        <v>5337.8</v>
      </c>
      <c r="F151" s="149"/>
    </row>
    <row r="152" spans="1:6" s="3" customFormat="1" ht="12.75" customHeight="1">
      <c r="A152" s="25" t="s">
        <v>68</v>
      </c>
      <c r="B152" s="20"/>
      <c r="C152" s="97">
        <v>9900010490</v>
      </c>
      <c r="D152" s="20" t="s">
        <v>6</v>
      </c>
      <c r="E152" s="144">
        <v>5337.8</v>
      </c>
      <c r="F152" s="149"/>
    </row>
    <row r="153" spans="1:6" s="3" customFormat="1" ht="48.75" customHeight="1">
      <c r="A153" s="10" t="s">
        <v>159</v>
      </c>
      <c r="B153" s="20"/>
      <c r="C153" s="97">
        <v>9900024020</v>
      </c>
      <c r="D153" s="20"/>
      <c r="E153" s="144">
        <f>E154</f>
        <v>429.2</v>
      </c>
      <c r="F153" s="149"/>
    </row>
    <row r="154" spans="1:6" s="3" customFormat="1" ht="23.25" customHeight="1">
      <c r="A154" s="25" t="s">
        <v>5</v>
      </c>
      <c r="B154" s="20"/>
      <c r="C154" s="97">
        <v>9900024020</v>
      </c>
      <c r="D154" s="20" t="s">
        <v>17</v>
      </c>
      <c r="E154" s="144">
        <v>429.2</v>
      </c>
      <c r="F154" s="149"/>
    </row>
    <row r="155" spans="1:6" s="3" customFormat="1" ht="39.75" customHeight="1">
      <c r="A155" s="159" t="s">
        <v>156</v>
      </c>
      <c r="B155" s="20"/>
      <c r="C155" s="97">
        <v>9900024070</v>
      </c>
      <c r="D155" s="20"/>
      <c r="E155" s="144">
        <f>E156</f>
        <v>3</v>
      </c>
      <c r="F155" s="149"/>
    </row>
    <row r="156" spans="1:6" s="3" customFormat="1" ht="23.25" customHeight="1">
      <c r="A156" s="25" t="s">
        <v>120</v>
      </c>
      <c r="B156" s="20"/>
      <c r="C156" s="97">
        <v>9900024070</v>
      </c>
      <c r="D156" s="20" t="s">
        <v>40</v>
      </c>
      <c r="E156" s="144">
        <v>3</v>
      </c>
      <c r="F156" s="149"/>
    </row>
    <row r="157" spans="1:6" s="3" customFormat="1" ht="27.75" customHeight="1">
      <c r="A157" s="159" t="s">
        <v>242</v>
      </c>
      <c r="B157" s="20"/>
      <c r="C157" s="97">
        <v>9900051200</v>
      </c>
      <c r="D157" s="20"/>
      <c r="E157" s="144">
        <f>E158</f>
        <v>11.6</v>
      </c>
      <c r="F157" s="149"/>
    </row>
    <row r="158" spans="1:6" s="3" customFormat="1" ht="24" customHeight="1">
      <c r="A158" s="25" t="s">
        <v>120</v>
      </c>
      <c r="B158" s="20"/>
      <c r="C158" s="97">
        <v>9900051200</v>
      </c>
      <c r="D158" s="20" t="s">
        <v>40</v>
      </c>
      <c r="E158" s="144">
        <v>11.6</v>
      </c>
      <c r="F158" s="149"/>
    </row>
    <row r="159" spans="1:6" s="3" customFormat="1" ht="24.75" customHeight="1">
      <c r="A159" s="180" t="s">
        <v>155</v>
      </c>
      <c r="B159" s="20"/>
      <c r="C159" s="97">
        <v>9900060010</v>
      </c>
      <c r="D159" s="20"/>
      <c r="E159" s="144">
        <f>E160</f>
        <v>10</v>
      </c>
      <c r="F159" s="149"/>
    </row>
    <row r="160" spans="1:6" s="3" customFormat="1" ht="12.75" customHeight="1">
      <c r="A160" s="25" t="s">
        <v>68</v>
      </c>
      <c r="B160" s="20"/>
      <c r="C160" s="97">
        <v>9900060010</v>
      </c>
      <c r="D160" s="20" t="s">
        <v>6</v>
      </c>
      <c r="E160" s="144">
        <v>10</v>
      </c>
      <c r="F160" s="149"/>
    </row>
    <row r="161" spans="1:7" s="3" customFormat="1" ht="52.5" customHeight="1">
      <c r="A161" s="177" t="s">
        <v>241</v>
      </c>
      <c r="B161" s="21"/>
      <c r="C161" s="97">
        <v>9900073040</v>
      </c>
      <c r="D161" s="21"/>
      <c r="E161" s="144">
        <f>E162+E163</f>
        <v>63.4</v>
      </c>
      <c r="F161" s="149"/>
      <c r="G161" s="46"/>
    </row>
    <row r="162" spans="1:6" s="3" customFormat="1" ht="47.25" customHeight="1">
      <c r="A162" s="25" t="s">
        <v>13</v>
      </c>
      <c r="B162" s="20"/>
      <c r="C162" s="97">
        <v>9900073040</v>
      </c>
      <c r="D162" s="20" t="s">
        <v>14</v>
      </c>
      <c r="E162" s="144">
        <v>62.1</v>
      </c>
      <c r="F162" s="149"/>
    </row>
    <row r="163" spans="1:6" s="3" customFormat="1" ht="27.75" customHeight="1">
      <c r="A163" s="25" t="s">
        <v>120</v>
      </c>
      <c r="B163" s="20"/>
      <c r="C163" s="97">
        <v>9900073040</v>
      </c>
      <c r="D163" s="20" t="s">
        <v>40</v>
      </c>
      <c r="E163" s="144">
        <v>1.3</v>
      </c>
      <c r="F163" s="149"/>
    </row>
    <row r="164" spans="1:6" s="3" customFormat="1" ht="36.75" customHeight="1">
      <c r="A164" s="89" t="s">
        <v>16</v>
      </c>
      <c r="B164" s="21"/>
      <c r="C164" s="97">
        <v>9900073060</v>
      </c>
      <c r="D164" s="21"/>
      <c r="E164" s="144">
        <f>E165</f>
        <v>615.7</v>
      </c>
      <c r="F164" s="149"/>
    </row>
    <row r="165" spans="1:6" s="3" customFormat="1" ht="12.75" customHeight="1">
      <c r="A165" s="25" t="s">
        <v>1</v>
      </c>
      <c r="B165" s="21"/>
      <c r="C165" s="97">
        <v>9900073060</v>
      </c>
      <c r="D165" s="20" t="s">
        <v>0</v>
      </c>
      <c r="E165" s="144">
        <v>615.7</v>
      </c>
      <c r="F165" s="149"/>
    </row>
    <row r="166" spans="1:6" s="3" customFormat="1" ht="48.75" customHeight="1">
      <c r="A166" s="91" t="s">
        <v>136</v>
      </c>
      <c r="B166" s="21"/>
      <c r="C166" s="97">
        <v>9900073070</v>
      </c>
      <c r="D166" s="21"/>
      <c r="E166" s="144">
        <f>E167+E168</f>
        <v>74</v>
      </c>
      <c r="F166" s="149"/>
    </row>
    <row r="167" spans="1:6" s="3" customFormat="1" ht="48" customHeight="1">
      <c r="A167" s="25" t="s">
        <v>13</v>
      </c>
      <c r="B167" s="21"/>
      <c r="C167" s="97">
        <v>9900073070</v>
      </c>
      <c r="D167" s="20" t="s">
        <v>14</v>
      </c>
      <c r="E167" s="144">
        <v>69</v>
      </c>
      <c r="F167" s="149"/>
    </row>
    <row r="168" spans="1:6" s="3" customFormat="1" ht="25.5" customHeight="1">
      <c r="A168" s="25" t="s">
        <v>120</v>
      </c>
      <c r="B168" s="21"/>
      <c r="C168" s="97">
        <v>9900073070</v>
      </c>
      <c r="D168" s="20" t="s">
        <v>40</v>
      </c>
      <c r="E168" s="144">
        <v>5</v>
      </c>
      <c r="F168" s="149"/>
    </row>
    <row r="169" spans="1:6" s="3" customFormat="1" ht="51.75" customHeight="1">
      <c r="A169" s="214" t="s">
        <v>233</v>
      </c>
      <c r="B169" s="21"/>
      <c r="C169" s="97">
        <v>9900073080</v>
      </c>
      <c r="D169" s="21"/>
      <c r="E169" s="144">
        <f>E170+E171</f>
        <v>352.5</v>
      </c>
      <c r="F169" s="149"/>
    </row>
    <row r="170" spans="1:6" s="3" customFormat="1" ht="51" customHeight="1">
      <c r="A170" s="25" t="s">
        <v>13</v>
      </c>
      <c r="B170" s="21"/>
      <c r="C170" s="97">
        <v>9900073080</v>
      </c>
      <c r="D170" s="20" t="s">
        <v>14</v>
      </c>
      <c r="E170" s="144">
        <v>345</v>
      </c>
      <c r="F170" s="149"/>
    </row>
    <row r="171" spans="1:6" s="3" customFormat="1" ht="24" customHeight="1">
      <c r="A171" s="25" t="s">
        <v>120</v>
      </c>
      <c r="B171" s="21"/>
      <c r="C171" s="97">
        <v>9900073080</v>
      </c>
      <c r="D171" s="20" t="s">
        <v>40</v>
      </c>
      <c r="E171" s="144">
        <v>7.5</v>
      </c>
      <c r="F171" s="149"/>
    </row>
    <row r="172" spans="1:6" s="3" customFormat="1" ht="63.75" customHeight="1">
      <c r="A172" s="214" t="s">
        <v>240</v>
      </c>
      <c r="B172" s="21"/>
      <c r="C172" s="97">
        <v>9900073150</v>
      </c>
      <c r="D172" s="21"/>
      <c r="E172" s="144">
        <f>E173+E174+E175</f>
        <v>21.299999999999997</v>
      </c>
      <c r="F172" s="149"/>
    </row>
    <row r="173" spans="1:6" s="3" customFormat="1" ht="48" customHeight="1">
      <c r="A173" s="25" t="s">
        <v>13</v>
      </c>
      <c r="B173" s="21"/>
      <c r="C173" s="97">
        <v>9900073150</v>
      </c>
      <c r="D173" s="20" t="s">
        <v>14</v>
      </c>
      <c r="E173" s="144">
        <v>1.4</v>
      </c>
      <c r="F173" s="149"/>
    </row>
    <row r="174" spans="1:6" s="3" customFormat="1" ht="24.75" customHeight="1">
      <c r="A174" s="25" t="s">
        <v>120</v>
      </c>
      <c r="B174" s="21"/>
      <c r="C174" s="97">
        <v>9900073150</v>
      </c>
      <c r="D174" s="20" t="s">
        <v>40</v>
      </c>
      <c r="E174" s="144">
        <v>3</v>
      </c>
      <c r="F174" s="149"/>
    </row>
    <row r="175" spans="1:6" s="3" customFormat="1" ht="12.75" customHeight="1">
      <c r="A175" s="25" t="s">
        <v>45</v>
      </c>
      <c r="B175" s="21"/>
      <c r="C175" s="97">
        <v>9900073150</v>
      </c>
      <c r="D175" s="20" t="s">
        <v>2</v>
      </c>
      <c r="E175" s="144">
        <v>16.9</v>
      </c>
      <c r="F175" s="149"/>
    </row>
    <row r="176" spans="1:6" s="3" customFormat="1" ht="87" customHeight="1">
      <c r="A176" s="179" t="s">
        <v>194</v>
      </c>
      <c r="B176" s="21"/>
      <c r="C176" s="97">
        <v>9900073160</v>
      </c>
      <c r="D176" s="21"/>
      <c r="E176" s="144">
        <f>E177</f>
        <v>5</v>
      </c>
      <c r="F176" s="149"/>
    </row>
    <row r="177" spans="1:6" s="3" customFormat="1" ht="24" customHeight="1">
      <c r="A177" s="25" t="s">
        <v>120</v>
      </c>
      <c r="B177" s="21"/>
      <c r="C177" s="97">
        <v>9900073160</v>
      </c>
      <c r="D177" s="20" t="s">
        <v>40</v>
      </c>
      <c r="E177" s="144">
        <v>5</v>
      </c>
      <c r="F177" s="149"/>
    </row>
    <row r="178" spans="1:6" s="3" customFormat="1" ht="24.75" customHeight="1">
      <c r="A178" s="131" t="s">
        <v>34</v>
      </c>
      <c r="B178" s="21"/>
      <c r="C178" s="97">
        <v>9900082040</v>
      </c>
      <c r="D178" s="21"/>
      <c r="E178" s="144">
        <f>E179+E180+E181</f>
        <v>46477.6</v>
      </c>
      <c r="F178" s="149"/>
    </row>
    <row r="179" spans="1:6" s="3" customFormat="1" ht="47.25" customHeight="1">
      <c r="A179" s="25" t="s">
        <v>13</v>
      </c>
      <c r="B179" s="21"/>
      <c r="C179" s="97">
        <v>9900082040</v>
      </c>
      <c r="D179" s="20" t="s">
        <v>14</v>
      </c>
      <c r="E179" s="144">
        <v>41057.9</v>
      </c>
      <c r="F179" s="149"/>
    </row>
    <row r="180" spans="1:6" s="3" customFormat="1" ht="26.25" customHeight="1">
      <c r="A180" s="25" t="s">
        <v>120</v>
      </c>
      <c r="B180" s="21"/>
      <c r="C180" s="97">
        <v>9900082040</v>
      </c>
      <c r="D180" s="20" t="s">
        <v>40</v>
      </c>
      <c r="E180" s="144">
        <v>5389.7</v>
      </c>
      <c r="F180" s="149"/>
    </row>
    <row r="181" spans="1:6" s="3" customFormat="1" ht="12.75" customHeight="1">
      <c r="A181" s="25" t="s">
        <v>1</v>
      </c>
      <c r="B181" s="21"/>
      <c r="C181" s="97">
        <v>9900082040</v>
      </c>
      <c r="D181" s="20" t="s">
        <v>0</v>
      </c>
      <c r="E181" s="144">
        <v>30</v>
      </c>
      <c r="F181" s="149"/>
    </row>
    <row r="182" spans="1:6" s="3" customFormat="1" ht="27" customHeight="1">
      <c r="A182" s="131" t="s">
        <v>22</v>
      </c>
      <c r="B182" s="21"/>
      <c r="C182" s="97">
        <v>9900082080</v>
      </c>
      <c r="D182" s="20"/>
      <c r="E182" s="144">
        <f>E183</f>
        <v>3387.5</v>
      </c>
      <c r="F182" s="149"/>
    </row>
    <row r="183" spans="1:6" s="3" customFormat="1" ht="48.75" customHeight="1">
      <c r="A183" s="25" t="s">
        <v>13</v>
      </c>
      <c r="B183" s="21"/>
      <c r="C183" s="97">
        <v>9900082080</v>
      </c>
      <c r="D183" s="20" t="s">
        <v>14</v>
      </c>
      <c r="E183" s="144">
        <v>3387.5</v>
      </c>
      <c r="F183" s="149"/>
    </row>
    <row r="184" spans="1:6" s="3" customFormat="1" ht="15" customHeight="1">
      <c r="A184" s="181" t="s">
        <v>18</v>
      </c>
      <c r="B184" s="21"/>
      <c r="C184" s="97">
        <v>9900092730</v>
      </c>
      <c r="D184" s="20"/>
      <c r="E184" s="144">
        <f>E185</f>
        <v>30</v>
      </c>
      <c r="F184" s="149"/>
    </row>
    <row r="185" spans="1:6" s="3" customFormat="1" ht="14.25" customHeight="1">
      <c r="A185" s="25" t="s">
        <v>68</v>
      </c>
      <c r="B185" s="21"/>
      <c r="C185" s="97">
        <v>9900092730</v>
      </c>
      <c r="D185" s="20" t="s">
        <v>6</v>
      </c>
      <c r="E185" s="144">
        <v>30</v>
      </c>
      <c r="F185" s="149"/>
    </row>
    <row r="186" spans="1:6" s="3" customFormat="1" ht="12.75" customHeight="1">
      <c r="A186" s="231"/>
      <c r="B186" s="232"/>
      <c r="C186" s="232"/>
      <c r="D186" s="232"/>
      <c r="E186" s="233"/>
      <c r="F186" s="149"/>
    </row>
    <row r="187" spans="1:6" s="3" customFormat="1" ht="23.25" customHeight="1">
      <c r="A187" s="23" t="s">
        <v>47</v>
      </c>
      <c r="B187" s="21" t="s">
        <v>8</v>
      </c>
      <c r="C187" s="20"/>
      <c r="D187" s="21"/>
      <c r="E187" s="139">
        <f>E188</f>
        <v>2449.7</v>
      </c>
      <c r="F187" s="149"/>
    </row>
    <row r="188" spans="1:6" s="3" customFormat="1" ht="12.75" customHeight="1">
      <c r="A188" s="127" t="s">
        <v>35</v>
      </c>
      <c r="B188" s="21"/>
      <c r="C188" s="98">
        <v>9900000000</v>
      </c>
      <c r="D188" s="21"/>
      <c r="E188" s="139">
        <f>E192+E195+E189</f>
        <v>2449.7</v>
      </c>
      <c r="F188" s="149"/>
    </row>
    <row r="189" spans="1:6" s="195" customFormat="1" ht="36.75" customHeight="1">
      <c r="A189" s="159" t="s">
        <v>160</v>
      </c>
      <c r="B189" s="20"/>
      <c r="C189" s="97">
        <v>9900024030</v>
      </c>
      <c r="D189" s="20"/>
      <c r="E189" s="144">
        <f>E190+E191</f>
        <v>93</v>
      </c>
      <c r="F189" s="194"/>
    </row>
    <row r="190" spans="1:6" s="195" customFormat="1" ht="50.25" customHeight="1">
      <c r="A190" s="25" t="s">
        <v>13</v>
      </c>
      <c r="B190" s="20"/>
      <c r="C190" s="97">
        <v>9900024030</v>
      </c>
      <c r="D190" s="20" t="s">
        <v>14</v>
      </c>
      <c r="E190" s="144">
        <v>92</v>
      </c>
      <c r="F190" s="194"/>
    </row>
    <row r="191" spans="1:6" s="195" customFormat="1" ht="24.75" customHeight="1">
      <c r="A191" s="25" t="s">
        <v>120</v>
      </c>
      <c r="B191" s="20"/>
      <c r="C191" s="97">
        <v>9900024030</v>
      </c>
      <c r="D191" s="20" t="s">
        <v>40</v>
      </c>
      <c r="E191" s="144">
        <v>1</v>
      </c>
      <c r="F191" s="194"/>
    </row>
    <row r="192" spans="1:6" s="3" customFormat="1" ht="23.25" customHeight="1">
      <c r="A192" s="131" t="s">
        <v>34</v>
      </c>
      <c r="B192" s="21"/>
      <c r="C192" s="97">
        <v>9900082040</v>
      </c>
      <c r="D192" s="21"/>
      <c r="E192" s="144">
        <f>E194+E193</f>
        <v>1024.1</v>
      </c>
      <c r="F192" s="149"/>
    </row>
    <row r="193" spans="1:6" s="3" customFormat="1" ht="51" customHeight="1">
      <c r="A193" s="25" t="s">
        <v>13</v>
      </c>
      <c r="B193" s="21"/>
      <c r="C193" s="97">
        <v>9900082040</v>
      </c>
      <c r="D193" s="20" t="s">
        <v>14</v>
      </c>
      <c r="E193" s="144">
        <v>760.1</v>
      </c>
      <c r="F193" s="149"/>
    </row>
    <row r="194" spans="1:6" s="3" customFormat="1" ht="26.25" customHeight="1">
      <c r="A194" s="25" t="s">
        <v>120</v>
      </c>
      <c r="B194" s="21"/>
      <c r="C194" s="97">
        <v>9900082040</v>
      </c>
      <c r="D194" s="20" t="s">
        <v>40</v>
      </c>
      <c r="E194" s="144">
        <v>264</v>
      </c>
      <c r="F194" s="149"/>
    </row>
    <row r="195" spans="1:6" s="3" customFormat="1" ht="24.75" customHeight="1">
      <c r="A195" s="17" t="s">
        <v>46</v>
      </c>
      <c r="B195" s="21"/>
      <c r="C195" s="97">
        <v>9900082050</v>
      </c>
      <c r="D195" s="20"/>
      <c r="E195" s="144">
        <f>E196</f>
        <v>1332.6</v>
      </c>
      <c r="F195" s="149"/>
    </row>
    <row r="196" spans="1:6" s="3" customFormat="1" ht="48.75" customHeight="1">
      <c r="A196" s="25" t="s">
        <v>13</v>
      </c>
      <c r="B196" s="21"/>
      <c r="C196" s="97">
        <v>9900082050</v>
      </c>
      <c r="D196" s="20" t="s">
        <v>14</v>
      </c>
      <c r="E196" s="144">
        <v>1332.6</v>
      </c>
      <c r="F196" s="149"/>
    </row>
    <row r="197" spans="1:6" s="3" customFormat="1" ht="12.75" customHeight="1">
      <c r="A197" s="231"/>
      <c r="B197" s="232"/>
      <c r="C197" s="232"/>
      <c r="D197" s="232"/>
      <c r="E197" s="233"/>
      <c r="F197" s="149"/>
    </row>
    <row r="198" spans="1:6" s="3" customFormat="1" ht="24.75" customHeight="1">
      <c r="A198" s="24" t="s">
        <v>69</v>
      </c>
      <c r="B198" s="21" t="s">
        <v>41</v>
      </c>
      <c r="C198" s="20"/>
      <c r="D198" s="21"/>
      <c r="E198" s="139">
        <f>E202+E269+E277+E273+E199</f>
        <v>171295.69999999998</v>
      </c>
      <c r="F198" s="149"/>
    </row>
    <row r="199" spans="1:6" s="3" customFormat="1" ht="24.75" customHeight="1">
      <c r="A199" s="113" t="s">
        <v>51</v>
      </c>
      <c r="B199" s="34"/>
      <c r="C199" s="98">
        <v>200000000</v>
      </c>
      <c r="D199" s="21"/>
      <c r="E199" s="139">
        <f>E200</f>
        <v>115</v>
      </c>
      <c r="F199" s="149"/>
    </row>
    <row r="200" spans="1:6" s="3" customFormat="1" ht="24.75" customHeight="1">
      <c r="A200" s="10" t="s">
        <v>236</v>
      </c>
      <c r="B200" s="17"/>
      <c r="C200" s="97">
        <v>203500000</v>
      </c>
      <c r="D200" s="20"/>
      <c r="E200" s="144">
        <f>E201</f>
        <v>115</v>
      </c>
      <c r="F200" s="149"/>
    </row>
    <row r="201" spans="1:6" s="3" customFormat="1" ht="24.75" customHeight="1">
      <c r="A201" s="25" t="s">
        <v>5</v>
      </c>
      <c r="B201" s="20"/>
      <c r="C201" s="97">
        <v>203500000</v>
      </c>
      <c r="D201" s="20" t="s">
        <v>17</v>
      </c>
      <c r="E201" s="144">
        <v>115</v>
      </c>
      <c r="F201" s="149"/>
    </row>
    <row r="202" spans="1:6" s="3" customFormat="1" ht="26.25" customHeight="1">
      <c r="A202" s="134" t="s">
        <v>71</v>
      </c>
      <c r="B202" s="21"/>
      <c r="C202" s="98">
        <v>300000000</v>
      </c>
      <c r="D202" s="21"/>
      <c r="E202" s="139">
        <f>E203+E219+E226+E228+E235+E239+E246+E253+E212+E241+E257+E237+E263+E266</f>
        <v>169823.4</v>
      </c>
      <c r="F202" s="149"/>
    </row>
    <row r="203" spans="1:6" s="3" customFormat="1" ht="24.75" customHeight="1">
      <c r="A203" s="107" t="s">
        <v>86</v>
      </c>
      <c r="B203" s="21"/>
      <c r="C203" s="97">
        <v>301100000</v>
      </c>
      <c r="D203" s="20"/>
      <c r="E203" s="144">
        <f>E204+E206+E208+E210</f>
        <v>5290.8</v>
      </c>
      <c r="F203" s="149"/>
    </row>
    <row r="204" spans="1:6" s="3" customFormat="1" ht="25.5" customHeight="1">
      <c r="A204" s="107" t="s">
        <v>177</v>
      </c>
      <c r="B204" s="21"/>
      <c r="C204" s="97">
        <v>301111000</v>
      </c>
      <c r="D204" s="20"/>
      <c r="E204" s="144">
        <f>E205</f>
        <v>2669.9</v>
      </c>
      <c r="F204" s="149"/>
    </row>
    <row r="205" spans="1:6" s="3" customFormat="1" ht="26.25" customHeight="1">
      <c r="A205" s="25" t="s">
        <v>5</v>
      </c>
      <c r="B205" s="21"/>
      <c r="C205" s="97">
        <v>301111000</v>
      </c>
      <c r="D205" s="20" t="s">
        <v>17</v>
      </c>
      <c r="E205" s="144">
        <v>2669.9</v>
      </c>
      <c r="F205" s="149"/>
    </row>
    <row r="206" spans="1:6" s="3" customFormat="1" ht="26.25" customHeight="1">
      <c r="A206" s="107" t="s">
        <v>238</v>
      </c>
      <c r="B206" s="21"/>
      <c r="C206" s="97">
        <v>301112000</v>
      </c>
      <c r="D206" s="20"/>
      <c r="E206" s="144">
        <f>E207</f>
        <v>75</v>
      </c>
      <c r="F206" s="149"/>
    </row>
    <row r="207" spans="1:6" s="3" customFormat="1" ht="26.25" customHeight="1">
      <c r="A207" s="25" t="s">
        <v>5</v>
      </c>
      <c r="B207" s="21"/>
      <c r="C207" s="97">
        <v>301112000</v>
      </c>
      <c r="D207" s="20" t="s">
        <v>17</v>
      </c>
      <c r="E207" s="144">
        <v>75</v>
      </c>
      <c r="F207" s="149"/>
    </row>
    <row r="208" spans="1:6" s="3" customFormat="1" ht="26.25" customHeight="1">
      <c r="A208" s="34" t="s">
        <v>196</v>
      </c>
      <c r="B208" s="21"/>
      <c r="C208" s="97" t="s">
        <v>195</v>
      </c>
      <c r="D208" s="20"/>
      <c r="E208" s="144">
        <f>E209</f>
        <v>2445.9</v>
      </c>
      <c r="F208" s="149"/>
    </row>
    <row r="209" spans="1:6" s="3" customFormat="1" ht="26.25" customHeight="1">
      <c r="A209" s="25" t="s">
        <v>5</v>
      </c>
      <c r="B209" s="21"/>
      <c r="C209" s="97" t="s">
        <v>195</v>
      </c>
      <c r="D209" s="20" t="s">
        <v>17</v>
      </c>
      <c r="E209" s="144">
        <v>2445.9</v>
      </c>
      <c r="F209" s="149"/>
    </row>
    <row r="210" spans="1:6" s="3" customFormat="1" ht="14.25" customHeight="1">
      <c r="A210" s="191" t="s">
        <v>161</v>
      </c>
      <c r="B210" s="21"/>
      <c r="C210" s="97" t="s">
        <v>258</v>
      </c>
      <c r="D210" s="20"/>
      <c r="E210" s="144">
        <f>E211</f>
        <v>100</v>
      </c>
      <c r="F210" s="149"/>
    </row>
    <row r="211" spans="1:6" s="3" customFormat="1" ht="26.25" customHeight="1">
      <c r="A211" s="25" t="s">
        <v>5</v>
      </c>
      <c r="B211" s="21"/>
      <c r="C211" s="97" t="s">
        <v>258</v>
      </c>
      <c r="D211" s="20" t="s">
        <v>17</v>
      </c>
      <c r="E211" s="144">
        <v>100</v>
      </c>
      <c r="F211" s="149"/>
    </row>
    <row r="212" spans="1:6" s="3" customFormat="1" ht="14.25" customHeight="1">
      <c r="A212" s="164" t="s">
        <v>117</v>
      </c>
      <c r="B212" s="21"/>
      <c r="C212" s="97">
        <v>301200000</v>
      </c>
      <c r="D212" s="20"/>
      <c r="E212" s="144">
        <f>E213+E215+E217</f>
        <v>437.1</v>
      </c>
      <c r="F212" s="149"/>
    </row>
    <row r="213" spans="1:6" s="3" customFormat="1" ht="14.25" customHeight="1">
      <c r="A213" s="164" t="s">
        <v>118</v>
      </c>
      <c r="B213" s="21"/>
      <c r="C213" s="97">
        <v>301211000</v>
      </c>
      <c r="D213" s="20"/>
      <c r="E213" s="144">
        <f>E214</f>
        <v>350</v>
      </c>
      <c r="F213" s="149"/>
    </row>
    <row r="214" spans="1:6" s="3" customFormat="1" ht="25.5" customHeight="1">
      <c r="A214" s="25" t="s">
        <v>5</v>
      </c>
      <c r="B214" s="21"/>
      <c r="C214" s="97">
        <v>301211000</v>
      </c>
      <c r="D214" s="20" t="s">
        <v>17</v>
      </c>
      <c r="E214" s="144">
        <v>350</v>
      </c>
      <c r="F214" s="149"/>
    </row>
    <row r="215" spans="1:6" s="3" customFormat="1" ht="13.5" customHeight="1">
      <c r="A215" s="164" t="s">
        <v>119</v>
      </c>
      <c r="B215" s="21"/>
      <c r="C215" s="97">
        <v>301212000</v>
      </c>
      <c r="D215" s="20"/>
      <c r="E215" s="144">
        <f>E216</f>
        <v>15</v>
      </c>
      <c r="F215" s="149"/>
    </row>
    <row r="216" spans="1:6" s="3" customFormat="1" ht="25.5" customHeight="1">
      <c r="A216" s="25" t="s">
        <v>5</v>
      </c>
      <c r="B216" s="21"/>
      <c r="C216" s="97">
        <v>301212000</v>
      </c>
      <c r="D216" s="20" t="s">
        <v>17</v>
      </c>
      <c r="E216" s="144">
        <v>15</v>
      </c>
      <c r="F216" s="149"/>
    </row>
    <row r="217" spans="1:6" s="3" customFormat="1" ht="12.75" customHeight="1">
      <c r="A217" s="191" t="s">
        <v>161</v>
      </c>
      <c r="B217" s="21"/>
      <c r="C217" s="97" t="s">
        <v>197</v>
      </c>
      <c r="D217" s="20"/>
      <c r="E217" s="144">
        <f>E218</f>
        <v>72.1</v>
      </c>
      <c r="F217" s="149"/>
    </row>
    <row r="218" spans="1:6" s="3" customFormat="1" ht="25.5" customHeight="1">
      <c r="A218" s="25" t="s">
        <v>5</v>
      </c>
      <c r="B218" s="21"/>
      <c r="C218" s="97" t="s">
        <v>197</v>
      </c>
      <c r="D218" s="20" t="s">
        <v>17</v>
      </c>
      <c r="E218" s="144">
        <v>72.1</v>
      </c>
      <c r="F218" s="149"/>
    </row>
    <row r="219" spans="1:6" s="3" customFormat="1" ht="12.75" customHeight="1">
      <c r="A219" s="164" t="s">
        <v>142</v>
      </c>
      <c r="B219" s="21"/>
      <c r="C219" s="97">
        <v>301300000</v>
      </c>
      <c r="D219" s="20"/>
      <c r="E219" s="144">
        <f>E220+E224+E222</f>
        <v>13446.800000000001</v>
      </c>
      <c r="F219" s="149"/>
    </row>
    <row r="220" spans="1:6" s="3" customFormat="1" ht="12.75" customHeight="1">
      <c r="A220" s="164" t="s">
        <v>49</v>
      </c>
      <c r="B220" s="21"/>
      <c r="C220" s="97">
        <v>301311100</v>
      </c>
      <c r="D220" s="20"/>
      <c r="E220" s="144">
        <f>E221</f>
        <v>12942.7</v>
      </c>
      <c r="F220" s="149"/>
    </row>
    <row r="221" spans="1:6" s="3" customFormat="1" ht="24.75" customHeight="1">
      <c r="A221" s="25" t="s">
        <v>5</v>
      </c>
      <c r="B221" s="21"/>
      <c r="C221" s="97">
        <v>301311100</v>
      </c>
      <c r="D221" s="20" t="s">
        <v>17</v>
      </c>
      <c r="E221" s="144">
        <v>12942.7</v>
      </c>
      <c r="F221" s="149"/>
    </row>
    <row r="222" spans="1:6" s="3" customFormat="1" ht="13.5" customHeight="1">
      <c r="A222" s="107" t="s">
        <v>198</v>
      </c>
      <c r="B222" s="21"/>
      <c r="C222" s="97">
        <v>301311300</v>
      </c>
      <c r="D222" s="20"/>
      <c r="E222" s="144">
        <f>E223</f>
        <v>366.5</v>
      </c>
      <c r="F222" s="149"/>
    </row>
    <row r="223" spans="1:6" s="3" customFormat="1" ht="24.75" customHeight="1">
      <c r="A223" s="25" t="s">
        <v>5</v>
      </c>
      <c r="B223" s="21"/>
      <c r="C223" s="97">
        <v>301311300</v>
      </c>
      <c r="D223" s="20" t="s">
        <v>17</v>
      </c>
      <c r="E223" s="144">
        <v>366.5</v>
      </c>
      <c r="F223" s="149"/>
    </row>
    <row r="224" spans="1:6" s="3" customFormat="1" ht="12.75" customHeight="1">
      <c r="A224" s="191" t="s">
        <v>161</v>
      </c>
      <c r="B224" s="21"/>
      <c r="C224" s="43" t="s">
        <v>162</v>
      </c>
      <c r="D224" s="20"/>
      <c r="E224" s="144">
        <f>E225</f>
        <v>137.6</v>
      </c>
      <c r="F224" s="149"/>
    </row>
    <row r="225" spans="1:6" s="3" customFormat="1" ht="24.75" customHeight="1">
      <c r="A225" s="25" t="s">
        <v>5</v>
      </c>
      <c r="B225" s="21"/>
      <c r="C225" s="43" t="s">
        <v>162</v>
      </c>
      <c r="D225" s="20" t="s">
        <v>17</v>
      </c>
      <c r="E225" s="144">
        <v>137.6</v>
      </c>
      <c r="F225" s="149"/>
    </row>
    <row r="226" spans="1:6" s="3" customFormat="1" ht="12.75" customHeight="1">
      <c r="A226" s="73" t="s">
        <v>48</v>
      </c>
      <c r="B226" s="21"/>
      <c r="C226" s="97">
        <v>301400000</v>
      </c>
      <c r="D226" s="20"/>
      <c r="E226" s="144">
        <f>E227</f>
        <v>2551.9</v>
      </c>
      <c r="F226" s="149"/>
    </row>
    <row r="227" spans="1:6" s="3" customFormat="1" ht="24" customHeight="1">
      <c r="A227" s="25" t="s">
        <v>5</v>
      </c>
      <c r="B227" s="21"/>
      <c r="C227" s="97">
        <v>301400000</v>
      </c>
      <c r="D227" s="20" t="s">
        <v>17</v>
      </c>
      <c r="E227" s="144">
        <v>2551.9</v>
      </c>
      <c r="F227" s="149"/>
    </row>
    <row r="228" spans="1:5" ht="30" customHeight="1">
      <c r="A228" s="163" t="s">
        <v>87</v>
      </c>
      <c r="B228" s="34"/>
      <c r="C228" s="97">
        <v>301500000</v>
      </c>
      <c r="D228" s="35"/>
      <c r="E228" s="141">
        <f>E229+E231+E233</f>
        <v>855</v>
      </c>
    </row>
    <row r="229" spans="1:5" ht="24" customHeight="1">
      <c r="A229" s="73" t="s">
        <v>88</v>
      </c>
      <c r="B229" s="34"/>
      <c r="C229" s="97">
        <v>301511000</v>
      </c>
      <c r="D229" s="35"/>
      <c r="E229" s="141">
        <f>E230</f>
        <v>526.5</v>
      </c>
    </row>
    <row r="230" spans="1:5" ht="24" customHeight="1">
      <c r="A230" s="25" t="s">
        <v>5</v>
      </c>
      <c r="B230" s="34"/>
      <c r="C230" s="97">
        <v>301511000</v>
      </c>
      <c r="D230" s="35">
        <v>600</v>
      </c>
      <c r="E230" s="141">
        <v>526.5</v>
      </c>
    </row>
    <row r="231" spans="1:5" ht="27" customHeight="1">
      <c r="A231" s="73" t="s">
        <v>89</v>
      </c>
      <c r="B231" s="17"/>
      <c r="C231" s="97">
        <v>301512000</v>
      </c>
      <c r="D231" s="35"/>
      <c r="E231" s="141">
        <f>E232</f>
        <v>184</v>
      </c>
    </row>
    <row r="232" spans="1:5" ht="26.25" customHeight="1">
      <c r="A232" s="25" t="s">
        <v>5</v>
      </c>
      <c r="B232" s="17"/>
      <c r="C232" s="97">
        <v>301512000</v>
      </c>
      <c r="D232" s="35">
        <v>600</v>
      </c>
      <c r="E232" s="141">
        <v>184</v>
      </c>
    </row>
    <row r="233" spans="1:5" ht="25.5" customHeight="1">
      <c r="A233" s="10" t="s">
        <v>192</v>
      </c>
      <c r="B233" s="17"/>
      <c r="C233" s="97" t="s">
        <v>193</v>
      </c>
      <c r="D233" s="20"/>
      <c r="E233" s="141">
        <f>E234</f>
        <v>144.5</v>
      </c>
    </row>
    <row r="234" spans="1:5" ht="24.75" customHeight="1">
      <c r="A234" s="25" t="s">
        <v>5</v>
      </c>
      <c r="B234" s="17"/>
      <c r="C234" s="97" t="s">
        <v>193</v>
      </c>
      <c r="D234" s="20" t="s">
        <v>17</v>
      </c>
      <c r="E234" s="141">
        <v>144.5</v>
      </c>
    </row>
    <row r="235" spans="1:6" s="4" customFormat="1" ht="24" customHeight="1">
      <c r="A235" s="73" t="s">
        <v>73</v>
      </c>
      <c r="B235" s="17"/>
      <c r="C235" s="97">
        <v>302100000</v>
      </c>
      <c r="D235" s="35"/>
      <c r="E235" s="141">
        <f>E236</f>
        <v>35777.9</v>
      </c>
      <c r="F235" s="152"/>
    </row>
    <row r="236" spans="1:6" s="4" customFormat="1" ht="26.25" customHeight="1">
      <c r="A236" s="25" t="s">
        <v>5</v>
      </c>
      <c r="B236" s="17"/>
      <c r="C236" s="97">
        <v>302100000</v>
      </c>
      <c r="D236" s="35">
        <v>600</v>
      </c>
      <c r="E236" s="141">
        <v>35777.9</v>
      </c>
      <c r="F236" s="152"/>
    </row>
    <row r="237" spans="1:6" s="4" customFormat="1" ht="26.25" customHeight="1">
      <c r="A237" s="10" t="s">
        <v>184</v>
      </c>
      <c r="B237" s="17"/>
      <c r="C237" s="97">
        <v>302200000</v>
      </c>
      <c r="D237" s="35"/>
      <c r="E237" s="141">
        <f>E238</f>
        <v>648.5</v>
      </c>
      <c r="F237" s="152"/>
    </row>
    <row r="238" spans="1:6" s="4" customFormat="1" ht="26.25" customHeight="1">
      <c r="A238" s="25" t="s">
        <v>5</v>
      </c>
      <c r="B238" s="17"/>
      <c r="C238" s="97">
        <v>302200000</v>
      </c>
      <c r="D238" s="35">
        <v>600</v>
      </c>
      <c r="E238" s="141">
        <v>648.5</v>
      </c>
      <c r="F238" s="152"/>
    </row>
    <row r="239" spans="1:6" s="4" customFormat="1" ht="25.5" customHeight="1">
      <c r="A239" s="107" t="s">
        <v>72</v>
      </c>
      <c r="B239" s="17"/>
      <c r="C239" s="97">
        <v>302400000</v>
      </c>
      <c r="D239" s="35"/>
      <c r="E239" s="141">
        <f>E240</f>
        <v>10436.2</v>
      </c>
      <c r="F239" s="152"/>
    </row>
    <row r="240" spans="1:6" s="4" customFormat="1" ht="25.5" customHeight="1">
      <c r="A240" s="25" t="s">
        <v>5</v>
      </c>
      <c r="B240" s="17"/>
      <c r="C240" s="97">
        <v>302400000</v>
      </c>
      <c r="D240" s="35">
        <v>600</v>
      </c>
      <c r="E240" s="141">
        <v>10436.2</v>
      </c>
      <c r="F240" s="152"/>
    </row>
    <row r="241" spans="1:6" s="4" customFormat="1" ht="14.25" customHeight="1">
      <c r="A241" s="10" t="s">
        <v>145</v>
      </c>
      <c r="B241" s="17"/>
      <c r="C241" s="97">
        <v>302500000</v>
      </c>
      <c r="D241" s="35"/>
      <c r="E241" s="141">
        <f>E242+E244</f>
        <v>668</v>
      </c>
      <c r="F241" s="152"/>
    </row>
    <row r="242" spans="1:6" s="4" customFormat="1" ht="25.5" customHeight="1">
      <c r="A242" s="10" t="s">
        <v>146</v>
      </c>
      <c r="B242" s="17"/>
      <c r="C242" s="97" t="s">
        <v>137</v>
      </c>
      <c r="D242" s="35"/>
      <c r="E242" s="141">
        <f>E243</f>
        <v>334</v>
      </c>
      <c r="F242" s="152"/>
    </row>
    <row r="243" spans="1:6" s="4" customFormat="1" ht="25.5" customHeight="1">
      <c r="A243" s="25" t="s">
        <v>5</v>
      </c>
      <c r="B243" s="17"/>
      <c r="C243" s="97" t="s">
        <v>137</v>
      </c>
      <c r="D243" s="35">
        <v>600</v>
      </c>
      <c r="E243" s="141">
        <v>334</v>
      </c>
      <c r="F243" s="152"/>
    </row>
    <row r="244" spans="1:6" s="4" customFormat="1" ht="37.5" customHeight="1">
      <c r="A244" s="159" t="s">
        <v>182</v>
      </c>
      <c r="B244" s="17"/>
      <c r="C244" s="97" t="s">
        <v>183</v>
      </c>
      <c r="D244" s="35"/>
      <c r="E244" s="141">
        <f>E245</f>
        <v>334</v>
      </c>
      <c r="F244" s="152"/>
    </row>
    <row r="245" spans="1:6" s="4" customFormat="1" ht="25.5" customHeight="1">
      <c r="A245" s="25" t="s">
        <v>5</v>
      </c>
      <c r="B245" s="17"/>
      <c r="C245" s="97" t="s">
        <v>183</v>
      </c>
      <c r="D245" s="35">
        <v>600</v>
      </c>
      <c r="E245" s="141">
        <v>334</v>
      </c>
      <c r="F245" s="152"/>
    </row>
    <row r="246" spans="1:5" ht="24.75" customHeight="1">
      <c r="A246" s="73" t="s">
        <v>90</v>
      </c>
      <c r="B246" s="34"/>
      <c r="C246" s="97">
        <v>303100000</v>
      </c>
      <c r="D246" s="35"/>
      <c r="E246" s="141">
        <f>E247+E250</f>
        <v>8228.7</v>
      </c>
    </row>
    <row r="247" spans="1:5" ht="24">
      <c r="A247" s="73" t="s">
        <v>34</v>
      </c>
      <c r="B247" s="17"/>
      <c r="C247" s="97">
        <v>303182040</v>
      </c>
      <c r="D247" s="35"/>
      <c r="E247" s="141">
        <f>E248+E249</f>
        <v>2807.7</v>
      </c>
    </row>
    <row r="248" spans="1:5" ht="48">
      <c r="A248" s="25" t="s">
        <v>13</v>
      </c>
      <c r="B248" s="17"/>
      <c r="C248" s="97">
        <v>303182040</v>
      </c>
      <c r="D248" s="35">
        <v>100</v>
      </c>
      <c r="E248" s="141">
        <v>2527.7</v>
      </c>
    </row>
    <row r="249" spans="1:5" ht="24">
      <c r="A249" s="25" t="s">
        <v>120</v>
      </c>
      <c r="B249" s="17"/>
      <c r="C249" s="97">
        <v>303182040</v>
      </c>
      <c r="D249" s="35">
        <v>200</v>
      </c>
      <c r="E249" s="141">
        <v>280</v>
      </c>
    </row>
    <row r="250" spans="1:5" ht="24">
      <c r="A250" s="73" t="s">
        <v>60</v>
      </c>
      <c r="B250" s="17"/>
      <c r="C250" s="97">
        <v>303182060</v>
      </c>
      <c r="D250" s="35"/>
      <c r="E250" s="141">
        <f>E251+E252</f>
        <v>5421</v>
      </c>
    </row>
    <row r="251" spans="1:5" ht="48.75" customHeight="1">
      <c r="A251" s="25" t="s">
        <v>13</v>
      </c>
      <c r="B251" s="34"/>
      <c r="C251" s="97">
        <v>303182060</v>
      </c>
      <c r="D251" s="35">
        <v>100</v>
      </c>
      <c r="E251" s="141">
        <v>5131</v>
      </c>
    </row>
    <row r="252" spans="1:5" ht="24.75" customHeight="1">
      <c r="A252" s="25" t="s">
        <v>120</v>
      </c>
      <c r="B252" s="34"/>
      <c r="C252" s="97">
        <v>303182060</v>
      </c>
      <c r="D252" s="35">
        <v>200</v>
      </c>
      <c r="E252" s="141">
        <v>290</v>
      </c>
    </row>
    <row r="253" spans="1:5" ht="16.5" customHeight="1">
      <c r="A253" s="62" t="s">
        <v>150</v>
      </c>
      <c r="B253" s="20"/>
      <c r="C253" s="97">
        <v>303300000</v>
      </c>
      <c r="D253" s="35"/>
      <c r="E253" s="144">
        <f>E254+E255+E256</f>
        <v>25080.8</v>
      </c>
    </row>
    <row r="254" spans="1:5" ht="48">
      <c r="A254" s="25" t="s">
        <v>13</v>
      </c>
      <c r="B254" s="20"/>
      <c r="C254" s="97">
        <v>303300000</v>
      </c>
      <c r="D254" s="35">
        <v>100</v>
      </c>
      <c r="E254" s="144">
        <v>24239</v>
      </c>
    </row>
    <row r="255" spans="1:5" ht="24">
      <c r="A255" s="25" t="s">
        <v>120</v>
      </c>
      <c r="B255" s="20"/>
      <c r="C255" s="97">
        <v>303300000</v>
      </c>
      <c r="D255" s="35">
        <v>200</v>
      </c>
      <c r="E255" s="144">
        <v>816.3</v>
      </c>
    </row>
    <row r="256" spans="1:5" ht="12.75">
      <c r="A256" s="25" t="s">
        <v>1</v>
      </c>
      <c r="B256" s="20"/>
      <c r="C256" s="97">
        <v>303300000</v>
      </c>
      <c r="D256" s="35">
        <v>800</v>
      </c>
      <c r="E256" s="144">
        <v>25.5</v>
      </c>
    </row>
    <row r="257" spans="1:5" ht="24">
      <c r="A257" s="180" t="s">
        <v>172</v>
      </c>
      <c r="B257" s="20"/>
      <c r="C257" s="97">
        <v>303400000</v>
      </c>
      <c r="D257" s="35"/>
      <c r="E257" s="144">
        <f>E258+E261</f>
        <v>46307.9</v>
      </c>
    </row>
    <row r="258" spans="1:5" ht="24">
      <c r="A258" s="180" t="s">
        <v>173</v>
      </c>
      <c r="B258" s="20"/>
      <c r="C258" s="97" t="s">
        <v>174</v>
      </c>
      <c r="D258" s="35"/>
      <c r="E258" s="144">
        <f>E260+E259</f>
        <v>44919</v>
      </c>
    </row>
    <row r="259" spans="1:5" ht="48">
      <c r="A259" s="25" t="s">
        <v>13</v>
      </c>
      <c r="B259" s="20"/>
      <c r="C259" s="97" t="s">
        <v>174</v>
      </c>
      <c r="D259" s="35">
        <v>100</v>
      </c>
      <c r="E259" s="144">
        <v>14649.7</v>
      </c>
    </row>
    <row r="260" spans="1:5" ht="24">
      <c r="A260" s="25" t="s">
        <v>5</v>
      </c>
      <c r="B260" s="20"/>
      <c r="C260" s="97" t="s">
        <v>174</v>
      </c>
      <c r="D260" s="35">
        <v>600</v>
      </c>
      <c r="E260" s="144">
        <v>30269.3</v>
      </c>
    </row>
    <row r="261" spans="1:5" ht="24">
      <c r="A261" s="180" t="s">
        <v>175</v>
      </c>
      <c r="B261" s="20"/>
      <c r="C261" s="97" t="s">
        <v>262</v>
      </c>
      <c r="D261" s="35"/>
      <c r="E261" s="144">
        <f>E262</f>
        <v>1388.9</v>
      </c>
    </row>
    <row r="262" spans="1:5" ht="24">
      <c r="A262" s="25" t="s">
        <v>5</v>
      </c>
      <c r="B262" s="20"/>
      <c r="C262" s="97" t="s">
        <v>262</v>
      </c>
      <c r="D262" s="35">
        <v>600</v>
      </c>
      <c r="E262" s="144">
        <v>1388.9</v>
      </c>
    </row>
    <row r="263" spans="1:5" ht="24">
      <c r="A263" s="221" t="s">
        <v>274</v>
      </c>
      <c r="B263" s="20"/>
      <c r="C263" s="97">
        <v>303500000</v>
      </c>
      <c r="D263" s="35"/>
      <c r="E263" s="144">
        <f>E264</f>
        <v>15093.8</v>
      </c>
    </row>
    <row r="264" spans="1:5" ht="24">
      <c r="A264" s="205" t="s">
        <v>264</v>
      </c>
      <c r="B264" s="20"/>
      <c r="C264" s="97" t="s">
        <v>263</v>
      </c>
      <c r="D264" s="35"/>
      <c r="E264" s="144">
        <f>E265</f>
        <v>15093.8</v>
      </c>
    </row>
    <row r="265" spans="1:5" ht="24">
      <c r="A265" s="25" t="s">
        <v>5</v>
      </c>
      <c r="B265" s="20"/>
      <c r="C265" s="97" t="s">
        <v>263</v>
      </c>
      <c r="D265" s="35">
        <v>600</v>
      </c>
      <c r="E265" s="144">
        <v>15093.8</v>
      </c>
    </row>
    <row r="266" spans="1:5" ht="12.75">
      <c r="A266" s="221" t="s">
        <v>275</v>
      </c>
      <c r="B266" s="20"/>
      <c r="C266" s="97" t="s">
        <v>265</v>
      </c>
      <c r="D266" s="35"/>
      <c r="E266" s="144">
        <f>E267</f>
        <v>5000</v>
      </c>
    </row>
    <row r="267" spans="1:5" ht="24">
      <c r="A267" s="205" t="s">
        <v>192</v>
      </c>
      <c r="B267" s="20"/>
      <c r="C267" s="97" t="s">
        <v>266</v>
      </c>
      <c r="D267" s="35"/>
      <c r="E267" s="144">
        <f>E268</f>
        <v>5000</v>
      </c>
    </row>
    <row r="268" spans="1:5" ht="24">
      <c r="A268" s="25" t="s">
        <v>5</v>
      </c>
      <c r="B268" s="20"/>
      <c r="C268" s="97" t="s">
        <v>266</v>
      </c>
      <c r="D268" s="35">
        <v>600</v>
      </c>
      <c r="E268" s="144">
        <v>5000</v>
      </c>
    </row>
    <row r="269" spans="1:6" s="3" customFormat="1" ht="27" customHeight="1">
      <c r="A269" s="117" t="s">
        <v>70</v>
      </c>
      <c r="B269" s="20"/>
      <c r="C269" s="98">
        <v>500000000</v>
      </c>
      <c r="D269" s="35"/>
      <c r="E269" s="139">
        <f>E270</f>
        <v>119.3</v>
      </c>
      <c r="F269" s="149"/>
    </row>
    <row r="270" spans="1:5" ht="22.5" customHeight="1">
      <c r="A270" s="118" t="s">
        <v>11</v>
      </c>
      <c r="B270" s="17"/>
      <c r="C270" s="98">
        <v>510000000</v>
      </c>
      <c r="D270" s="35"/>
      <c r="E270" s="143">
        <f>E271</f>
        <v>119.3</v>
      </c>
    </row>
    <row r="271" spans="1:5" ht="27" customHeight="1">
      <c r="A271" s="188" t="s">
        <v>19</v>
      </c>
      <c r="B271" s="17"/>
      <c r="C271" s="97">
        <v>511200000</v>
      </c>
      <c r="D271" s="35"/>
      <c r="E271" s="141">
        <f>E272</f>
        <v>119.3</v>
      </c>
    </row>
    <row r="272" spans="1:5" ht="24">
      <c r="A272" s="25" t="s">
        <v>5</v>
      </c>
      <c r="B272" s="17"/>
      <c r="C272" s="97">
        <v>511200000</v>
      </c>
      <c r="D272" s="35">
        <v>600</v>
      </c>
      <c r="E272" s="141">
        <v>119.3</v>
      </c>
    </row>
    <row r="273" spans="1:5" ht="36">
      <c r="A273" s="90" t="s">
        <v>12</v>
      </c>
      <c r="B273" s="17"/>
      <c r="C273" s="44">
        <v>700000000</v>
      </c>
      <c r="D273" s="35"/>
      <c r="E273" s="143">
        <f>E274</f>
        <v>128</v>
      </c>
    </row>
    <row r="274" spans="1:5" ht="24">
      <c r="A274" s="23" t="s">
        <v>154</v>
      </c>
      <c r="B274" s="17"/>
      <c r="C274" s="98">
        <v>720000000</v>
      </c>
      <c r="D274" s="21"/>
      <c r="E274" s="143">
        <f>E275</f>
        <v>128</v>
      </c>
    </row>
    <row r="275" spans="1:5" ht="24">
      <c r="A275" s="10" t="s">
        <v>178</v>
      </c>
      <c r="B275" s="17"/>
      <c r="C275" s="97">
        <v>723200000</v>
      </c>
      <c r="D275" s="20"/>
      <c r="E275" s="141">
        <f>E276</f>
        <v>128</v>
      </c>
    </row>
    <row r="276" spans="1:5" ht="24">
      <c r="A276" s="25" t="s">
        <v>5</v>
      </c>
      <c r="B276" s="17"/>
      <c r="C276" s="97">
        <v>723200000</v>
      </c>
      <c r="D276" s="20" t="s">
        <v>17</v>
      </c>
      <c r="E276" s="141">
        <v>128</v>
      </c>
    </row>
    <row r="277" spans="1:5" ht="12.75">
      <c r="A277" s="127" t="s">
        <v>35</v>
      </c>
      <c r="B277" s="21"/>
      <c r="C277" s="98">
        <v>9900000000</v>
      </c>
      <c r="D277" s="40"/>
      <c r="E277" s="143">
        <f>E278+E280</f>
        <v>1110</v>
      </c>
    </row>
    <row r="278" spans="1:5" ht="25.5" customHeight="1">
      <c r="A278" s="94" t="s">
        <v>3</v>
      </c>
      <c r="B278" s="20"/>
      <c r="C278" s="97">
        <v>9900010500</v>
      </c>
      <c r="D278" s="20"/>
      <c r="E278" s="144">
        <f>E279</f>
        <v>733</v>
      </c>
    </row>
    <row r="279" spans="1:5" ht="24">
      <c r="A279" s="25" t="s">
        <v>5</v>
      </c>
      <c r="B279" s="17"/>
      <c r="C279" s="97">
        <v>9900010500</v>
      </c>
      <c r="D279" s="35">
        <v>600</v>
      </c>
      <c r="E279" s="141">
        <v>733</v>
      </c>
    </row>
    <row r="280" spans="1:5" ht="72">
      <c r="A280" s="75" t="s">
        <v>15</v>
      </c>
      <c r="B280" s="17"/>
      <c r="C280" s="97">
        <v>9900073190</v>
      </c>
      <c r="D280" s="35"/>
      <c r="E280" s="141">
        <f>E281</f>
        <v>377</v>
      </c>
    </row>
    <row r="281" spans="1:5" ht="14.25" customHeight="1">
      <c r="A281" s="25" t="s">
        <v>68</v>
      </c>
      <c r="B281" s="21"/>
      <c r="C281" s="97">
        <v>9900073190</v>
      </c>
      <c r="D281" s="20" t="s">
        <v>6</v>
      </c>
      <c r="E281" s="144">
        <v>377</v>
      </c>
    </row>
    <row r="282" spans="1:5" ht="12.75" customHeight="1">
      <c r="A282" s="226"/>
      <c r="B282" s="227"/>
      <c r="C282" s="227"/>
      <c r="D282" s="227"/>
      <c r="E282" s="228"/>
    </row>
    <row r="283" spans="1:5" ht="23.25" customHeight="1">
      <c r="A283" s="24" t="s">
        <v>211</v>
      </c>
      <c r="B283" s="23">
        <v>964</v>
      </c>
      <c r="C283" s="29"/>
      <c r="D283" s="40"/>
      <c r="E283" s="143">
        <f>E284+E309</f>
        <v>9780.5</v>
      </c>
    </row>
    <row r="284" spans="1:7" ht="36">
      <c r="A284" s="108" t="s">
        <v>55</v>
      </c>
      <c r="B284" s="48"/>
      <c r="C284" s="98">
        <v>400000000</v>
      </c>
      <c r="D284" s="21"/>
      <c r="E284" s="140">
        <f>E285+E288+E290+E296+E299+E302+E306+E293</f>
        <v>9680.5</v>
      </c>
      <c r="G284" s="145"/>
    </row>
    <row r="285" spans="1:5" ht="12.75">
      <c r="A285" s="107" t="s">
        <v>138</v>
      </c>
      <c r="B285" s="48"/>
      <c r="C285" s="97">
        <v>401400000</v>
      </c>
      <c r="D285" s="20"/>
      <c r="E285" s="142">
        <f>E286</f>
        <v>728</v>
      </c>
    </row>
    <row r="286" spans="1:5" ht="12.75">
      <c r="A286" s="107" t="s">
        <v>83</v>
      </c>
      <c r="B286" s="48"/>
      <c r="C286" s="97" t="s">
        <v>124</v>
      </c>
      <c r="D286" s="20"/>
      <c r="E286" s="142">
        <f>E287</f>
        <v>728</v>
      </c>
    </row>
    <row r="287" spans="1:5" ht="24">
      <c r="A287" s="25" t="s">
        <v>120</v>
      </c>
      <c r="B287" s="48"/>
      <c r="C287" s="97" t="s">
        <v>124</v>
      </c>
      <c r="D287" s="20" t="s">
        <v>40</v>
      </c>
      <c r="E287" s="142">
        <v>728</v>
      </c>
    </row>
    <row r="288" spans="1:5" ht="24">
      <c r="A288" s="135" t="s">
        <v>91</v>
      </c>
      <c r="B288" s="39"/>
      <c r="C288" s="97">
        <v>402100000</v>
      </c>
      <c r="D288" s="20"/>
      <c r="E288" s="142">
        <f>E289</f>
        <v>4044.7</v>
      </c>
    </row>
    <row r="289" spans="1:5" ht="24">
      <c r="A289" s="25" t="s">
        <v>5</v>
      </c>
      <c r="B289" s="39"/>
      <c r="C289" s="97">
        <v>402100000</v>
      </c>
      <c r="D289" s="20" t="s">
        <v>17</v>
      </c>
      <c r="E289" s="142">
        <v>4044.7</v>
      </c>
    </row>
    <row r="290" spans="1:5" ht="24">
      <c r="A290" s="189" t="s">
        <v>112</v>
      </c>
      <c r="B290" s="39"/>
      <c r="C290" s="97">
        <v>402200000</v>
      </c>
      <c r="D290" s="20"/>
      <c r="E290" s="142">
        <f>E292+E291</f>
        <v>175.1</v>
      </c>
    </row>
    <row r="291" spans="1:5" ht="24">
      <c r="A291" s="25" t="s">
        <v>120</v>
      </c>
      <c r="B291" s="39"/>
      <c r="C291" s="97">
        <v>402200000</v>
      </c>
      <c r="D291" s="20" t="s">
        <v>40</v>
      </c>
      <c r="E291" s="142">
        <v>75.1</v>
      </c>
    </row>
    <row r="292" spans="1:5" ht="24">
      <c r="A292" s="25" t="s">
        <v>5</v>
      </c>
      <c r="B292" s="39"/>
      <c r="C292" s="97">
        <v>402200000</v>
      </c>
      <c r="D292" s="20" t="s">
        <v>17</v>
      </c>
      <c r="E292" s="142">
        <v>100</v>
      </c>
    </row>
    <row r="293" spans="1:5" ht="12.75">
      <c r="A293" s="221" t="s">
        <v>276</v>
      </c>
      <c r="B293" s="39"/>
      <c r="C293" s="97">
        <v>402600000</v>
      </c>
      <c r="D293" s="20"/>
      <c r="E293" s="142">
        <f>E294</f>
        <v>1074.2</v>
      </c>
    </row>
    <row r="294" spans="1:5" ht="24">
      <c r="A294" s="205" t="s">
        <v>264</v>
      </c>
      <c r="B294" s="39"/>
      <c r="C294" s="97" t="s">
        <v>267</v>
      </c>
      <c r="D294" s="20"/>
      <c r="E294" s="142">
        <f>E295</f>
        <v>1074.2</v>
      </c>
    </row>
    <row r="295" spans="1:5" ht="24">
      <c r="A295" s="25" t="s">
        <v>5</v>
      </c>
      <c r="B295" s="39"/>
      <c r="C295" s="97" t="s">
        <v>267</v>
      </c>
      <c r="D295" s="20" t="s">
        <v>17</v>
      </c>
      <c r="E295" s="142">
        <v>1074.2</v>
      </c>
    </row>
    <row r="296" spans="1:5" ht="36">
      <c r="A296" s="109" t="s">
        <v>92</v>
      </c>
      <c r="B296" s="17"/>
      <c r="C296" s="97">
        <v>405100000</v>
      </c>
      <c r="D296" s="35"/>
      <c r="E296" s="141">
        <f>E298+E297</f>
        <v>168</v>
      </c>
    </row>
    <row r="297" spans="1:5" ht="48">
      <c r="A297" s="25" t="s">
        <v>13</v>
      </c>
      <c r="B297" s="17"/>
      <c r="C297" s="97">
        <v>405100000</v>
      </c>
      <c r="D297" s="35">
        <v>100</v>
      </c>
      <c r="E297" s="141">
        <v>80</v>
      </c>
    </row>
    <row r="298" spans="1:5" ht="24">
      <c r="A298" s="25" t="s">
        <v>120</v>
      </c>
      <c r="B298" s="17"/>
      <c r="C298" s="97">
        <v>405100000</v>
      </c>
      <c r="D298" s="35">
        <v>200</v>
      </c>
      <c r="E298" s="141">
        <v>88</v>
      </c>
    </row>
    <row r="299" spans="1:7" ht="60">
      <c r="A299" s="110" t="s">
        <v>93</v>
      </c>
      <c r="B299" s="17"/>
      <c r="C299" s="97">
        <v>405200000</v>
      </c>
      <c r="D299" s="35"/>
      <c r="E299" s="141">
        <f>E301+E300</f>
        <v>778.9</v>
      </c>
      <c r="G299" s="95"/>
    </row>
    <row r="300" spans="1:7" ht="48">
      <c r="A300" s="25" t="s">
        <v>13</v>
      </c>
      <c r="B300" s="17"/>
      <c r="C300" s="97">
        <v>405200000</v>
      </c>
      <c r="D300" s="35">
        <v>100</v>
      </c>
      <c r="E300" s="141">
        <v>604</v>
      </c>
      <c r="G300" s="161"/>
    </row>
    <row r="301" spans="1:5" ht="24">
      <c r="A301" s="25" t="s">
        <v>120</v>
      </c>
      <c r="B301" s="19"/>
      <c r="C301" s="97">
        <v>405200000</v>
      </c>
      <c r="D301" s="35">
        <v>200</v>
      </c>
      <c r="E301" s="141">
        <v>174.9</v>
      </c>
    </row>
    <row r="302" spans="1:5" ht="24" customHeight="1">
      <c r="A302" s="111" t="s">
        <v>90</v>
      </c>
      <c r="B302" s="20"/>
      <c r="C302" s="97">
        <v>406100000</v>
      </c>
      <c r="D302" s="20"/>
      <c r="E302" s="141">
        <f>E303</f>
        <v>2591.6</v>
      </c>
    </row>
    <row r="303" spans="1:5" ht="26.25" customHeight="1">
      <c r="A303" s="111" t="s">
        <v>34</v>
      </c>
      <c r="B303" s="21"/>
      <c r="C303" s="97">
        <v>406182040</v>
      </c>
      <c r="D303" s="21"/>
      <c r="E303" s="141">
        <f>E304+E305</f>
        <v>2591.6</v>
      </c>
    </row>
    <row r="304" spans="1:5" ht="48" customHeight="1">
      <c r="A304" s="25" t="s">
        <v>13</v>
      </c>
      <c r="B304" s="17"/>
      <c r="C304" s="97">
        <v>406182040</v>
      </c>
      <c r="D304" s="35">
        <v>100</v>
      </c>
      <c r="E304" s="141">
        <v>2365.6</v>
      </c>
    </row>
    <row r="305" spans="1:6" s="4" customFormat="1" ht="26.25" customHeight="1">
      <c r="A305" s="25" t="s">
        <v>120</v>
      </c>
      <c r="B305" s="17"/>
      <c r="C305" s="97">
        <v>406182040</v>
      </c>
      <c r="D305" s="35">
        <v>200</v>
      </c>
      <c r="E305" s="141">
        <v>226</v>
      </c>
      <c r="F305" s="152"/>
    </row>
    <row r="306" spans="1:6" s="4" customFormat="1" ht="15" customHeight="1">
      <c r="A306" s="111" t="s">
        <v>94</v>
      </c>
      <c r="B306" s="34"/>
      <c r="C306" s="97">
        <v>406200000</v>
      </c>
      <c r="D306" s="35"/>
      <c r="E306" s="141">
        <f>E307</f>
        <v>120</v>
      </c>
      <c r="F306" s="152"/>
    </row>
    <row r="307" spans="1:6" s="4" customFormat="1" ht="50.25" customHeight="1">
      <c r="A307" s="112" t="s">
        <v>95</v>
      </c>
      <c r="B307" s="20"/>
      <c r="C307" s="97">
        <v>406260000</v>
      </c>
      <c r="D307" s="35"/>
      <c r="E307" s="141">
        <f>E308</f>
        <v>120</v>
      </c>
      <c r="F307" s="152"/>
    </row>
    <row r="308" spans="1:6" s="4" customFormat="1" ht="15" customHeight="1">
      <c r="A308" s="25" t="s">
        <v>68</v>
      </c>
      <c r="B308" s="34"/>
      <c r="C308" s="97">
        <v>406260000</v>
      </c>
      <c r="D308" s="35">
        <v>300</v>
      </c>
      <c r="E308" s="141">
        <v>120</v>
      </c>
      <c r="F308" s="152"/>
    </row>
    <row r="309" spans="1:6" s="4" customFormat="1" ht="36" customHeight="1">
      <c r="A309" s="90" t="s">
        <v>12</v>
      </c>
      <c r="B309" s="17"/>
      <c r="C309" s="44">
        <v>700000000</v>
      </c>
      <c r="D309" s="35"/>
      <c r="E309" s="143">
        <f>E310</f>
        <v>100</v>
      </c>
      <c r="F309" s="152"/>
    </row>
    <row r="310" spans="1:6" s="4" customFormat="1" ht="24.75" customHeight="1">
      <c r="A310" s="23" t="s">
        <v>154</v>
      </c>
      <c r="B310" s="17"/>
      <c r="C310" s="98">
        <v>720000000</v>
      </c>
      <c r="D310" s="21"/>
      <c r="E310" s="143">
        <f>E311</f>
        <v>100</v>
      </c>
      <c r="F310" s="152"/>
    </row>
    <row r="311" spans="1:6" s="4" customFormat="1" ht="25.5" customHeight="1">
      <c r="A311" s="10" t="s">
        <v>178</v>
      </c>
      <c r="B311" s="17"/>
      <c r="C311" s="97">
        <v>723200000</v>
      </c>
      <c r="D311" s="20"/>
      <c r="E311" s="141">
        <f>E312</f>
        <v>100</v>
      </c>
      <c r="F311" s="152"/>
    </row>
    <row r="312" spans="1:6" s="4" customFormat="1" ht="27.75" customHeight="1">
      <c r="A312" s="25" t="s">
        <v>5</v>
      </c>
      <c r="B312" s="17"/>
      <c r="C312" s="97">
        <v>723200000</v>
      </c>
      <c r="D312" s="20" t="s">
        <v>17</v>
      </c>
      <c r="E312" s="141">
        <v>100</v>
      </c>
      <c r="F312" s="152"/>
    </row>
    <row r="313" spans="1:5" ht="14.25" customHeight="1">
      <c r="A313" s="226"/>
      <c r="B313" s="227"/>
      <c r="C313" s="227"/>
      <c r="D313" s="227"/>
      <c r="E313" s="228"/>
    </row>
    <row r="314" spans="1:6" s="4" customFormat="1" ht="25.5" customHeight="1">
      <c r="A314" s="24" t="s">
        <v>65</v>
      </c>
      <c r="B314" s="47">
        <v>975</v>
      </c>
      <c r="C314" s="29"/>
      <c r="D314" s="40"/>
      <c r="E314" s="143">
        <f>E315+E410+E384+E406+E395</f>
        <v>822323.0999999997</v>
      </c>
      <c r="F314" s="152"/>
    </row>
    <row r="315" spans="1:5" ht="24" customHeight="1">
      <c r="A315" s="113" t="s">
        <v>51</v>
      </c>
      <c r="B315" s="34"/>
      <c r="C315" s="98">
        <v>200000000</v>
      </c>
      <c r="D315" s="40"/>
      <c r="E315" s="143">
        <f>E316+E323+E329+E333+E345+E347+E350+E367+E370+E373+E339+E360+E352+E362+E331+E354+E356+E364+E381+E326</f>
        <v>759045.4999999998</v>
      </c>
    </row>
    <row r="316" spans="1:5" ht="41.25" customHeight="1">
      <c r="A316" s="114" t="s">
        <v>96</v>
      </c>
      <c r="B316" s="17"/>
      <c r="C316" s="97">
        <v>201100000</v>
      </c>
      <c r="D316" s="35"/>
      <c r="E316" s="141">
        <f>E317+E319+E343+E321</f>
        <v>669549.2</v>
      </c>
    </row>
    <row r="317" spans="1:5" ht="25.5" customHeight="1">
      <c r="A317" s="163" t="s">
        <v>52</v>
      </c>
      <c r="B317" s="17"/>
      <c r="C317" s="97">
        <v>201111000</v>
      </c>
      <c r="D317" s="35"/>
      <c r="E317" s="141">
        <f>E318</f>
        <v>64132.7</v>
      </c>
    </row>
    <row r="318" spans="1:5" ht="25.5" customHeight="1">
      <c r="A318" s="25" t="s">
        <v>5</v>
      </c>
      <c r="B318" s="17"/>
      <c r="C318" s="97">
        <v>201111000</v>
      </c>
      <c r="D318" s="35">
        <v>600</v>
      </c>
      <c r="E318" s="141">
        <v>64132.7</v>
      </c>
    </row>
    <row r="319" spans="1:5" ht="36.75" customHeight="1">
      <c r="A319" s="73" t="s">
        <v>97</v>
      </c>
      <c r="B319" s="17"/>
      <c r="C319" s="97">
        <v>201173010</v>
      </c>
      <c r="D319" s="35"/>
      <c r="E319" s="141">
        <f>E320</f>
        <v>539800.4</v>
      </c>
    </row>
    <row r="320" spans="1:5" ht="27.75" customHeight="1">
      <c r="A320" s="25" t="s">
        <v>5</v>
      </c>
      <c r="B320" s="17"/>
      <c r="C320" s="97">
        <v>201173010</v>
      </c>
      <c r="D320" s="35">
        <v>600</v>
      </c>
      <c r="E320" s="141">
        <v>539800.4</v>
      </c>
    </row>
    <row r="321" spans="1:5" ht="27.75" customHeight="1">
      <c r="A321" s="205" t="s">
        <v>264</v>
      </c>
      <c r="B321" s="17"/>
      <c r="C321" s="97" t="s">
        <v>268</v>
      </c>
      <c r="D321" s="35"/>
      <c r="E321" s="141">
        <f>E322</f>
        <v>64211</v>
      </c>
    </row>
    <row r="322" spans="1:5" ht="27.75" customHeight="1">
      <c r="A322" s="25" t="s">
        <v>5</v>
      </c>
      <c r="B322" s="17"/>
      <c r="C322" s="97" t="s">
        <v>268</v>
      </c>
      <c r="D322" s="35">
        <v>600</v>
      </c>
      <c r="E322" s="141">
        <v>64211</v>
      </c>
    </row>
    <row r="323" spans="1:5" ht="61.5" customHeight="1">
      <c r="A323" s="136" t="s">
        <v>98</v>
      </c>
      <c r="B323" s="17"/>
      <c r="C323" s="97">
        <v>201200000</v>
      </c>
      <c r="D323" s="35"/>
      <c r="E323" s="141">
        <f>E324</f>
        <v>7561.3</v>
      </c>
    </row>
    <row r="324" spans="1:5" ht="50.25" customHeight="1">
      <c r="A324" s="73" t="s">
        <v>4</v>
      </c>
      <c r="B324" s="17"/>
      <c r="C324" s="97">
        <v>201273020</v>
      </c>
      <c r="D324" s="35"/>
      <c r="E324" s="141">
        <f>E325</f>
        <v>7561.3</v>
      </c>
    </row>
    <row r="325" spans="1:5" ht="24" customHeight="1">
      <c r="A325" s="25" t="s">
        <v>5</v>
      </c>
      <c r="B325" s="17"/>
      <c r="C325" s="97">
        <v>201273020</v>
      </c>
      <c r="D325" s="35">
        <v>600</v>
      </c>
      <c r="E325" s="141">
        <v>7561.3</v>
      </c>
    </row>
    <row r="326" spans="1:5" ht="24" customHeight="1">
      <c r="A326" s="159" t="s">
        <v>164</v>
      </c>
      <c r="B326" s="17"/>
      <c r="C326" s="97">
        <v>201300000</v>
      </c>
      <c r="D326" s="35"/>
      <c r="E326" s="141">
        <f>E327</f>
        <v>99</v>
      </c>
    </row>
    <row r="327" spans="1:5" ht="24" customHeight="1">
      <c r="A327" s="159" t="s">
        <v>185</v>
      </c>
      <c r="B327" s="17"/>
      <c r="C327" s="97">
        <v>201311000</v>
      </c>
      <c r="D327" s="35"/>
      <c r="E327" s="141">
        <f>E328</f>
        <v>99</v>
      </c>
    </row>
    <row r="328" spans="1:5" ht="24" customHeight="1">
      <c r="A328" s="25" t="s">
        <v>5</v>
      </c>
      <c r="B328" s="17"/>
      <c r="C328" s="97">
        <v>201311000</v>
      </c>
      <c r="D328" s="35">
        <v>600</v>
      </c>
      <c r="E328" s="141">
        <v>99</v>
      </c>
    </row>
    <row r="329" spans="1:5" ht="15.75" customHeight="1">
      <c r="A329" s="163" t="s">
        <v>54</v>
      </c>
      <c r="B329" s="17"/>
      <c r="C329" s="97">
        <v>201500000</v>
      </c>
      <c r="D329" s="35"/>
      <c r="E329" s="141">
        <f>E330</f>
        <v>1895</v>
      </c>
    </row>
    <row r="330" spans="1:6" s="2" customFormat="1" ht="25.5" customHeight="1">
      <c r="A330" s="25" t="s">
        <v>5</v>
      </c>
      <c r="B330" s="17"/>
      <c r="C330" s="97">
        <v>201500000</v>
      </c>
      <c r="D330" s="35">
        <v>600</v>
      </c>
      <c r="E330" s="141">
        <v>1895</v>
      </c>
      <c r="F330" s="153"/>
    </row>
    <row r="331" spans="1:6" s="2" customFormat="1" ht="25.5" customHeight="1">
      <c r="A331" s="10" t="s">
        <v>210</v>
      </c>
      <c r="B331" s="17"/>
      <c r="C331" s="97">
        <v>201600000</v>
      </c>
      <c r="D331" s="35"/>
      <c r="E331" s="141">
        <f>E332</f>
        <v>469.5</v>
      </c>
      <c r="F331" s="153"/>
    </row>
    <row r="332" spans="1:6" s="2" customFormat="1" ht="25.5" customHeight="1">
      <c r="A332" s="25" t="s">
        <v>5</v>
      </c>
      <c r="B332" s="17"/>
      <c r="C332" s="97">
        <v>201600000</v>
      </c>
      <c r="D332" s="35">
        <v>600</v>
      </c>
      <c r="E332" s="141">
        <v>469.5</v>
      </c>
      <c r="F332" s="153"/>
    </row>
    <row r="333" spans="1:6" s="4" customFormat="1" ht="24" customHeight="1">
      <c r="A333" s="73" t="s">
        <v>99</v>
      </c>
      <c r="B333" s="34"/>
      <c r="C333" s="97">
        <v>201700000</v>
      </c>
      <c r="D333" s="40"/>
      <c r="E333" s="141">
        <f>E334+E337</f>
        <v>23235.2</v>
      </c>
      <c r="F333" s="152"/>
    </row>
    <row r="334" spans="1:6" s="4" customFormat="1" ht="15" customHeight="1">
      <c r="A334" s="162" t="s">
        <v>83</v>
      </c>
      <c r="B334" s="34"/>
      <c r="C334" s="97">
        <v>201711000</v>
      </c>
      <c r="D334" s="40"/>
      <c r="E334" s="141">
        <f>E336+E335</f>
        <v>21901.2</v>
      </c>
      <c r="F334" s="152"/>
    </row>
    <row r="335" spans="1:6" s="4" customFormat="1" ht="27" customHeight="1">
      <c r="A335" s="25" t="s">
        <v>120</v>
      </c>
      <c r="B335" s="34"/>
      <c r="C335" s="97">
        <v>201711000</v>
      </c>
      <c r="D335" s="35">
        <v>200</v>
      </c>
      <c r="E335" s="141">
        <v>8610</v>
      </c>
      <c r="F335" s="152"/>
    </row>
    <row r="336" spans="1:6" s="4" customFormat="1" ht="26.25" customHeight="1">
      <c r="A336" s="25" t="s">
        <v>5</v>
      </c>
      <c r="B336" s="34"/>
      <c r="C336" s="97">
        <v>201711000</v>
      </c>
      <c r="D336" s="41" t="s">
        <v>17</v>
      </c>
      <c r="E336" s="141">
        <v>13291.2</v>
      </c>
      <c r="F336" s="145"/>
    </row>
    <row r="337" spans="1:6" s="4" customFormat="1" ht="26.25" customHeight="1">
      <c r="A337" s="10" t="s">
        <v>163</v>
      </c>
      <c r="B337" s="34"/>
      <c r="C337" s="97" t="s">
        <v>245</v>
      </c>
      <c r="D337" s="41"/>
      <c r="E337" s="141">
        <f>E338</f>
        <v>1334</v>
      </c>
      <c r="F337" s="145"/>
    </row>
    <row r="338" spans="1:6" s="4" customFormat="1" ht="26.25" customHeight="1">
      <c r="A338" s="25" t="s">
        <v>5</v>
      </c>
      <c r="B338" s="34"/>
      <c r="C338" s="97" t="s">
        <v>245</v>
      </c>
      <c r="D338" s="41" t="s">
        <v>17</v>
      </c>
      <c r="E338" s="141">
        <v>1334</v>
      </c>
      <c r="F338" s="145"/>
    </row>
    <row r="339" spans="1:6" s="4" customFormat="1" ht="37.5" customHeight="1">
      <c r="A339" s="159" t="s">
        <v>148</v>
      </c>
      <c r="B339" s="34"/>
      <c r="C339" s="97">
        <v>201800000</v>
      </c>
      <c r="D339" s="41"/>
      <c r="E339" s="141">
        <f>E340</f>
        <v>11430.2</v>
      </c>
      <c r="F339" s="152"/>
    </row>
    <row r="340" spans="1:6" s="4" customFormat="1" ht="41.25" customHeight="1">
      <c r="A340" s="146" t="s">
        <v>139</v>
      </c>
      <c r="B340" s="34"/>
      <c r="C340" s="97" t="s">
        <v>140</v>
      </c>
      <c r="D340" s="41"/>
      <c r="E340" s="141">
        <f>E341</f>
        <v>11430.2</v>
      </c>
      <c r="F340" s="152"/>
    </row>
    <row r="341" spans="1:6" s="4" customFormat="1" ht="26.25" customHeight="1">
      <c r="A341" s="25" t="s">
        <v>5</v>
      </c>
      <c r="B341" s="34"/>
      <c r="C341" s="97" t="s">
        <v>140</v>
      </c>
      <c r="D341" s="41" t="s">
        <v>17</v>
      </c>
      <c r="E341" s="141">
        <v>11430.2</v>
      </c>
      <c r="F341" s="152"/>
    </row>
    <row r="342" spans="1:6" s="4" customFormat="1" ht="23.25" customHeight="1">
      <c r="A342" s="193" t="s">
        <v>284</v>
      </c>
      <c r="B342" s="34"/>
      <c r="C342" s="97">
        <v>201900000</v>
      </c>
      <c r="D342" s="41"/>
      <c r="E342" s="141">
        <f>E343</f>
        <v>1405.1</v>
      </c>
      <c r="F342" s="152"/>
    </row>
    <row r="343" spans="1:6" s="4" customFormat="1" ht="37.5" customHeight="1">
      <c r="A343" s="219" t="s">
        <v>285</v>
      </c>
      <c r="B343" s="17"/>
      <c r="C343" s="97" t="s">
        <v>283</v>
      </c>
      <c r="D343" s="35"/>
      <c r="E343" s="141">
        <f>E344</f>
        <v>1405.1</v>
      </c>
      <c r="F343" s="152"/>
    </row>
    <row r="344" spans="1:6" s="4" customFormat="1" ht="26.25" customHeight="1">
      <c r="A344" s="25" t="s">
        <v>5</v>
      </c>
      <c r="B344" s="17"/>
      <c r="C344" s="97" t="s">
        <v>283</v>
      </c>
      <c r="D344" s="35">
        <v>600</v>
      </c>
      <c r="E344" s="141">
        <v>1405.1</v>
      </c>
      <c r="F344" s="152"/>
    </row>
    <row r="345" spans="1:5" ht="25.5" customHeight="1">
      <c r="A345" s="107" t="s">
        <v>107</v>
      </c>
      <c r="B345" s="17"/>
      <c r="C345" s="97">
        <v>202100000</v>
      </c>
      <c r="D345" s="36"/>
      <c r="E345" s="141">
        <f>E346</f>
        <v>26</v>
      </c>
    </row>
    <row r="346" spans="1:5" ht="25.5" customHeight="1">
      <c r="A346" s="25" t="s">
        <v>5</v>
      </c>
      <c r="B346" s="17"/>
      <c r="C346" s="97">
        <v>202100000</v>
      </c>
      <c r="D346" s="36" t="s">
        <v>17</v>
      </c>
      <c r="E346" s="141">
        <v>26</v>
      </c>
    </row>
    <row r="347" spans="1:5" ht="17.25" customHeight="1">
      <c r="A347" s="50" t="s">
        <v>108</v>
      </c>
      <c r="B347" s="17"/>
      <c r="C347" s="97">
        <v>202200000</v>
      </c>
      <c r="D347" s="36"/>
      <c r="E347" s="141">
        <f>E349+E348</f>
        <v>208</v>
      </c>
    </row>
    <row r="348" spans="1:5" ht="24.75" customHeight="1">
      <c r="A348" s="25" t="s">
        <v>120</v>
      </c>
      <c r="B348" s="17"/>
      <c r="C348" s="97">
        <v>202200000</v>
      </c>
      <c r="D348" s="36" t="s">
        <v>40</v>
      </c>
      <c r="E348" s="141">
        <v>32</v>
      </c>
    </row>
    <row r="349" spans="1:5" ht="25.5" customHeight="1">
      <c r="A349" s="25" t="s">
        <v>5</v>
      </c>
      <c r="B349" s="17"/>
      <c r="C349" s="97">
        <v>202200000</v>
      </c>
      <c r="D349" s="36" t="s">
        <v>17</v>
      </c>
      <c r="E349" s="141">
        <v>176</v>
      </c>
    </row>
    <row r="350" spans="1:5" ht="12.75" customHeight="1">
      <c r="A350" s="50" t="s">
        <v>109</v>
      </c>
      <c r="B350" s="17"/>
      <c r="C350" s="97">
        <v>202400000</v>
      </c>
      <c r="D350" s="36"/>
      <c r="E350" s="141">
        <f>E351</f>
        <v>60</v>
      </c>
    </row>
    <row r="351" spans="1:5" ht="25.5" customHeight="1">
      <c r="A351" s="25" t="s">
        <v>120</v>
      </c>
      <c r="B351" s="17"/>
      <c r="C351" s="97">
        <v>202400000</v>
      </c>
      <c r="D351" s="36" t="s">
        <v>40</v>
      </c>
      <c r="E351" s="141">
        <v>60</v>
      </c>
    </row>
    <row r="352" spans="1:5" ht="37.5" customHeight="1">
      <c r="A352" s="190" t="s">
        <v>147</v>
      </c>
      <c r="B352" s="17"/>
      <c r="C352" s="97">
        <v>202500000</v>
      </c>
      <c r="D352" s="36"/>
      <c r="E352" s="141">
        <f>E353</f>
        <v>20</v>
      </c>
    </row>
    <row r="353" spans="1:5" ht="25.5" customHeight="1">
      <c r="A353" s="25" t="s">
        <v>120</v>
      </c>
      <c r="B353" s="17"/>
      <c r="C353" s="97">
        <v>202500000</v>
      </c>
      <c r="D353" s="36" t="s">
        <v>40</v>
      </c>
      <c r="E353" s="141">
        <v>20</v>
      </c>
    </row>
    <row r="354" spans="1:5" ht="51" customHeight="1">
      <c r="A354" s="213" t="s">
        <v>235</v>
      </c>
      <c r="B354" s="17"/>
      <c r="C354" s="97">
        <v>203100000</v>
      </c>
      <c r="D354" s="36"/>
      <c r="E354" s="141">
        <f>E355</f>
        <v>45</v>
      </c>
    </row>
    <row r="355" spans="1:5" ht="25.5" customHeight="1">
      <c r="A355" s="25" t="s">
        <v>5</v>
      </c>
      <c r="B355" s="17"/>
      <c r="C355" s="97">
        <v>203100000</v>
      </c>
      <c r="D355" s="36" t="s">
        <v>17</v>
      </c>
      <c r="E355" s="141">
        <v>45</v>
      </c>
    </row>
    <row r="356" spans="1:5" ht="12.75" customHeight="1">
      <c r="A356" s="10" t="s">
        <v>205</v>
      </c>
      <c r="B356" s="17"/>
      <c r="C356" s="97">
        <v>203200000</v>
      </c>
      <c r="D356" s="36"/>
      <c r="E356" s="141">
        <f>E357+E358+E359</f>
        <v>117.4</v>
      </c>
    </row>
    <row r="357" spans="1:5" ht="50.25" customHeight="1">
      <c r="A357" s="25" t="s">
        <v>13</v>
      </c>
      <c r="B357" s="17"/>
      <c r="C357" s="97">
        <v>203200000</v>
      </c>
      <c r="D357" s="36" t="s">
        <v>14</v>
      </c>
      <c r="E357" s="141">
        <v>15</v>
      </c>
    </row>
    <row r="358" spans="1:5" ht="25.5" customHeight="1">
      <c r="A358" s="25" t="s">
        <v>120</v>
      </c>
      <c r="B358" s="17"/>
      <c r="C358" s="97">
        <v>203200000</v>
      </c>
      <c r="D358" s="36" t="s">
        <v>40</v>
      </c>
      <c r="E358" s="141">
        <v>10</v>
      </c>
    </row>
    <row r="359" spans="1:5" ht="25.5" customHeight="1">
      <c r="A359" s="25" t="s">
        <v>5</v>
      </c>
      <c r="B359" s="17"/>
      <c r="C359" s="97">
        <v>203200000</v>
      </c>
      <c r="D359" s="36" t="s">
        <v>17</v>
      </c>
      <c r="E359" s="141">
        <v>92.4</v>
      </c>
    </row>
    <row r="360" spans="1:5" ht="27" customHeight="1">
      <c r="A360" s="107" t="s">
        <v>234</v>
      </c>
      <c r="B360" s="17"/>
      <c r="C360" s="97">
        <v>203300000</v>
      </c>
      <c r="D360" s="36"/>
      <c r="E360" s="141">
        <f>E361</f>
        <v>10</v>
      </c>
    </row>
    <row r="361" spans="1:5" ht="25.5" customHeight="1">
      <c r="A361" s="25" t="s">
        <v>120</v>
      </c>
      <c r="B361" s="17"/>
      <c r="C361" s="97">
        <v>203300000</v>
      </c>
      <c r="D361" s="36" t="s">
        <v>40</v>
      </c>
      <c r="E361" s="141">
        <v>10</v>
      </c>
    </row>
    <row r="362" spans="1:5" ht="26.25" customHeight="1">
      <c r="A362" s="205" t="s">
        <v>206</v>
      </c>
      <c r="B362" s="17"/>
      <c r="C362" s="97">
        <v>203400000</v>
      </c>
      <c r="D362" s="36"/>
      <c r="E362" s="141">
        <f>E363</f>
        <v>156.6</v>
      </c>
    </row>
    <row r="363" spans="1:5" ht="25.5" customHeight="1">
      <c r="A363" s="25" t="s">
        <v>5</v>
      </c>
      <c r="B363" s="17"/>
      <c r="C363" s="97">
        <v>203400000</v>
      </c>
      <c r="D363" s="36" t="s">
        <v>17</v>
      </c>
      <c r="E363" s="141">
        <v>156.6</v>
      </c>
    </row>
    <row r="364" spans="1:5" ht="25.5" customHeight="1">
      <c r="A364" s="10" t="s">
        <v>236</v>
      </c>
      <c r="B364" s="17"/>
      <c r="C364" s="97">
        <v>203500000</v>
      </c>
      <c r="D364" s="36"/>
      <c r="E364" s="141">
        <f>E365+E366</f>
        <v>337</v>
      </c>
    </row>
    <row r="365" spans="1:5" ht="25.5" customHeight="1">
      <c r="A365" s="25" t="s">
        <v>120</v>
      </c>
      <c r="B365" s="17"/>
      <c r="C365" s="97">
        <v>203500000</v>
      </c>
      <c r="D365" s="36" t="s">
        <v>40</v>
      </c>
      <c r="E365" s="141">
        <v>43.1</v>
      </c>
    </row>
    <row r="366" spans="1:5" ht="25.5" customHeight="1">
      <c r="A366" s="25" t="s">
        <v>5</v>
      </c>
      <c r="B366" s="17"/>
      <c r="C366" s="97">
        <v>203500000</v>
      </c>
      <c r="D366" s="36" t="s">
        <v>17</v>
      </c>
      <c r="E366" s="141">
        <v>293.9</v>
      </c>
    </row>
    <row r="367" spans="1:5" ht="15.75" customHeight="1">
      <c r="A367" s="162" t="s">
        <v>100</v>
      </c>
      <c r="B367" s="17"/>
      <c r="C367" s="97">
        <v>204100000</v>
      </c>
      <c r="D367" s="36"/>
      <c r="E367" s="141">
        <f>E368</f>
        <v>1417.2</v>
      </c>
    </row>
    <row r="368" spans="1:5" ht="25.5" customHeight="1">
      <c r="A368" s="162" t="s">
        <v>101</v>
      </c>
      <c r="B368" s="17"/>
      <c r="C368" s="97" t="s">
        <v>122</v>
      </c>
      <c r="D368" s="36"/>
      <c r="E368" s="141">
        <f>E369</f>
        <v>1417.2</v>
      </c>
    </row>
    <row r="369" spans="1:5" ht="25.5" customHeight="1">
      <c r="A369" s="25" t="s">
        <v>5</v>
      </c>
      <c r="B369" s="17"/>
      <c r="C369" s="97" t="s">
        <v>122</v>
      </c>
      <c r="D369" s="36" t="s">
        <v>17</v>
      </c>
      <c r="E369" s="141">
        <v>1417.2</v>
      </c>
    </row>
    <row r="370" spans="1:5" ht="36" customHeight="1">
      <c r="A370" s="50" t="s">
        <v>59</v>
      </c>
      <c r="B370" s="21"/>
      <c r="C370" s="97">
        <v>204200000</v>
      </c>
      <c r="D370" s="36"/>
      <c r="E370" s="141">
        <f>E371</f>
        <v>583.1</v>
      </c>
    </row>
    <row r="371" spans="1:5" ht="15" customHeight="1">
      <c r="A371" s="50" t="s">
        <v>83</v>
      </c>
      <c r="B371" s="21"/>
      <c r="C371" s="97" t="s">
        <v>123</v>
      </c>
      <c r="D371" s="36"/>
      <c r="E371" s="141">
        <f>E372</f>
        <v>583.1</v>
      </c>
    </row>
    <row r="372" spans="1:5" ht="24.75" customHeight="1">
      <c r="A372" s="25" t="s">
        <v>5</v>
      </c>
      <c r="B372" s="21"/>
      <c r="C372" s="97" t="s">
        <v>123</v>
      </c>
      <c r="D372" s="20" t="s">
        <v>17</v>
      </c>
      <c r="E372" s="141">
        <v>583.1</v>
      </c>
    </row>
    <row r="373" spans="1:5" ht="23.25" customHeight="1">
      <c r="A373" s="50" t="s">
        <v>102</v>
      </c>
      <c r="B373" s="34"/>
      <c r="C373" s="97">
        <v>205100000</v>
      </c>
      <c r="D373" s="40"/>
      <c r="E373" s="141">
        <f>E374+E378</f>
        <v>33655.7</v>
      </c>
    </row>
    <row r="374" spans="1:5" ht="24.75" customHeight="1">
      <c r="A374" s="50" t="s">
        <v>34</v>
      </c>
      <c r="B374" s="17"/>
      <c r="C374" s="97">
        <v>205182040</v>
      </c>
      <c r="D374" s="35"/>
      <c r="E374" s="141">
        <f>E375+E376+E377</f>
        <v>16777.7</v>
      </c>
    </row>
    <row r="375" spans="1:5" ht="48.75" customHeight="1">
      <c r="A375" s="25" t="s">
        <v>13</v>
      </c>
      <c r="B375" s="17"/>
      <c r="C375" s="97">
        <v>205182040</v>
      </c>
      <c r="D375" s="35">
        <v>100</v>
      </c>
      <c r="E375" s="141">
        <v>15107.7</v>
      </c>
    </row>
    <row r="376" spans="1:5" ht="24.75" customHeight="1">
      <c r="A376" s="25" t="s">
        <v>120</v>
      </c>
      <c r="B376" s="17"/>
      <c r="C376" s="97">
        <v>205182040</v>
      </c>
      <c r="D376" s="35">
        <v>200</v>
      </c>
      <c r="E376" s="141">
        <v>1606.9</v>
      </c>
    </row>
    <row r="377" spans="1:5" ht="12" customHeight="1">
      <c r="A377" s="25" t="s">
        <v>1</v>
      </c>
      <c r="B377" s="17"/>
      <c r="C377" s="97">
        <v>205182040</v>
      </c>
      <c r="D377" s="35">
        <v>800</v>
      </c>
      <c r="E377" s="141">
        <v>63.1</v>
      </c>
    </row>
    <row r="378" spans="1:5" ht="24.75" customHeight="1">
      <c r="A378" s="107" t="s">
        <v>60</v>
      </c>
      <c r="B378" s="17"/>
      <c r="C378" s="97">
        <v>205182060</v>
      </c>
      <c r="D378" s="35"/>
      <c r="E378" s="141">
        <f>E379+E380</f>
        <v>16878</v>
      </c>
    </row>
    <row r="379" spans="1:5" ht="48" customHeight="1">
      <c r="A379" s="25" t="s">
        <v>13</v>
      </c>
      <c r="B379" s="17"/>
      <c r="C379" s="97">
        <v>205182060</v>
      </c>
      <c r="D379" s="35">
        <v>100</v>
      </c>
      <c r="E379" s="141">
        <v>16156.4</v>
      </c>
    </row>
    <row r="380" spans="1:5" ht="24.75" customHeight="1">
      <c r="A380" s="25" t="s">
        <v>120</v>
      </c>
      <c r="B380" s="17"/>
      <c r="C380" s="97">
        <v>205182060</v>
      </c>
      <c r="D380" s="35">
        <v>200</v>
      </c>
      <c r="E380" s="141">
        <v>721.6</v>
      </c>
    </row>
    <row r="381" spans="1:5" ht="18" customHeight="1">
      <c r="A381" s="221" t="s">
        <v>277</v>
      </c>
      <c r="B381" s="17"/>
      <c r="C381" s="97" t="s">
        <v>269</v>
      </c>
      <c r="D381" s="35"/>
      <c r="E381" s="141">
        <f>E382</f>
        <v>8170.1</v>
      </c>
    </row>
    <row r="382" spans="1:5" ht="24.75" customHeight="1">
      <c r="A382" s="205" t="s">
        <v>271</v>
      </c>
      <c r="B382" s="17"/>
      <c r="C382" s="97" t="s">
        <v>270</v>
      </c>
      <c r="D382" s="35"/>
      <c r="E382" s="141">
        <f>E383</f>
        <v>8170.1</v>
      </c>
    </row>
    <row r="383" spans="1:5" ht="24.75" customHeight="1">
      <c r="A383" s="25" t="s">
        <v>5</v>
      </c>
      <c r="B383" s="17"/>
      <c r="C383" s="97" t="s">
        <v>270</v>
      </c>
      <c r="D383" s="35">
        <v>600</v>
      </c>
      <c r="E383" s="141">
        <v>8170.1</v>
      </c>
    </row>
    <row r="384" spans="1:5" ht="35.25" customHeight="1">
      <c r="A384" s="108" t="s">
        <v>55</v>
      </c>
      <c r="B384" s="17"/>
      <c r="C384" s="98">
        <v>400000000</v>
      </c>
      <c r="D384" s="40"/>
      <c r="E384" s="143">
        <f>E385+E387+E389+E392</f>
        <v>22312</v>
      </c>
    </row>
    <row r="385" spans="1:5" ht="38.25" customHeight="1">
      <c r="A385" s="183" t="s">
        <v>56</v>
      </c>
      <c r="B385" s="17"/>
      <c r="C385" s="97">
        <v>402300000</v>
      </c>
      <c r="D385" s="35"/>
      <c r="E385" s="141">
        <f>E386</f>
        <v>17796</v>
      </c>
    </row>
    <row r="386" spans="1:5" ht="25.5" customHeight="1">
      <c r="A386" s="25" t="s">
        <v>5</v>
      </c>
      <c r="B386" s="17"/>
      <c r="C386" s="97">
        <v>402300000</v>
      </c>
      <c r="D386" s="35">
        <v>600</v>
      </c>
      <c r="E386" s="141">
        <v>17796</v>
      </c>
    </row>
    <row r="387" spans="1:5" ht="26.25" customHeight="1">
      <c r="A387" s="116" t="s">
        <v>57</v>
      </c>
      <c r="B387" s="17"/>
      <c r="C387" s="97">
        <v>402400000</v>
      </c>
      <c r="D387" s="35"/>
      <c r="E387" s="141">
        <f>E388</f>
        <v>2000</v>
      </c>
    </row>
    <row r="388" spans="1:5" ht="24" customHeight="1">
      <c r="A388" s="25" t="s">
        <v>5</v>
      </c>
      <c r="B388" s="17"/>
      <c r="C388" s="97">
        <v>402400000</v>
      </c>
      <c r="D388" s="35">
        <v>600</v>
      </c>
      <c r="E388" s="141">
        <v>2000</v>
      </c>
    </row>
    <row r="389" spans="1:5" ht="27" customHeight="1">
      <c r="A389" s="180" t="s">
        <v>179</v>
      </c>
      <c r="B389" s="17"/>
      <c r="C389" s="97" t="s">
        <v>180</v>
      </c>
      <c r="D389" s="35"/>
      <c r="E389" s="141">
        <f>E390</f>
        <v>1421.9</v>
      </c>
    </row>
    <row r="390" spans="1:5" ht="22.5" customHeight="1">
      <c r="A390" s="180" t="s">
        <v>175</v>
      </c>
      <c r="B390" s="17"/>
      <c r="C390" s="97" t="s">
        <v>181</v>
      </c>
      <c r="D390" s="35"/>
      <c r="E390" s="141">
        <f>E391</f>
        <v>1421.9</v>
      </c>
    </row>
    <row r="391" spans="1:5" ht="27" customHeight="1">
      <c r="A391" s="25" t="s">
        <v>5</v>
      </c>
      <c r="B391" s="17"/>
      <c r="C391" s="97" t="s">
        <v>181</v>
      </c>
      <c r="D391" s="35">
        <v>600</v>
      </c>
      <c r="E391" s="141">
        <v>1421.9</v>
      </c>
    </row>
    <row r="392" spans="1:5" ht="15" customHeight="1">
      <c r="A392" s="221" t="s">
        <v>276</v>
      </c>
      <c r="B392" s="39"/>
      <c r="C392" s="97">
        <v>402600000</v>
      </c>
      <c r="D392" s="20"/>
      <c r="E392" s="142">
        <f>E393</f>
        <v>1094.1</v>
      </c>
    </row>
    <row r="393" spans="1:5" ht="27" customHeight="1">
      <c r="A393" s="205" t="s">
        <v>264</v>
      </c>
      <c r="B393" s="39"/>
      <c r="C393" s="97" t="s">
        <v>267</v>
      </c>
      <c r="D393" s="20"/>
      <c r="E393" s="142">
        <f>E394</f>
        <v>1094.1</v>
      </c>
    </row>
    <row r="394" spans="1:5" ht="27" customHeight="1">
      <c r="A394" s="25" t="s">
        <v>5</v>
      </c>
      <c r="B394" s="39"/>
      <c r="C394" s="97" t="s">
        <v>267</v>
      </c>
      <c r="D394" s="20" t="s">
        <v>17</v>
      </c>
      <c r="E394" s="142">
        <v>1094.1</v>
      </c>
    </row>
    <row r="395" spans="1:5" ht="36" customHeight="1">
      <c r="A395" s="90" t="s">
        <v>12</v>
      </c>
      <c r="B395" s="17"/>
      <c r="C395" s="44">
        <v>700000000</v>
      </c>
      <c r="D395" s="35"/>
      <c r="E395" s="143">
        <f>E396+E401</f>
        <v>18920</v>
      </c>
    </row>
    <row r="396" spans="1:5" ht="27" customHeight="1">
      <c r="A396" s="23" t="s">
        <v>154</v>
      </c>
      <c r="B396" s="17"/>
      <c r="C396" s="98">
        <v>720000000</v>
      </c>
      <c r="D396" s="21"/>
      <c r="E396" s="143">
        <f>E397+E399</f>
        <v>18860</v>
      </c>
    </row>
    <row r="397" spans="1:5" ht="27" customHeight="1">
      <c r="A397" s="10" t="s">
        <v>178</v>
      </c>
      <c r="B397" s="17"/>
      <c r="C397" s="97">
        <v>723200000</v>
      </c>
      <c r="D397" s="20"/>
      <c r="E397" s="141">
        <f>E398</f>
        <v>322.2</v>
      </c>
    </row>
    <row r="398" spans="1:5" ht="27" customHeight="1">
      <c r="A398" s="25" t="s">
        <v>5</v>
      </c>
      <c r="B398" s="17"/>
      <c r="C398" s="97" t="s">
        <v>280</v>
      </c>
      <c r="D398" s="20" t="s">
        <v>17</v>
      </c>
      <c r="E398" s="141">
        <v>322.2</v>
      </c>
    </row>
    <row r="399" spans="1:5" ht="27" customHeight="1">
      <c r="A399" s="180" t="s">
        <v>279</v>
      </c>
      <c r="B399" s="17"/>
      <c r="C399" s="97" t="s">
        <v>278</v>
      </c>
      <c r="D399" s="20"/>
      <c r="E399" s="141">
        <f>E400</f>
        <v>18537.8</v>
      </c>
    </row>
    <row r="400" spans="1:5" ht="27" customHeight="1">
      <c r="A400" s="25" t="s">
        <v>5</v>
      </c>
      <c r="B400" s="17"/>
      <c r="C400" s="97" t="s">
        <v>278</v>
      </c>
      <c r="D400" s="20" t="s">
        <v>17</v>
      </c>
      <c r="E400" s="141">
        <v>18537.8</v>
      </c>
    </row>
    <row r="401" spans="1:5" ht="24.75" customHeight="1">
      <c r="A401" s="23" t="s">
        <v>208</v>
      </c>
      <c r="B401" s="24"/>
      <c r="C401" s="98">
        <v>730000000</v>
      </c>
      <c r="D401" s="21"/>
      <c r="E401" s="143">
        <f>E402+E404</f>
        <v>60</v>
      </c>
    </row>
    <row r="402" spans="1:5" ht="15.75" customHeight="1">
      <c r="A402" s="217" t="s">
        <v>243</v>
      </c>
      <c r="B402" s="17"/>
      <c r="C402" s="97">
        <v>731100000</v>
      </c>
      <c r="D402" s="20"/>
      <c r="E402" s="141">
        <f>E403</f>
        <v>30</v>
      </c>
    </row>
    <row r="403" spans="1:5" ht="27" customHeight="1">
      <c r="A403" s="25" t="s">
        <v>5</v>
      </c>
      <c r="B403" s="17"/>
      <c r="C403" s="97">
        <v>731100000</v>
      </c>
      <c r="D403" s="20" t="s">
        <v>17</v>
      </c>
      <c r="E403" s="141">
        <v>30</v>
      </c>
    </row>
    <row r="404" spans="1:5" ht="40.5" customHeight="1">
      <c r="A404" s="217" t="s">
        <v>244</v>
      </c>
      <c r="B404" s="17"/>
      <c r="C404" s="97">
        <v>731200000</v>
      </c>
      <c r="D404" s="20"/>
      <c r="E404" s="141">
        <f>E405</f>
        <v>30</v>
      </c>
    </row>
    <row r="405" spans="1:5" ht="23.25" customHeight="1">
      <c r="A405" s="25" t="s">
        <v>5</v>
      </c>
      <c r="B405" s="17"/>
      <c r="C405" s="97">
        <v>731200000</v>
      </c>
      <c r="D405" s="20" t="s">
        <v>17</v>
      </c>
      <c r="E405" s="141">
        <v>30</v>
      </c>
    </row>
    <row r="406" spans="1:5" ht="27" customHeight="1">
      <c r="A406" s="104" t="s">
        <v>58</v>
      </c>
      <c r="B406" s="24"/>
      <c r="C406" s="98">
        <v>800000000</v>
      </c>
      <c r="D406" s="40"/>
      <c r="E406" s="143">
        <f>E407</f>
        <v>30</v>
      </c>
    </row>
    <row r="407" spans="1:5" ht="27" customHeight="1">
      <c r="A407" s="104" t="s">
        <v>110</v>
      </c>
      <c r="B407" s="24"/>
      <c r="C407" s="98">
        <v>830000000</v>
      </c>
      <c r="D407" s="40"/>
      <c r="E407" s="143">
        <f>E408</f>
        <v>30</v>
      </c>
    </row>
    <row r="408" spans="1:5" ht="26.25" customHeight="1">
      <c r="A408" s="50" t="s">
        <v>111</v>
      </c>
      <c r="B408" s="17"/>
      <c r="C408" s="97">
        <v>832700000</v>
      </c>
      <c r="D408" s="35"/>
      <c r="E408" s="141">
        <f>E409</f>
        <v>30</v>
      </c>
    </row>
    <row r="409" spans="1:5" ht="26.25" customHeight="1">
      <c r="A409" s="25" t="s">
        <v>5</v>
      </c>
      <c r="B409" s="17"/>
      <c r="C409" s="97">
        <v>832700000</v>
      </c>
      <c r="D409" s="35">
        <v>600</v>
      </c>
      <c r="E409" s="141">
        <v>30</v>
      </c>
    </row>
    <row r="410" spans="1:5" ht="12.75">
      <c r="A410" s="127" t="s">
        <v>35</v>
      </c>
      <c r="B410" s="21"/>
      <c r="C410" s="98">
        <v>9900000000</v>
      </c>
      <c r="D410" s="35"/>
      <c r="E410" s="143">
        <f>E411+E416+E413</f>
        <v>22015.6</v>
      </c>
    </row>
    <row r="411" spans="1:5" ht="12.75">
      <c r="A411" s="115" t="s">
        <v>61</v>
      </c>
      <c r="B411" s="17"/>
      <c r="C411" s="97">
        <v>9900010510</v>
      </c>
      <c r="D411" s="35"/>
      <c r="E411" s="141">
        <f>E412</f>
        <v>150</v>
      </c>
    </row>
    <row r="412" spans="1:5" ht="12.75">
      <c r="A412" s="25" t="s">
        <v>68</v>
      </c>
      <c r="B412" s="17"/>
      <c r="C412" s="97">
        <v>9900010510</v>
      </c>
      <c r="D412" s="35">
        <v>300</v>
      </c>
      <c r="E412" s="141">
        <v>150</v>
      </c>
    </row>
    <row r="413" spans="1:5" ht="53.25" customHeight="1">
      <c r="A413" s="10" t="s">
        <v>257</v>
      </c>
      <c r="B413" s="17"/>
      <c r="C413" s="97">
        <v>9900073050</v>
      </c>
      <c r="D413" s="35"/>
      <c r="E413" s="141">
        <f>E414+E415</f>
        <v>1957.6000000000001</v>
      </c>
    </row>
    <row r="414" spans="1:5" ht="48">
      <c r="A414" s="25" t="s">
        <v>13</v>
      </c>
      <c r="B414" s="17"/>
      <c r="C414" s="97">
        <v>9900073050</v>
      </c>
      <c r="D414" s="35">
        <v>100</v>
      </c>
      <c r="E414" s="141">
        <v>1633.9</v>
      </c>
    </row>
    <row r="415" spans="1:5" ht="24">
      <c r="A415" s="25" t="s">
        <v>120</v>
      </c>
      <c r="B415" s="17"/>
      <c r="C415" s="97">
        <v>9900073050</v>
      </c>
      <c r="D415" s="35">
        <v>200</v>
      </c>
      <c r="E415" s="141">
        <v>323.7</v>
      </c>
    </row>
    <row r="416" spans="1:5" ht="72">
      <c r="A416" s="75" t="s">
        <v>151</v>
      </c>
      <c r="B416" s="17"/>
      <c r="C416" s="97">
        <v>9900073190</v>
      </c>
      <c r="D416" s="35"/>
      <c r="E416" s="141">
        <f>E418+E417</f>
        <v>19908</v>
      </c>
    </row>
    <row r="417" spans="1:5" ht="24">
      <c r="A417" s="25" t="s">
        <v>120</v>
      </c>
      <c r="B417" s="17"/>
      <c r="C417" s="97">
        <v>9900073190</v>
      </c>
      <c r="D417" s="35">
        <v>200</v>
      </c>
      <c r="E417" s="141">
        <v>19.9</v>
      </c>
    </row>
    <row r="418" spans="1:5" ht="12.75">
      <c r="A418" s="25" t="s">
        <v>68</v>
      </c>
      <c r="B418" s="21"/>
      <c r="C418" s="97">
        <v>9900073190</v>
      </c>
      <c r="D418" s="20" t="s">
        <v>6</v>
      </c>
      <c r="E418" s="144">
        <v>19888.1</v>
      </c>
    </row>
    <row r="419" spans="1:5" ht="12" customHeight="1">
      <c r="A419" s="226"/>
      <c r="B419" s="227"/>
      <c r="C419" s="227"/>
      <c r="D419" s="227"/>
      <c r="E419" s="228"/>
    </row>
    <row r="420" spans="1:5" ht="24">
      <c r="A420" s="24" t="s">
        <v>39</v>
      </c>
      <c r="B420" s="21" t="s">
        <v>42</v>
      </c>
      <c r="C420" s="39"/>
      <c r="D420" s="39"/>
      <c r="E420" s="140">
        <f>E421+E435</f>
        <v>61094.399999999994</v>
      </c>
    </row>
    <row r="421" spans="1:5" ht="24">
      <c r="A421" s="119" t="s">
        <v>31</v>
      </c>
      <c r="B421" s="39"/>
      <c r="C421" s="98">
        <v>600000000</v>
      </c>
      <c r="D421" s="39"/>
      <c r="E421" s="140">
        <f>E422</f>
        <v>47196.2</v>
      </c>
    </row>
    <row r="422" spans="1:5" ht="24">
      <c r="A422" s="120" t="s">
        <v>9</v>
      </c>
      <c r="B422" s="39"/>
      <c r="C422" s="98">
        <v>610000000</v>
      </c>
      <c r="D422" s="39"/>
      <c r="E422" s="140">
        <f>E423+E430+E428</f>
        <v>47196.2</v>
      </c>
    </row>
    <row r="423" spans="1:5" ht="12.75">
      <c r="A423" s="164" t="s">
        <v>103</v>
      </c>
      <c r="B423" s="39"/>
      <c r="C423" s="97">
        <v>611400000</v>
      </c>
      <c r="D423" s="39"/>
      <c r="E423" s="142">
        <f>E424+E426</f>
        <v>31620.399999999998</v>
      </c>
    </row>
    <row r="424" spans="1:5" ht="24">
      <c r="A424" s="121" t="s">
        <v>10</v>
      </c>
      <c r="B424" s="39"/>
      <c r="C424" s="97">
        <v>611421010</v>
      </c>
      <c r="D424" s="39"/>
      <c r="E424" s="142">
        <f>E425</f>
        <v>31094.1</v>
      </c>
    </row>
    <row r="425" spans="1:5" ht="12.75">
      <c r="A425" s="25" t="s">
        <v>45</v>
      </c>
      <c r="B425" s="39"/>
      <c r="C425" s="97">
        <v>611421010</v>
      </c>
      <c r="D425" s="39">
        <v>500</v>
      </c>
      <c r="E425" s="142">
        <v>31094.1</v>
      </c>
    </row>
    <row r="426" spans="1:5" ht="36">
      <c r="A426" s="164" t="s">
        <v>104</v>
      </c>
      <c r="B426" s="39"/>
      <c r="C426" s="97">
        <v>611473110</v>
      </c>
      <c r="D426" s="39"/>
      <c r="E426" s="142">
        <f>E427</f>
        <v>526.3</v>
      </c>
    </row>
    <row r="427" spans="1:5" ht="12.75">
      <c r="A427" s="25" t="s">
        <v>45</v>
      </c>
      <c r="B427" s="39"/>
      <c r="C427" s="97">
        <v>611473110</v>
      </c>
      <c r="D427" s="39">
        <v>500</v>
      </c>
      <c r="E427" s="142">
        <v>526.3</v>
      </c>
    </row>
    <row r="428" spans="1:5" ht="12.75">
      <c r="A428" s="196" t="s">
        <v>165</v>
      </c>
      <c r="B428" s="39"/>
      <c r="C428" s="97">
        <v>611700000</v>
      </c>
      <c r="D428" s="39"/>
      <c r="E428" s="142">
        <f>E429</f>
        <v>5.2</v>
      </c>
    </row>
    <row r="429" spans="1:5" ht="12.75">
      <c r="A429" s="25" t="s">
        <v>166</v>
      </c>
      <c r="B429" s="39"/>
      <c r="C429" s="97">
        <v>611700000</v>
      </c>
      <c r="D429" s="39">
        <v>700</v>
      </c>
      <c r="E429" s="142">
        <v>5.2</v>
      </c>
    </row>
    <row r="430" spans="1:5" ht="24">
      <c r="A430" s="122" t="s">
        <v>90</v>
      </c>
      <c r="B430" s="39"/>
      <c r="C430" s="97">
        <v>613100000</v>
      </c>
      <c r="D430" s="39"/>
      <c r="E430" s="142">
        <f>E431</f>
        <v>15570.6</v>
      </c>
    </row>
    <row r="431" spans="1:5" ht="24">
      <c r="A431" s="122" t="s">
        <v>34</v>
      </c>
      <c r="B431" s="39"/>
      <c r="C431" s="97">
        <v>613182040</v>
      </c>
      <c r="D431" s="39"/>
      <c r="E431" s="142">
        <f>E432+E433+E434</f>
        <v>15570.6</v>
      </c>
    </row>
    <row r="432" spans="1:5" ht="48" customHeight="1">
      <c r="A432" s="25" t="s">
        <v>13</v>
      </c>
      <c r="B432" s="20"/>
      <c r="C432" s="97">
        <v>613182040</v>
      </c>
      <c r="D432" s="20" t="s">
        <v>14</v>
      </c>
      <c r="E432" s="144">
        <v>14782.9</v>
      </c>
    </row>
    <row r="433" spans="1:5" ht="24" customHeight="1">
      <c r="A433" s="25" t="s">
        <v>120</v>
      </c>
      <c r="B433" s="20"/>
      <c r="C433" s="97">
        <v>613182040</v>
      </c>
      <c r="D433" s="20" t="s">
        <v>40</v>
      </c>
      <c r="E433" s="144">
        <v>782.7</v>
      </c>
    </row>
    <row r="434" spans="1:5" ht="12.75">
      <c r="A434" s="25" t="s">
        <v>1</v>
      </c>
      <c r="B434" s="20"/>
      <c r="C434" s="97">
        <v>613182040</v>
      </c>
      <c r="D434" s="20" t="s">
        <v>0</v>
      </c>
      <c r="E434" s="144">
        <v>5</v>
      </c>
    </row>
    <row r="435" spans="1:5" ht="12.75">
      <c r="A435" s="127" t="s">
        <v>35</v>
      </c>
      <c r="B435" s="21"/>
      <c r="C435" s="98">
        <v>9900000000</v>
      </c>
      <c r="D435" s="39"/>
      <c r="E435" s="140">
        <f>E436+E443+E445+E447+E449+E451+E453+E455+E457+E438+E441</f>
        <v>13898.2</v>
      </c>
    </row>
    <row r="436" spans="1:5" ht="25.5" customHeight="1">
      <c r="A436" s="187" t="s">
        <v>63</v>
      </c>
      <c r="B436" s="17"/>
      <c r="C436" s="97">
        <v>9900021020</v>
      </c>
      <c r="D436" s="36"/>
      <c r="E436" s="141">
        <f>E437</f>
        <v>11211.8</v>
      </c>
    </row>
    <row r="437" spans="1:5" ht="12.75">
      <c r="A437" s="25" t="s">
        <v>45</v>
      </c>
      <c r="B437" s="10"/>
      <c r="C437" s="97">
        <v>9900021020</v>
      </c>
      <c r="D437" s="36" t="s">
        <v>2</v>
      </c>
      <c r="E437" s="141">
        <v>11211.8</v>
      </c>
    </row>
    <row r="438" spans="1:5" ht="38.25" customHeight="1">
      <c r="A438" s="159" t="s">
        <v>167</v>
      </c>
      <c r="B438" s="10"/>
      <c r="C438" s="97">
        <v>9900024040</v>
      </c>
      <c r="D438" s="36"/>
      <c r="E438" s="141">
        <f>E439+E440</f>
        <v>143</v>
      </c>
    </row>
    <row r="439" spans="1:5" ht="48">
      <c r="A439" s="25" t="s">
        <v>13</v>
      </c>
      <c r="B439" s="10"/>
      <c r="C439" s="97">
        <v>9900024040</v>
      </c>
      <c r="D439" s="36" t="s">
        <v>14</v>
      </c>
      <c r="E439" s="141">
        <v>138</v>
      </c>
    </row>
    <row r="440" spans="1:5" ht="24">
      <c r="A440" s="25" t="s">
        <v>120</v>
      </c>
      <c r="B440" s="10"/>
      <c r="C440" s="97">
        <v>9900024040</v>
      </c>
      <c r="D440" s="36" t="s">
        <v>40</v>
      </c>
      <c r="E440" s="141">
        <v>5</v>
      </c>
    </row>
    <row r="441" spans="1:5" ht="36">
      <c r="A441" s="220" t="s">
        <v>273</v>
      </c>
      <c r="B441" s="20"/>
      <c r="C441" s="97">
        <v>9900024050</v>
      </c>
      <c r="D441" s="20"/>
      <c r="E441" s="144">
        <f>E442</f>
        <v>0.1</v>
      </c>
    </row>
    <row r="442" spans="1:5" ht="24">
      <c r="A442" s="25" t="s">
        <v>120</v>
      </c>
      <c r="B442" s="20"/>
      <c r="C442" s="97">
        <v>9900024050</v>
      </c>
      <c r="D442" s="20" t="s">
        <v>40</v>
      </c>
      <c r="E442" s="144">
        <v>0.1</v>
      </c>
    </row>
    <row r="443" spans="1:5" ht="24">
      <c r="A443" s="61" t="s">
        <v>30</v>
      </c>
      <c r="B443" s="10"/>
      <c r="C443" s="97">
        <v>9900051180</v>
      </c>
      <c r="D443" s="36"/>
      <c r="E443" s="141">
        <f>E444</f>
        <v>1821.7</v>
      </c>
    </row>
    <row r="444" spans="1:5" ht="12.75">
      <c r="A444" s="25" t="s">
        <v>45</v>
      </c>
      <c r="B444" s="10"/>
      <c r="C444" s="97">
        <v>9900051180</v>
      </c>
      <c r="D444" s="36" t="s">
        <v>2</v>
      </c>
      <c r="E444" s="141">
        <v>1821.7</v>
      </c>
    </row>
    <row r="445" spans="1:5" ht="24">
      <c r="A445" s="129" t="s">
        <v>105</v>
      </c>
      <c r="B445" s="10"/>
      <c r="C445" s="97">
        <v>9900059300</v>
      </c>
      <c r="D445" s="36"/>
      <c r="E445" s="141">
        <f>E446</f>
        <v>149.7</v>
      </c>
    </row>
    <row r="446" spans="1:5" ht="12.75">
      <c r="A446" s="25" t="s">
        <v>45</v>
      </c>
      <c r="B446" s="10"/>
      <c r="C446" s="97">
        <v>9900059300</v>
      </c>
      <c r="D446" s="36" t="s">
        <v>2</v>
      </c>
      <c r="E446" s="141">
        <v>149.7</v>
      </c>
    </row>
    <row r="447" spans="1:5" ht="60">
      <c r="A447" s="178" t="s">
        <v>141</v>
      </c>
      <c r="B447" s="10"/>
      <c r="C447" s="97">
        <v>9900073090</v>
      </c>
      <c r="D447" s="36"/>
      <c r="E447" s="141">
        <f>E448</f>
        <v>4.5</v>
      </c>
    </row>
    <row r="448" spans="1:5" ht="24">
      <c r="A448" s="25" t="s">
        <v>120</v>
      </c>
      <c r="B448" s="10"/>
      <c r="C448" s="97">
        <v>9900073090</v>
      </c>
      <c r="D448" s="36" t="s">
        <v>40</v>
      </c>
      <c r="E448" s="141">
        <v>4.5</v>
      </c>
    </row>
    <row r="449" spans="1:5" ht="108">
      <c r="A449" s="130" t="s">
        <v>20</v>
      </c>
      <c r="B449" s="10"/>
      <c r="C449" s="97">
        <v>9900073100</v>
      </c>
      <c r="D449" s="36"/>
      <c r="E449" s="141">
        <f>E450</f>
        <v>4.5</v>
      </c>
    </row>
    <row r="450" spans="1:5" ht="24">
      <c r="A450" s="25" t="s">
        <v>120</v>
      </c>
      <c r="B450" s="10"/>
      <c r="C450" s="97">
        <v>9900073100</v>
      </c>
      <c r="D450" s="36" t="s">
        <v>40</v>
      </c>
      <c r="E450" s="141">
        <v>4.5</v>
      </c>
    </row>
    <row r="451" spans="1:5" ht="65.25" customHeight="1">
      <c r="A451" s="214" t="s">
        <v>240</v>
      </c>
      <c r="B451" s="42"/>
      <c r="C451" s="97">
        <v>9900073150</v>
      </c>
      <c r="D451" s="36"/>
      <c r="E451" s="141">
        <f>E452</f>
        <v>187.9</v>
      </c>
    </row>
    <row r="452" spans="1:5" ht="14.25" customHeight="1">
      <c r="A452" s="25" t="s">
        <v>45</v>
      </c>
      <c r="B452" s="10"/>
      <c r="C452" s="97">
        <v>9900073150</v>
      </c>
      <c r="D452" s="36" t="s">
        <v>2</v>
      </c>
      <c r="E452" s="141">
        <v>187.9</v>
      </c>
    </row>
    <row r="453" spans="1:5" ht="83.25" customHeight="1">
      <c r="A453" s="179" t="s">
        <v>237</v>
      </c>
      <c r="B453" s="38"/>
      <c r="C453" s="97">
        <v>9900073160</v>
      </c>
      <c r="D453" s="21"/>
      <c r="E453" s="144">
        <f>E454</f>
        <v>5</v>
      </c>
    </row>
    <row r="454" spans="1:5" ht="24">
      <c r="A454" s="25" t="s">
        <v>120</v>
      </c>
      <c r="B454" s="10"/>
      <c r="C454" s="97">
        <v>9900073160</v>
      </c>
      <c r="D454" s="36" t="s">
        <v>40</v>
      </c>
      <c r="E454" s="141">
        <v>5</v>
      </c>
    </row>
    <row r="455" spans="1:5" ht="13.5" customHeight="1">
      <c r="A455" s="132" t="s">
        <v>18</v>
      </c>
      <c r="B455" s="86"/>
      <c r="C455" s="97">
        <v>9900092730</v>
      </c>
      <c r="D455" s="86"/>
      <c r="E455" s="144">
        <f>E456</f>
        <v>70</v>
      </c>
    </row>
    <row r="456" spans="1:5" ht="13.5" customHeight="1">
      <c r="A456" s="25" t="s">
        <v>1</v>
      </c>
      <c r="B456" s="86"/>
      <c r="C456" s="97">
        <v>9900092730</v>
      </c>
      <c r="D456" s="17">
        <v>800</v>
      </c>
      <c r="E456" s="141">
        <v>70</v>
      </c>
    </row>
    <row r="457" spans="1:5" ht="38.25" customHeight="1">
      <c r="A457" s="133" t="s">
        <v>44</v>
      </c>
      <c r="B457" s="20"/>
      <c r="C457" s="97">
        <v>9900092740</v>
      </c>
      <c r="D457" s="20"/>
      <c r="E457" s="144">
        <f>E458</f>
        <v>300</v>
      </c>
    </row>
    <row r="458" spans="1:5" ht="12.75" customHeight="1">
      <c r="A458" s="25" t="s">
        <v>1</v>
      </c>
      <c r="B458" s="20"/>
      <c r="C458" s="97">
        <v>9900092740</v>
      </c>
      <c r="D458" s="20" t="s">
        <v>0</v>
      </c>
      <c r="E458" s="141">
        <v>300</v>
      </c>
    </row>
    <row r="459" spans="1:6" ht="12.75">
      <c r="A459" s="229" t="s">
        <v>33</v>
      </c>
      <c r="B459" s="229"/>
      <c r="C459" s="229"/>
      <c r="D459" s="229"/>
      <c r="E459" s="139">
        <f>E420+E314+E283+E198+E187+E24+E18</f>
        <v>1243336.1999999997</v>
      </c>
      <c r="F459" s="145" t="s">
        <v>251</v>
      </c>
    </row>
    <row r="460" ht="12.75">
      <c r="E460" s="145"/>
    </row>
    <row r="462" ht="12.75">
      <c r="E462" s="11"/>
    </row>
    <row r="463" ht="12.75">
      <c r="E463" s="11"/>
    </row>
    <row r="464" ht="12.75">
      <c r="E464" s="11"/>
    </row>
    <row r="465" ht="12.75">
      <c r="E465" s="11"/>
    </row>
  </sheetData>
  <sheetProtection/>
  <autoFilter ref="A16:E460"/>
  <mergeCells count="18">
    <mergeCell ref="A1:F1"/>
    <mergeCell ref="A2:F2"/>
    <mergeCell ref="A3:F3"/>
    <mergeCell ref="A4:F4"/>
    <mergeCell ref="A5:F5"/>
    <mergeCell ref="A459:D459"/>
    <mergeCell ref="A13:E13"/>
    <mergeCell ref="A14:E14"/>
    <mergeCell ref="A197:E197"/>
    <mergeCell ref="A186:E186"/>
    <mergeCell ref="A11:F11"/>
    <mergeCell ref="A282:E282"/>
    <mergeCell ref="A313:E313"/>
    <mergeCell ref="A419:E419"/>
    <mergeCell ref="A6:F6"/>
    <mergeCell ref="A8:F8"/>
    <mergeCell ref="A9:F9"/>
    <mergeCell ref="A10:F10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1">
      <selection activeCell="I25" sqref="I25"/>
    </sheetView>
  </sheetViews>
  <sheetFormatPr defaultColWidth="9.00390625" defaultRowHeight="12.75"/>
  <cols>
    <col min="1" max="1" width="60.75390625" style="0" customWidth="1"/>
    <col min="2" max="2" width="23.75390625" style="0" customWidth="1"/>
    <col min="3" max="3" width="1.25" style="0" customWidth="1"/>
  </cols>
  <sheetData>
    <row r="1" spans="1:2" ht="12.75">
      <c r="A1" s="223" t="s">
        <v>281</v>
      </c>
      <c r="B1" s="223"/>
    </row>
    <row r="2" spans="1:2" ht="12.75">
      <c r="A2" s="223" t="s">
        <v>246</v>
      </c>
      <c r="B2" s="223"/>
    </row>
    <row r="3" spans="1:2" ht="12.75">
      <c r="A3" s="223" t="s">
        <v>247</v>
      </c>
      <c r="B3" s="223"/>
    </row>
    <row r="4" spans="1:2" ht="12.75">
      <c r="A4" s="223" t="s">
        <v>248</v>
      </c>
      <c r="B4" s="223"/>
    </row>
    <row r="5" spans="1:2" ht="12.75">
      <c r="A5" s="223" t="s">
        <v>249</v>
      </c>
      <c r="B5" s="223"/>
    </row>
    <row r="6" spans="1:2" ht="12.75">
      <c r="A6" s="223" t="s">
        <v>287</v>
      </c>
      <c r="B6" s="223"/>
    </row>
    <row r="9" spans="1:6" s="6" customFormat="1" ht="12">
      <c r="A9" s="234" t="s">
        <v>253</v>
      </c>
      <c r="B9" s="234"/>
      <c r="C9" s="207"/>
      <c r="D9" s="207"/>
      <c r="E9" s="207"/>
      <c r="F9" s="207"/>
    </row>
    <row r="10" spans="1:6" s="6" customFormat="1" ht="12">
      <c r="A10" s="206"/>
      <c r="B10" s="206" t="s">
        <v>213</v>
      </c>
      <c r="C10" s="207"/>
      <c r="D10" s="207"/>
      <c r="E10" s="207"/>
      <c r="F10" s="207"/>
    </row>
    <row r="11" spans="1:6" s="6" customFormat="1" ht="16.5" customHeight="1">
      <c r="A11" s="206"/>
      <c r="B11" s="206"/>
      <c r="C11" s="207"/>
      <c r="D11" s="207"/>
      <c r="E11" s="207"/>
      <c r="F11" s="207"/>
    </row>
    <row r="12" spans="1:6" s="209" customFormat="1" ht="16.5" customHeight="1">
      <c r="A12" s="235" t="s">
        <v>230</v>
      </c>
      <c r="B12" s="235"/>
      <c r="C12" s="208"/>
      <c r="D12" s="208"/>
      <c r="E12" s="208"/>
      <c r="F12" s="208"/>
    </row>
    <row r="13" spans="1:6" s="209" customFormat="1" ht="30" customHeight="1">
      <c r="A13" s="235" t="s">
        <v>214</v>
      </c>
      <c r="B13" s="235"/>
      <c r="C13" s="208"/>
      <c r="D13" s="208"/>
      <c r="E13" s="208"/>
      <c r="F13" s="208"/>
    </row>
    <row r="14" spans="1:6" s="6" customFormat="1" ht="14.25">
      <c r="A14" s="236"/>
      <c r="B14" s="236"/>
      <c r="C14" s="207"/>
      <c r="D14" s="207"/>
      <c r="E14" s="207"/>
      <c r="F14" s="207"/>
    </row>
    <row r="15" spans="1:2" s="209" customFormat="1" ht="18.75" customHeight="1">
      <c r="A15" s="210" t="s">
        <v>215</v>
      </c>
      <c r="B15" s="210" t="s">
        <v>64</v>
      </c>
    </row>
    <row r="16" spans="1:2" s="209" customFormat="1" ht="16.5" customHeight="1">
      <c r="A16" s="211" t="s">
        <v>216</v>
      </c>
      <c r="B16" s="215">
        <v>1342.6</v>
      </c>
    </row>
    <row r="17" spans="1:2" s="209" customFormat="1" ht="16.5" customHeight="1">
      <c r="A17" s="211" t="s">
        <v>217</v>
      </c>
      <c r="B17" s="215">
        <v>1115</v>
      </c>
    </row>
    <row r="18" spans="1:2" s="209" customFormat="1" ht="16.5" customHeight="1">
      <c r="A18" s="211" t="s">
        <v>218</v>
      </c>
      <c r="B18" s="215">
        <v>1079.3</v>
      </c>
    </row>
    <row r="19" spans="1:2" s="209" customFormat="1" ht="16.5" customHeight="1">
      <c r="A19" s="211" t="s">
        <v>219</v>
      </c>
      <c r="B19" s="215">
        <v>761.2</v>
      </c>
    </row>
    <row r="20" spans="1:2" s="209" customFormat="1" ht="16.5" customHeight="1">
      <c r="A20" s="211" t="s">
        <v>220</v>
      </c>
      <c r="B20" s="215">
        <v>320.4</v>
      </c>
    </row>
    <row r="21" spans="1:2" s="209" customFormat="1" ht="16.5" customHeight="1">
      <c r="A21" s="211" t="s">
        <v>221</v>
      </c>
      <c r="B21" s="215">
        <v>1066.7</v>
      </c>
    </row>
    <row r="22" spans="1:2" s="209" customFormat="1" ht="16.5" customHeight="1">
      <c r="A22" s="211" t="s">
        <v>222</v>
      </c>
      <c r="B22" s="215">
        <v>1693</v>
      </c>
    </row>
    <row r="23" spans="1:2" s="209" customFormat="1" ht="16.5" customHeight="1">
      <c r="A23" s="211" t="s">
        <v>223</v>
      </c>
      <c r="B23" s="215">
        <v>770.6</v>
      </c>
    </row>
    <row r="24" spans="1:2" s="209" customFormat="1" ht="16.5" customHeight="1">
      <c r="A24" s="211" t="s">
        <v>224</v>
      </c>
      <c r="B24" s="215">
        <v>1494.4</v>
      </c>
    </row>
    <row r="25" spans="1:2" ht="16.5" customHeight="1">
      <c r="A25" s="211" t="s">
        <v>225</v>
      </c>
      <c r="B25" s="215">
        <v>1568.6</v>
      </c>
    </row>
    <row r="26" spans="1:3" s="2" customFormat="1" ht="15">
      <c r="A26" s="212" t="s">
        <v>226</v>
      </c>
      <c r="B26" s="216">
        <f>SUM(B16:B25)</f>
        <v>11211.8</v>
      </c>
      <c r="C26" s="2" t="s">
        <v>251</v>
      </c>
    </row>
  </sheetData>
  <sheetProtection/>
  <mergeCells count="10">
    <mergeCell ref="A9:B9"/>
    <mergeCell ref="A12:B12"/>
    <mergeCell ref="A13:B13"/>
    <mergeCell ref="A14:B14"/>
    <mergeCell ref="A1:B1"/>
    <mergeCell ref="A2:B2"/>
    <mergeCell ref="A3:B3"/>
    <mergeCell ref="A4:B4"/>
    <mergeCell ref="A5:B5"/>
    <mergeCell ref="A6:B6"/>
  </mergeCells>
  <printOptions/>
  <pageMargins left="0.7086614173228347" right="0.7086614173228347" top="0.1968503937007874" bottom="0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</cp:lastModifiedBy>
  <cp:lastPrinted>2019-08-30T06:43:37Z</cp:lastPrinted>
  <dcterms:created xsi:type="dcterms:W3CDTF">2006-12-28T08:02:07Z</dcterms:created>
  <dcterms:modified xsi:type="dcterms:W3CDTF">2019-09-04T11:48:47Z</dcterms:modified>
  <cp:category/>
  <cp:version/>
  <cp:contentType/>
  <cp:contentStatus/>
</cp:coreProperties>
</file>