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270" windowWidth="14940" windowHeight="9150"/>
  </bookViews>
  <sheets>
    <sheet name="ДЧБ" sheetId="1" r:id="rId1"/>
  </sheets>
  <definedNames>
    <definedName name="APPT" localSheetId="0">ДЧБ!$A$14</definedName>
    <definedName name="FIO" localSheetId="0">ДЧБ!$F$14</definedName>
    <definedName name="LAST_CELL" localSheetId="0">ДЧБ!#REF!</definedName>
    <definedName name="SIGN" localSheetId="0">ДЧБ!$A$14:$H$15</definedName>
    <definedName name="_xlnm.Print_Titles" localSheetId="0">ДЧБ!$6:$7</definedName>
    <definedName name="_xlnm.Print_Area" localSheetId="0">ДЧБ!$A$1:$I$288</definedName>
  </definedNames>
  <calcPr calcId="124519"/>
</workbook>
</file>

<file path=xl/calcChain.xml><?xml version="1.0" encoding="utf-8"?>
<calcChain xmlns="http://schemas.openxmlformats.org/spreadsheetml/2006/main">
  <c r="H46" i="1"/>
  <c r="I46"/>
  <c r="H235"/>
  <c r="I235"/>
  <c r="G235"/>
  <c r="H252"/>
  <c r="I252"/>
  <c r="G252"/>
  <c r="I238"/>
  <c r="H238"/>
  <c r="G238"/>
  <c r="I165"/>
  <c r="H165"/>
  <c r="G165"/>
  <c r="I163"/>
  <c r="H163"/>
  <c r="G163"/>
  <c r="I161"/>
  <c r="H161"/>
  <c r="G161"/>
  <c r="I159"/>
  <c r="H159"/>
  <c r="G159"/>
  <c r="I157"/>
  <c r="H157"/>
  <c r="G157"/>
  <c r="I155"/>
  <c r="H155"/>
  <c r="G155"/>
  <c r="I153"/>
  <c r="H153"/>
  <c r="G153"/>
  <c r="I151"/>
  <c r="I150" s="1"/>
  <c r="I149" s="1"/>
  <c r="H151"/>
  <c r="G151"/>
  <c r="G150" s="1"/>
  <c r="G149" s="1"/>
  <c r="I130"/>
  <c r="I129" s="1"/>
  <c r="H130"/>
  <c r="H129" s="1"/>
  <c r="G130"/>
  <c r="G129" s="1"/>
  <c r="F130"/>
  <c r="F129" s="1"/>
  <c r="E130"/>
  <c r="E129" s="1"/>
  <c r="D130"/>
  <c r="D129" s="1"/>
  <c r="E64"/>
  <c r="F64"/>
  <c r="G64"/>
  <c r="H64"/>
  <c r="I64"/>
  <c r="D64"/>
  <c r="E268"/>
  <c r="F268"/>
  <c r="G268"/>
  <c r="H268"/>
  <c r="I268"/>
  <c r="E252"/>
  <c r="F252"/>
  <c r="E238"/>
  <c r="F238"/>
  <c r="F56"/>
  <c r="H150" l="1"/>
  <c r="H149" s="1"/>
  <c r="F99"/>
  <c r="F87"/>
  <c r="E281"/>
  <c r="E280" s="1"/>
  <c r="F281"/>
  <c r="F280" s="1"/>
  <c r="G281"/>
  <c r="G280" s="1"/>
  <c r="H281"/>
  <c r="H280" s="1"/>
  <c r="I281"/>
  <c r="I280" s="1"/>
  <c r="D281"/>
  <c r="D268"/>
  <c r="D252"/>
  <c r="E235"/>
  <c r="E234" s="1"/>
  <c r="F235"/>
  <c r="F234" s="1"/>
  <c r="G234"/>
  <c r="H234"/>
  <c r="I234"/>
  <c r="D235"/>
  <c r="E188"/>
  <c r="F188"/>
  <c r="G188"/>
  <c r="H188"/>
  <c r="I188"/>
  <c r="D188"/>
  <c r="E178"/>
  <c r="F178"/>
  <c r="G178"/>
  <c r="H178"/>
  <c r="I178"/>
  <c r="D178"/>
  <c r="D141"/>
  <c r="E141"/>
  <c r="E46"/>
  <c r="D46"/>
  <c r="D42"/>
  <c r="I219" l="1"/>
  <c r="H219"/>
  <c r="G219"/>
  <c r="I87"/>
  <c r="H87"/>
  <c r="G87"/>
  <c r="G46"/>
  <c r="E107" l="1"/>
  <c r="F107"/>
  <c r="G107"/>
  <c r="H107"/>
  <c r="I107"/>
  <c r="D107"/>
  <c r="D238"/>
  <c r="D280"/>
  <c r="E145"/>
  <c r="F145"/>
  <c r="G145"/>
  <c r="H145"/>
  <c r="I145"/>
  <c r="D145"/>
  <c r="E95"/>
  <c r="F95"/>
  <c r="G95"/>
  <c r="H95"/>
  <c r="I95"/>
  <c r="D95"/>
  <c r="F46"/>
  <c r="H99"/>
  <c r="I99"/>
  <c r="F141"/>
  <c r="G141"/>
  <c r="H141"/>
  <c r="I141"/>
  <c r="E276"/>
  <c r="E275" s="1"/>
  <c r="E233" s="1"/>
  <c r="F276"/>
  <c r="F275" s="1"/>
  <c r="F233" s="1"/>
  <c r="G276"/>
  <c r="G275" s="1"/>
  <c r="G233" s="1"/>
  <c r="H276"/>
  <c r="H275" s="1"/>
  <c r="H233" s="1"/>
  <c r="I276"/>
  <c r="I275" s="1"/>
  <c r="I233" s="1"/>
  <c r="D276"/>
  <c r="D275" s="1"/>
  <c r="E229"/>
  <c r="E228" s="1"/>
  <c r="F229"/>
  <c r="F228" s="1"/>
  <c r="G229"/>
  <c r="G228" s="1"/>
  <c r="H229"/>
  <c r="H228" s="1"/>
  <c r="I229"/>
  <c r="I228" s="1"/>
  <c r="D229"/>
  <c r="D228" s="1"/>
  <c r="E226"/>
  <c r="F226"/>
  <c r="G226"/>
  <c r="H226"/>
  <c r="I226"/>
  <c r="D226"/>
  <c r="E219"/>
  <c r="F219"/>
  <c r="D219"/>
  <c r="E215"/>
  <c r="F215"/>
  <c r="G215"/>
  <c r="H215"/>
  <c r="I215"/>
  <c r="D215"/>
  <c r="E208"/>
  <c r="F208"/>
  <c r="G208"/>
  <c r="H208"/>
  <c r="I208"/>
  <c r="D208"/>
  <c r="D234" l="1"/>
  <c r="D233" s="1"/>
  <c r="E211"/>
  <c r="F211"/>
  <c r="G211"/>
  <c r="H211"/>
  <c r="I211"/>
  <c r="D211"/>
  <c r="E203"/>
  <c r="F203"/>
  <c r="G203"/>
  <c r="H203"/>
  <c r="I203"/>
  <c r="D203"/>
  <c r="E167"/>
  <c r="F167"/>
  <c r="G167"/>
  <c r="H167"/>
  <c r="I167"/>
  <c r="D167"/>
  <c r="F144"/>
  <c r="G144"/>
  <c r="H144"/>
  <c r="I144"/>
  <c r="D144"/>
  <c r="E144"/>
  <c r="E140"/>
  <c r="F140"/>
  <c r="G140"/>
  <c r="H140"/>
  <c r="I140"/>
  <c r="D140"/>
  <c r="E133"/>
  <c r="E132" s="1"/>
  <c r="E128" s="1"/>
  <c r="F133"/>
  <c r="F132" s="1"/>
  <c r="F128" s="1"/>
  <c r="G133"/>
  <c r="G132" s="1"/>
  <c r="G128" s="1"/>
  <c r="H133"/>
  <c r="H132" s="1"/>
  <c r="H128" s="1"/>
  <c r="I133"/>
  <c r="I132" s="1"/>
  <c r="I128" s="1"/>
  <c r="D133"/>
  <c r="D132" s="1"/>
  <c r="D128" s="1"/>
  <c r="E106"/>
  <c r="F106"/>
  <c r="G106"/>
  <c r="H106"/>
  <c r="I106"/>
  <c r="D106"/>
  <c r="E103"/>
  <c r="E102" s="1"/>
  <c r="F103"/>
  <c r="F102" s="1"/>
  <c r="G103"/>
  <c r="G102" s="1"/>
  <c r="H103"/>
  <c r="H102" s="1"/>
  <c r="I103"/>
  <c r="I102" s="1"/>
  <c r="D103"/>
  <c r="D102" s="1"/>
  <c r="E99"/>
  <c r="E94" s="1"/>
  <c r="G99"/>
  <c r="D99"/>
  <c r="H94"/>
  <c r="I94"/>
  <c r="E87"/>
  <c r="E86" s="1"/>
  <c r="F86"/>
  <c r="G86"/>
  <c r="H86"/>
  <c r="I86"/>
  <c r="D87"/>
  <c r="D86" s="1"/>
  <c r="E56"/>
  <c r="G56"/>
  <c r="H56"/>
  <c r="H45" s="1"/>
  <c r="I56"/>
  <c r="I45" s="1"/>
  <c r="D56"/>
  <c r="E74"/>
  <c r="F74"/>
  <c r="G74"/>
  <c r="H74"/>
  <c r="I74"/>
  <c r="D74"/>
  <c r="E80"/>
  <c r="F80"/>
  <c r="G80"/>
  <c r="H80"/>
  <c r="I80"/>
  <c r="D80"/>
  <c r="E149" l="1"/>
  <c r="F149"/>
  <c r="I93"/>
  <c r="E93"/>
  <c r="G94"/>
  <c r="G93" s="1"/>
  <c r="H93"/>
  <c r="F94"/>
  <c r="F93" s="1"/>
  <c r="D149"/>
  <c r="D94"/>
  <c r="D93" s="1"/>
  <c r="H44"/>
  <c r="G139"/>
  <c r="D45"/>
  <c r="D44" s="1"/>
  <c r="F45"/>
  <c r="F44" s="1"/>
  <c r="I44"/>
  <c r="G45"/>
  <c r="G44" s="1"/>
  <c r="E45"/>
  <c r="E44" s="1"/>
  <c r="I139"/>
  <c r="E139"/>
  <c r="D139"/>
  <c r="H139"/>
  <c r="F139"/>
  <c r="E10"/>
  <c r="E9" s="1"/>
  <c r="F10"/>
  <c r="F9" s="1"/>
  <c r="G10"/>
  <c r="G9" s="1"/>
  <c r="H10"/>
  <c r="H9" s="1"/>
  <c r="I10"/>
  <c r="I9" s="1"/>
  <c r="E35"/>
  <c r="E34" s="1"/>
  <c r="F35"/>
  <c r="F34" s="1"/>
  <c r="G35"/>
  <c r="G34" s="1"/>
  <c r="H35"/>
  <c r="H34" s="1"/>
  <c r="I35"/>
  <c r="I34" s="1"/>
  <c r="D35"/>
  <c r="D34" s="1"/>
  <c r="D10"/>
  <c r="D9" s="1"/>
  <c r="H8" l="1"/>
  <c r="H288" s="1"/>
  <c r="I8"/>
  <c r="I288" s="1"/>
  <c r="G8"/>
  <c r="G288" s="1"/>
  <c r="D8"/>
  <c r="D288" s="1"/>
  <c r="F8"/>
  <c r="F288" s="1"/>
  <c r="E8"/>
  <c r="E288" s="1"/>
</calcChain>
</file>

<file path=xl/sharedStrings.xml><?xml version="1.0" encoding="utf-8"?>
<sst xmlns="http://schemas.openxmlformats.org/spreadsheetml/2006/main" count="794" uniqueCount="389">
  <si>
    <t>Финансовое управление администрации муниципального района "Ижемский"</t>
  </si>
  <si>
    <t>1 00 00 000 00 0000 000</t>
  </si>
  <si>
    <t>НАЛОГОВЫЕ И НЕНАЛОГОВЫЕ ДОХОДЫ</t>
  </si>
  <si>
    <t>1 01 00 000 00 0000 000</t>
  </si>
  <si>
    <t>НАЛОГИ НА ПРИБЫЛЬ, ДОХОДЫ</t>
  </si>
  <si>
    <t>Федеральная налоговая служба</t>
  </si>
  <si>
    <t>1 01 02 000 01 0000 110</t>
  </si>
  <si>
    <t>Налог на доходы физических лиц</t>
  </si>
  <si>
    <t>1 01 02 010 01 0000 110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</si>
  <si>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 и 228 Налогового кодекса Российской Федерации</t>
  </si>
  <si>
    <t>1 01 02 010 01 1000 110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</si>
  <si>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</si>
  <si>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1 01 02 010 01 3000 110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</si>
  <si>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</si>
  <si>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1 01 02 010 01 4000 110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</si>
  <si>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(прочие поступления)</t>
  </si>
  <si>
    <t>1 01 02 020 01 0000 110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</si>
  <si>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</si>
  <si>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1 01 02 020 01 1000 110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</si>
  <si>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</si>
  <si>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1 01 02 020 01 3000 110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</si>
  <si>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</si>
  <si>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1 01 02 030 01 0000 110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</si>
  <si>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</si>
  <si>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1 01 02 030 01 1000 110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</si>
  <si>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</si>
  <si>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1 01 02 030 01 3000 110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</si>
  <si>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</si>
  <si>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1 03 00 000 00 0000 000</t>
  </si>
  <si>
    <t>НАЛОГИ НА ТОВАРЫ (РАБОТЫ, УСЛУГИ), РЕАЛИЗУЕМЫЕ НА ТЕРРИТОРИИ РОССИЙСКОЙ ФЕДЕРАЦИИ</t>
  </si>
  <si>
    <t>Федеральное казначейство</t>
  </si>
  <si>
    <t>1 03 02 000 01 0000 110</t>
  </si>
  <si>
    <t>Акцизы по подакцизным товарам (продукции), производимым на территории Российской Федерации</t>
  </si>
  <si>
    <t>1 03 02 230 01 0000 110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</si>
  <si>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</si>
  <si>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</si>
  <si>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</si>
  <si>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</si>
  <si>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</si>
  <si>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</si>
  <si>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</si>
  <si>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1 05 00 000 00 0000 000</t>
  </si>
  <si>
    <t>НАЛОГИ НА СОВОКУПНЫЙ ДОХОД</t>
  </si>
  <si>
    <t>1 05 01 000 00 0000 110</t>
  </si>
  <si>
    <t>Налог, взимаемый в связи с применением упрощенной системы налогообложения</t>
  </si>
  <si>
    <t>1 05 01 010 01 0000 110</t>
  </si>
  <si>
    <t>Налог, взимаемый с налогоплательщиков, выбравших в качестве объекта налогообложения доходы</t>
  </si>
  <si>
    <t>1 05 01 011 01 0000 110</t>
  </si>
  <si>
    <t>1 05 01 011 01 1000 110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</si>
  <si>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</si>
  <si>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1 05 01 011 01 3000 110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</si>
  <si>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</si>
  <si>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1 05 01 012 01 3000 110</t>
  </si>
  <si>
    <t>Налог, взимаемый с налогоплательщиков, выбравших в качестве объекта налогообложения доходы (за налоговые периоды, истекшие до 1 января 2011 года) (суммы денежных взысканий (штрафов) по соответствующему платежу согласно законодательству Российской Федерации)</t>
  </si>
  <si>
    <t>1 05 01 020 01 0000 110</t>
  </si>
  <si>
    <t>Налог, взимаемый с налогоплательщиков, выбравших в качестве объекта налогообложения доходы, уменьшенные на величину расходов</t>
  </si>
  <si>
    <t>1 05 01 021 01 0000 110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</si>
  <si>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</si>
  <si>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1 05 01 021 01 1000 110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</si>
  <si>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</si>
  <si>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1 05 01 021 01 3000 110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</si>
  <si>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</si>
  <si>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1 05 02 000 02 0000 110</t>
  </si>
  <si>
    <t>Единый налог на вмененный доход для отдельных видов деятельности</t>
  </si>
  <si>
    <t>1 05 02 010 02 0000 110</t>
  </si>
  <si>
    <t>1 05 02 010 02 1000 110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</si>
  <si>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</si>
  <si>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1 05 02 010 02 3000 110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</si>
  <si>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</si>
  <si>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1 05 02 020 02 1000 110</t>
  </si>
  <si>
    <t>Единый налог на вмененный доход для отдельных видов деятельности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t>
  </si>
  <si>
    <t>1 05 03 000 01 0000 110</t>
  </si>
  <si>
    <t>Единый сельскохозяйственный налог</t>
  </si>
  <si>
    <t>1 05 03 010 01 0000 110</t>
  </si>
  <si>
    <t>1 05 03 010 01 1000 110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</si>
  <si>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</si>
  <si>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1 05 04 000 02 0000 110</t>
  </si>
  <si>
    <t>Налог, взимаемый в связи с применением патентной системы налогообложения</t>
  </si>
  <si>
    <t>1 05 04 020 02 0000 110</t>
  </si>
  <si>
    <t>Налог, взимаемый в связи с применением патентной системы налогообложения, зачисляемый в бюджеты муниципальных районов</t>
  </si>
  <si>
    <t>1 05 04 020 02 1000 110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</si>
  <si>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</si>
  <si>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1 08 00 000 00 0000 000</t>
  </si>
  <si>
    <t>ГОСУДАРСТВЕННАЯ ПОШЛИНА</t>
  </si>
  <si>
    <t>1 08 03 000 01 0000 110</t>
  </si>
  <si>
    <t>Государственная пошлина по делам, рассматриваемым в судах общей юрисдикции, мировыми судьями</t>
  </si>
  <si>
    <t>1 08 03 010 01 0000 110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</si>
  <si>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</si>
  <si>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1 08 03 010 01 1000 110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</si>
  <si>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</si>
  <si>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1 11 00 000 00 0000 000</t>
  </si>
  <si>
    <t>ДОХОДЫ ОТ ИСПОЛЬЗОВАНИЯ ИМУЩЕСТВА, НАХОДЯЩЕГОСЯ В ГОСУДАРСТВЕННОЙ И МУНИЦИПАЛЬНОЙ СОБСТВЕННОСТИ</t>
  </si>
  <si>
    <t>Администрация муниципального района "Ижемский"</t>
  </si>
  <si>
    <t>1 11 05 000 00 0000 120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</si>
  <si>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</si>
  <si>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1 11 05 010 00 0000 120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</si>
  <si>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</si>
  <si>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1 11 05 013 05 0000 120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</si>
  <si>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межселенных территорий муниципальных районов, а также средства от продажи права на заключение договоров аренды указанных земельных участков</t>
  </si>
  <si>
    <t>1 11 05 013 10 0000 120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</si>
  <si>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а также средства от продажи права на заключение договоров аренды указанных земельных участков</t>
  </si>
  <si>
    <t>1 11 05 030 00 0000 120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</si>
  <si>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</si>
  <si>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1 11 05 035 05 0000 120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</si>
  <si>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</si>
  <si>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1 11 09 000 00 0000 120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</si>
  <si>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</si>
  <si>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1 11 09 040 00 0000 120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</si>
  <si>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</si>
  <si>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1 11 09 045 05 0000 120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</si>
  <si>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</si>
  <si>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1 12 00 000 00 0000 000</t>
  </si>
  <si>
    <t>ПЛАТЕЖИ ПРИ ПОЛЬЗОВАНИИ ПРИРОДНЫМИ РЕСУРСАМИ</t>
  </si>
  <si>
    <t>Федеральная служба по надзору в сфере природопользования</t>
  </si>
  <si>
    <t>1 12 01 000 01 0000 120</t>
  </si>
  <si>
    <t>Плата за негативное воздействие на окружающую среду</t>
  </si>
  <si>
    <t>1 12 01 010 01 0000 120</t>
  </si>
  <si>
    <t>Плата за выбросы загрязняющих веществ в атмосферный воздух стационарными объектами</t>
  </si>
  <si>
    <t>1 12 01 010 01 6000 120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</si>
  <si>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</si>
  <si>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1 12 01 020 01 0000 120</t>
  </si>
  <si>
    <t>Плата за выбросы загрязняющих веществ в атмосферный воздух передвижными объектами</t>
  </si>
  <si>
    <t>1 12 01 020 01 6000 120</t>
  </si>
  <si>
    <t>Плата за выбросы загрязняющих веществ в атмосферный воздух передвижными объектами (федеральные государственные органы, Банк России, органы управления государственными внебюджетными фондами Российской Федерации)</t>
  </si>
  <si>
    <t>1 12 01 030 01 0000 120</t>
  </si>
  <si>
    <t>Плата за сбросы загрязняющих веществ в водные объекты</t>
  </si>
  <si>
    <t>1 12 01 030 01 6000 120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</si>
  <si>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</si>
  <si>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1 12 01 040 01 0000 120</t>
  </si>
  <si>
    <t>Плата за размещение отходов производства и потребления</t>
  </si>
  <si>
    <t>1 12 01 040 01 6000 120</t>
  </si>
  <si>
    <t>Плата за размещение отходов производства и потребления (федеральные государственные органы, Банк России, органы управления государственными внебюджетными фондами Российской Федерации)</t>
  </si>
  <si>
    <t>1 12 01 070 01 0000 120</t>
  </si>
  <si>
    <t>Плата за выбросы загрязняющих веществ, образующихся при сжигании на факельных установках и (или) рассеивании попутного нефтяного газа</t>
  </si>
  <si>
    <t>1 13 00 000 00 0000 000</t>
  </si>
  <si>
    <t>ДОХОДЫ ОТ ОКАЗАНИЯ ПЛАТНЫХ УСЛУГ (РАБОТ) И КОМПЕНСАЦИИ ЗАТРАТ ГОСУДАРСТВА</t>
  </si>
  <si>
    <t>1 13 02 000 00 0000 130</t>
  </si>
  <si>
    <t>Доходы от компенсации затрат государства</t>
  </si>
  <si>
    <t>1 13 02 990 00 0000 130</t>
  </si>
  <si>
    <t>Прочие доходы от компенсации затрат государства</t>
  </si>
  <si>
    <t>1 13 02 995 05 0000 130</t>
  </si>
  <si>
    <t>Прочие доходы от компенсации затрат бюджетов муниципальных районов</t>
  </si>
  <si>
    <t>Управление культуры администрации муниципального района "Ижемский"</t>
  </si>
  <si>
    <t>Управление образования администрации муниципального района "Ижемский"</t>
  </si>
  <si>
    <t>1 14 00 000 00 0000 000</t>
  </si>
  <si>
    <t>ДОХОДЫ ОТ ПРОДАЖИ МАТЕРИАЛЬНЫХ И НЕМАТЕРИАЛЬНЫХ АКТИВОВ</t>
  </si>
  <si>
    <t>1 14 02 000 00 0000 000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</si>
  <si>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</si>
  <si>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1 14 02 050 05 0000 410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</si>
  <si>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</si>
  <si>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1 14 02 053 05 0000 410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</si>
  <si>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</si>
  <si>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1 14 06 000 00 0000 430</t>
  </si>
  <si>
    <t>Доходы от продажи земельных участков, находящихся в государственной и муниципальной собственности</t>
  </si>
  <si>
    <t>1 14 06 010 00 0000 430</t>
  </si>
  <si>
    <t>Доходы от продажи земельных участков, государственная собственность на которые не разграничена</t>
  </si>
  <si>
    <t>1 14 06 013 05 0000 430</t>
  </si>
  <si>
    <t>Доходы от продажи земельных участков, государственная собственность на которые не разграничена и которые расположены в границах межселенных территорий муниципальных районов</t>
  </si>
  <si>
    <t>1 14 06 013 10 0000 430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</si>
  <si>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t>
  </si>
  <si>
    <t>1 16 00 000 00 0000 000</t>
  </si>
  <si>
    <t>ШТРАФЫ, САНКЦИИ, ВОЗМЕЩЕНИЕ УЩЕРБА</t>
  </si>
  <si>
    <t>1 16 03 000 00 0000 140</t>
  </si>
  <si>
    <t>Денежные взыскания (штрафы) за нарушение законодательства о налогах и сборах</t>
  </si>
  <si>
    <t>1 16 03 010 01 0000 140</t>
  </si>
  <si>
    <t>Денежные взыскания (штрафы) за нарушение законодательства о налогах и сборах, предусмотренные статьями 116, 118, статьей 119, пунктами 1 и 2 статьи 120, статьями 125, 126, 128, 129, 129, 132, 133, 134, 135, 135 Налогового кодекса Российской Федерации</t>
  </si>
  <si>
    <t>1 16 03 010 01 6000 140</t>
  </si>
  <si>
    <t>Денежные взыскания (штрафы) за нарушение законодательства о налогах и сборах, предусмотренные статьями 116, 118, статьей 119.1, пунктами 1 и 2 статьи 120, статьями 125, 126, 128, 129, 1291, 132, 133, 134, 135, 1351 Налогового кодекса Российской Федерации</t>
  </si>
  <si>
    <t>1 16 03 030 01 0000 140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</si>
  <si>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</si>
  <si>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1 16 03 030 01 6000 140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</si>
  <si>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</si>
  <si>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1 16 08 000 01 0000 140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</si>
  <si>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t>
  </si>
  <si>
    <t>Министерство внутренних дел Российской Федерации</t>
  </si>
  <si>
    <t>1 16 08 010 01 0000 140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</si>
  <si>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</si>
  <si>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1 16 08 010 01 6000 140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</si>
  <si>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(федеральные государственные органы, Банк России, органы управления государственными внебюджетными фондами Российской Федерации)</t>
  </si>
  <si>
    <t>1 16 08 020 01 0000 140</t>
  </si>
  <si>
    <t>Денежные взыскания (штрафы) за административные правонарушения в области государственного регулирования производства и оборота табачной продукции</t>
  </si>
  <si>
    <t>1 16 08 020 01 6000 140</t>
  </si>
  <si>
    <t>Денежные взыскания (штрафы) за административные правонарушения в области государственного регулирования производства и оборота табачной продукции (федеральные государственные органы, Банк России, органы управления государственными внебюджетными фондами Российской Федерации)</t>
  </si>
  <si>
    <t>1 16 25 000 00 0000 140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</si>
  <si>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</si>
  <si>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1 16 25 030 01 0000 140</t>
  </si>
  <si>
    <t>Денежные взыскания (штрафы) за нарушение законодательства Российской Федерации об охране и использовании животного мира</t>
  </si>
  <si>
    <t>Министерство природных ресурсов и охраны окружающей среды РК</t>
  </si>
  <si>
    <t>Министерство промышленности, транспорта и энергетики Республики Коми</t>
  </si>
  <si>
    <t>1 16 25 030 01 6000 140</t>
  </si>
  <si>
    <t>Денежные взыскания (штрафы) за нарушение законодательства Российской Федерации об охране и использовании животного мира (федеральные государственные органы, Банк России, органы управления государственными внебюджетными фондами Российской Федерации)</t>
  </si>
  <si>
    <t>Федеральное агентство по рыболовству</t>
  </si>
  <si>
    <t>1 16 25 050 01 0000 140</t>
  </si>
  <si>
    <t>Денежные взыскания (штрафы) за нарушение законодательства в области охраны окружающей среды</t>
  </si>
  <si>
    <t>1 16 25 060 01 0000 140</t>
  </si>
  <si>
    <t>Денежные взыскания (штрафы) за нарушение земельного законодательства</t>
  </si>
  <si>
    <t>Федеральная служба государственной регистрации, кадастра и картографии</t>
  </si>
  <si>
    <t>1 16 25 060 01 6000 140</t>
  </si>
  <si>
    <t>Денежные взыскания (штрафы) за нарушение земельного законодательства (федеральные государственные органы, Банк России, органы управления государственными внебюджетными фондами Российской Федерации)</t>
  </si>
  <si>
    <t>1 16 28 000 01 0000 140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</si>
  <si>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</si>
  <si>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Федеральная служба по надзору в сфере защиты прав потребителей и благополучия человека</t>
  </si>
  <si>
    <t>1 16 28 000 01 6000 140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</si>
  <si>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 (федеральные государственные органы, Банк России, органы управления государственными внебюджетными фондами Российской Федерации)</t>
  </si>
  <si>
    <t>1 16 30 000 01 0000 140</t>
  </si>
  <si>
    <t>Денежные взыскания (штрафы) за правонарушения в области дорожного движения</t>
  </si>
  <si>
    <t>1 16 30 030 01 0000 140</t>
  </si>
  <si>
    <t>Прочие денежные взыскания (штрафы) за правонарушения в области дорожного движения</t>
  </si>
  <si>
    <t>1 16 33 000 00 0000 140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</si>
  <si>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</si>
  <si>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1 16 33 050 05 0000 140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</si>
  <si>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t>
  </si>
  <si>
    <t>Федеральная антимонопольная служба</t>
  </si>
  <si>
    <t>1 16 35 000 00 0000 140</t>
  </si>
  <si>
    <t>Суммы по искам о возмещении вреда, причиненного окружающей среде</t>
  </si>
  <si>
    <t>1 16 35 030 05 0000 140</t>
  </si>
  <si>
    <t>Суммы по искам о возмещении вреда, причиненного окружающей среде, подлежащие зачислению в бюджеты муниципальных районов</t>
  </si>
  <si>
    <t>1 16 35 030 05 6000 140</t>
  </si>
  <si>
    <t>Суммы по искам о возмещении вреда, причиненного окружающей среде, подлежащие зачислению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</si>
  <si>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1 16 43 000 01 0000 140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</si>
  <si>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</si>
  <si>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Федеральная служба по ветеринарному и фитосанитарному надзору</t>
  </si>
  <si>
    <t>Федеральная служба по труду и занятости</t>
  </si>
  <si>
    <t>1 16 43 000 01 6000 140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</si>
  <si>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</si>
  <si>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1 16 90 000 00 0000 140</t>
  </si>
  <si>
    <t>Прочие поступления от денежных взысканий (штрафов) и иных сумм в возмещение ущерба</t>
  </si>
  <si>
    <t>1 16 90 050 05 0000 140</t>
  </si>
  <si>
    <t>Прочие поступления от денежных взысканий (штрафов) и иных сумм в возмещение ущерба, зачисляемые в бюджеты муниципальных районов</t>
  </si>
  <si>
    <t>Отдел физической культуры, спорта и туризма администрации муниципального района "Ижемский"</t>
  </si>
  <si>
    <t>1 17 00 000 00 0000 000</t>
  </si>
  <si>
    <t>ПРОЧИЕ НЕНАЛОГОВЫЕ ДОХОДЫ</t>
  </si>
  <si>
    <t>1 17 01 000 00 0000 180</t>
  </si>
  <si>
    <t>Невыясненные поступления</t>
  </si>
  <si>
    <t>1 17 01 050 05 0000 180</t>
  </si>
  <si>
    <t>Невыясненные поступления, зачисляемые в бюджеты муниципальных районов</t>
  </si>
  <si>
    <t>1 17 05 050 05 0000 180</t>
  </si>
  <si>
    <t>Прочие неналоговые доходы бюджетов муниципальных районов</t>
  </si>
  <si>
    <t>2 00 00 000 00 0000 000</t>
  </si>
  <si>
    <t>БЕЗВОЗМЕЗДНЫЕ ПОСТУПЛЕНИЯ</t>
  </si>
  <si>
    <t>2 02 00 000 00 0000 000</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</si>
  <si>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</si>
  <si>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</si>
  <si>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бюджетам муниципальных районов на выравнивание бюджетной обеспеченности</t>
  </si>
  <si>
    <t>Субсидии бюджетам бюджетной системы Российской Федерации (межбюджетные субсидии)</t>
  </si>
  <si>
    <t>Субсидии бюджетам муниципальных районов на реализацию федеральных целевых программ</t>
  </si>
  <si>
    <t>Субсидии бюджетам муниципальных районов на софинансирование капитальных вложений в объекты муниципальной собственности</t>
  </si>
  <si>
    <t>Субсидии бюджетам муниципальных районов на создание в общеобразовательных организациях, расположенных в сельской местности, условий для занятий физической культурой и спортом</t>
  </si>
  <si>
    <t>Субсидия бюджетам муниципальных районов на поддержку отрасли культуры</t>
  </si>
  <si>
    <t>Субсидии бюджетам муниципальных районов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t>
  </si>
  <si>
    <t>Прочие субсидии бюджетам муниципальных районов</t>
  </si>
  <si>
    <t>Субвенции бюджетам бюджетной системы Российской Федерации</t>
  </si>
  <si>
    <t>Субвенции бюджетам муниципальных районов на выполнение передаваемых полномочий субъектов Российской Федерации</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</si>
  <si>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</si>
  <si>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</si>
  <si>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муниципальных районов на осуществление первичного воинского учета на территориях, где отсутствуют военные комиссариаты</t>
  </si>
  <si>
    <t>Субвенции бюджетам муниципальных районов на государственную регистрацию актов гражданского состояния</t>
  </si>
  <si>
    <t>Прочие субвенции бюджетам муниципальных районов</t>
  </si>
  <si>
    <t>Иные межбюджетные трансферты</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</si>
  <si>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</si>
  <si>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Контрольно-счетная комиссия</t>
  </si>
  <si>
    <t>2 07 00 000 00 0000 000</t>
  </si>
  <si>
    <t>ПРОЧИЕ БЕЗВОЗМЕЗДНЫЕ ПОСТУПЛЕНИЯ</t>
  </si>
  <si>
    <t>2 07 05 000 05 0000 180</t>
  </si>
  <si>
    <t>Прочие безвозмездные поступления в бюджеты муниципальных районов</t>
  </si>
  <si>
    <t>2 07 05 030 05 0000 180</t>
  </si>
  <si>
    <t>2 19 00 000 00 0000 000</t>
  </si>
  <si>
    <t>ВОЗВРАТ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</si>
  <si>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</si>
  <si>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2 19 60 010 05 0000 151</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</si>
  <si>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</si>
  <si>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Классификация доходов бюджетов</t>
  </si>
  <si>
    <t>код</t>
  </si>
  <si>
    <t>наименование</t>
  </si>
  <si>
    <t>Наименование главного администратора доходов бюджета муниципального образования муниципального района "Ижемский"</t>
  </si>
  <si>
    <t>Прогноз доходов бюджета муниципального образования муниципального района "Ижемский"</t>
  </si>
  <si>
    <t>Администрация муниципального района "Ижемский", Контрольно-счетная комиссия, Финансовое управление администрации муниципального района "Ижемский"</t>
  </si>
  <si>
    <t>ИТОГО</t>
  </si>
  <si>
    <r>
      <t xml:space="preserve">Наименование публично-правового образования  </t>
    </r>
    <r>
      <rPr>
        <sz val="10"/>
        <color theme="1"/>
        <rFont val="Times New Roman"/>
        <family val="1"/>
        <charset val="204"/>
      </rPr>
      <t>Муниципальный район "Ижемский"</t>
    </r>
  </si>
  <si>
    <r>
      <t xml:space="preserve">Наименование финансового органа   </t>
    </r>
    <r>
      <rPr>
        <sz val="10"/>
        <color theme="1"/>
        <rFont val="Times New Roman"/>
        <family val="1"/>
        <charset val="204"/>
      </rPr>
      <t xml:space="preserve">Финансовое управление </t>
    </r>
  </si>
  <si>
    <r>
      <rPr>
        <b/>
        <sz val="8.5"/>
        <rFont val="MS Sans Serif"/>
        <family val="2"/>
        <charset val="204"/>
      </rPr>
      <t>Единица измерения</t>
    </r>
    <r>
      <rPr>
        <sz val="8.5"/>
        <rFont val="MS Sans Serif"/>
        <family val="2"/>
        <charset val="204"/>
      </rPr>
      <t xml:space="preserve"> тыс. руб.</t>
    </r>
  </si>
  <si>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</si>
  <si>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Министерство природных ресурсов и охраны окружающей среды Республики Коми</t>
  </si>
  <si>
    <t>Министерство внутренних дел Российской Федерации, Федеральная служба по надзору в сфере защиты прав потребителей и благополучия человека</t>
  </si>
  <si>
    <t>Субсидии бюджетам муниципальных районов на реализацию мероприятий по обеспечению жильем молодых семей</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</si>
  <si>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</si>
  <si>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Администрация муниципального района "Ижемский", Управление образования администрации муниципального района "Ижемский"</t>
  </si>
  <si>
    <t>Возврат остатков субвенций на осуществление первичного воинского учета на территориях, где отсутствуют военные комиссариаты из бюджетов муниципальных районов</t>
  </si>
  <si>
    <t>Реестр источников доходов бюджета муниципального образования муниципального района "Ижемский" на 2020 год и плановый период 2021 и 2022 годов</t>
  </si>
  <si>
    <t>на "01"ноября 2019 года</t>
  </si>
  <si>
    <t>Кассовые поступления в текущем финансовом году (по состоянию на "01" ноября 2019г.</t>
  </si>
  <si>
    <t>Федеральное агентство по рыболовству, Министерство природных ресурсов и охраны окружающей среды Республики Коми</t>
  </si>
  <si>
    <t>1.16.25.050.01.0000.140</t>
  </si>
  <si>
    <t>Федеральная служба по надзору в сфере защиты прав потребителей и благополучия человека, Министерство внутренних дел Российской Федерации, Федеральная служба судебных приставов</t>
  </si>
  <si>
    <t>Генеральная прокуратура Российской Федерации, Министерство Российской Федерации по делам гражданской обороны, чрезвычайным ситуациям и ликвидации последствий стихийных бедствий, Министерство внутренних дел Российской Федерации, Министерство образования РК, Служба Республики Коми строительного, жилищного и технического надзора (контроля),  Федеральное агентство по рыболовству, Администрация муниципального района "Ижемский"</t>
  </si>
  <si>
    <t>2.02.25.169.05.0000.150</t>
  </si>
  <si>
    <t>Субсидии бюджетам муниципальных районов на обновление материально-технической базы для формирования у обучающихся современных технологических и гуманитарных навыков</t>
  </si>
  <si>
    <t>Субсидии бюджетам муниципальных районов на обеспечение развития и укрепления материально-технической базы домов культуры в населенных пунктах с числом жителей до 50 тысяч человек</t>
  </si>
  <si>
    <t>2 02 15 001 05 0000 150</t>
  </si>
  <si>
    <t>2 02 10 000 00 0000 150</t>
  </si>
  <si>
    <t>2 02 20 000 00 0000 150</t>
  </si>
  <si>
    <t>2 02 20 051 05 0000 150</t>
  </si>
  <si>
    <t>2 02 20 077 05 0000 150</t>
  </si>
  <si>
    <t>2 02 25 097 05 0000 150</t>
  </si>
  <si>
    <t>2 02 25 497 05 0000 150</t>
  </si>
  <si>
    <t>2 02 25 519 05 0000 150</t>
  </si>
  <si>
    <t>2 02 25 558 05 0000 150</t>
  </si>
  <si>
    <t>2 02 29 999 05 0000 150</t>
  </si>
  <si>
    <t>2 02 30 000 00 0000 150</t>
  </si>
  <si>
    <t>2 02 30 024 05 0000 150</t>
  </si>
  <si>
    <t>2 02 30 029 05 0000 150</t>
  </si>
  <si>
    <t>2 02 35 082 05 0000 150</t>
  </si>
  <si>
    <t>2 02 35 118 05 0000 150</t>
  </si>
  <si>
    <t>2 02 35 120 05 0000 150</t>
  </si>
  <si>
    <t>2 02 35 176 05 0000 150</t>
  </si>
  <si>
    <t>2 02 35 930 05 0000 150</t>
  </si>
  <si>
    <t>2 02 39 999 05 0000 150</t>
  </si>
  <si>
    <t>2 02 40 000 00 0000 150</t>
  </si>
  <si>
    <t>2 02 40 014 05 0000 150</t>
  </si>
  <si>
    <t>2 19 00 000 05 0000 150</t>
  </si>
  <si>
    <t>2 19 35 118 05 0000 150</t>
  </si>
  <si>
    <t>2 19 60 010 05 0000 150</t>
  </si>
  <si>
    <t>2 02 25 467 05 0000 150</t>
  </si>
  <si>
    <t>Администрация муниципального района "Ижемский", Отдел физической культуры, спорта и туризма администрации муниципального района "Ижемский", Управление культуры администрации муниципального района "Ижемский", Управление образования администрации муниципального района "Ижемский", Финансовое управление администрации муниципального района "Ижемский"</t>
  </si>
  <si>
    <t>Администрация муниципального района "Ижемский", Управление образования администрации муниципального района "Ижемский", Финансовое управление администрации муниципального района "Ижемский"</t>
  </si>
  <si>
    <t>2.02.45.454.05.0000.150</t>
  </si>
  <si>
    <t>Межбюджетные трансферты, передаваемые бюджетам муниципальных районов на создание модельных муниципальных библиотек</t>
  </si>
  <si>
    <t>2.02.49.999.05.0000.150</t>
  </si>
  <si>
    <t>Прочие межбюджетные трансферты, передаваемые бюджетам муниципальных районов</t>
  </si>
  <si>
    <t>2 07 05 020 05 0000 180</t>
  </si>
  <si>
    <t>Поступления от денежных пожертвований, предоставляемых физическими лицами получателям средств бюджетов муниципальных районов</t>
  </si>
  <si>
    <t>2.19.25.497.05.0000.150</t>
  </si>
  <si>
    <t>Возврат остатков субсидий на реализацию мероприятий по обеспечению жильем молодых семей из бюджетов муниципальных районов</t>
  </si>
  <si>
    <t>2.19.35.120.05.0000.150</t>
  </si>
  <si>
    <t>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муниципальных районов</t>
  </si>
  <si>
    <t>2.19.35.176.05.0000.150</t>
  </si>
  <si>
    <t>Возврат остатков субвенций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из бюджетов муниципальных районов</t>
  </si>
  <si>
    <t>1 13 01 990 00 0000 130</t>
  </si>
  <si>
    <t>1 13 01 995 05 0000 130</t>
  </si>
  <si>
    <t xml:space="preserve">Прочие доходы от оказания платных услуг (работ) </t>
  </si>
  <si>
    <t>Прочие доходы от оказания платных услуг (работ) получателями средств бюджетов сельских поселений</t>
  </si>
  <si>
    <t>1 13 01 000 00 0000 130</t>
  </si>
  <si>
    <t>Доходы от оказания платных услуг (работ)</t>
  </si>
  <si>
    <t xml:space="preserve">
1 16 01000 01 0000 140
</t>
  </si>
  <si>
    <t xml:space="preserve">Административные штрафы, установленные Кодексом Российской Федерации об административных правонарушениях
</t>
  </si>
  <si>
    <t xml:space="preserve">1 16 01050 01 0000 140
</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</si>
  <si>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</si>
  <si>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1 16 01053 01 0000 140
</t>
  </si>
  <si>
    <t xml:space="preserve">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t>
  </si>
  <si>
    <t xml:space="preserve">1 16 01060 01 0000 140
</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</si>
  <si>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</si>
  <si>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1 16 01063 01 0000 140
</t>
  </si>
  <si>
    <t xml:space="preserve">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t>
  </si>
  <si>
    <t xml:space="preserve">1 16 01070 01 0000 140
</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</si>
  <si>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</si>
  <si>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1 16 01073 01 0000 140
</t>
  </si>
  <si>
    <t xml:space="preserve">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t>
  </si>
  <si>
    <t xml:space="preserve">1 16 01080 01 0000 140
</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</si>
  <si>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</si>
  <si>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 xml:space="preserve">1 16 01082 01 0000 140
</t>
  </si>
  <si>
    <t xml:space="preserve">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
</t>
  </si>
  <si>
    <t xml:space="preserve">1 16 01120 01 0000 140
</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</si>
  <si>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</si>
  <si>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 xml:space="preserve">1 16 01123 01 0000 140
</t>
  </si>
  <si>
    <t xml:space="preserve">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
</t>
  </si>
  <si>
    <t xml:space="preserve">1 16 01140 01 0000 140
</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</si>
  <si>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</si>
  <si>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1 16 01142 01 0000 140</t>
  </si>
  <si>
    <t xml:space="preserve">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
</t>
  </si>
  <si>
    <t xml:space="preserve">1 16 01190 01 0000 140
</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</si>
  <si>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</si>
  <si>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1 16 01193 01 0000 140</t>
  </si>
  <si>
    <t xml:space="preserve">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t>
  </si>
  <si>
    <t xml:space="preserve">1 16 01200 01 0000 140
</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</si>
  <si>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</si>
  <si>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1 16 01203 01 0000 140
</t>
  </si>
  <si>
    <t xml:space="preserve">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t>
  </si>
  <si>
    <t>Министерство образования Республики Коми</t>
  </si>
  <si>
    <t>2 02 15002 05 0000 150</t>
  </si>
  <si>
    <t>Дотации бюджетам на поддержку мер по обеспечению сбалансированности бюджетов</t>
  </si>
  <si>
    <t>2 02 20302 05 0000 150</t>
  </si>
  <si>
    <t xml:space="preserve">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t>
  </si>
  <si>
    <t>2 02 35469 05 0000 150</t>
  </si>
  <si>
    <t xml:space="preserve">Субвенции бюджетам муниципальных районов на проведение Всероссийской переписи населения 2020 года
</t>
  </si>
  <si>
    <t>Прогноз доходов бюджета муниципального образования муниципального района "Ижемский" на 2019г.</t>
  </si>
  <si>
    <t xml:space="preserve">Оценка исполнения 2019г. </t>
  </si>
  <si>
    <t xml:space="preserve">на 2020г. </t>
  </si>
  <si>
    <t xml:space="preserve">на 2021г. </t>
  </si>
  <si>
    <t xml:space="preserve">на 2022г. </t>
  </si>
</sst>
</file>

<file path=xl/styles.xml><?xml version="1.0" encoding="utf-8"?>
<styleSheet xmlns="http://schemas.openxmlformats.org/spreadsheetml/2006/main">
  <numFmts count="3">
    <numFmt numFmtId="164" formatCode="?"/>
    <numFmt numFmtId="165" formatCode="#,##0.0"/>
    <numFmt numFmtId="166" formatCode="000000"/>
  </numFmts>
  <fonts count="17">
    <font>
      <sz val="10"/>
      <name val="Arial"/>
    </font>
    <font>
      <sz val="8.5"/>
      <name val="MS Sans Serif"/>
      <family val="2"/>
      <charset val="204"/>
    </font>
    <font>
      <b/>
      <sz val="10"/>
      <name val="Arial"/>
      <family val="2"/>
      <charset val="204"/>
    </font>
    <font>
      <sz val="10"/>
      <name val="Arial"/>
      <family val="2"/>
      <charset val="204"/>
    </font>
    <font>
      <b/>
      <sz val="14"/>
      <color theme="1"/>
      <name val="Times New Roman"/>
      <family val="1"/>
      <charset val="204"/>
    </font>
    <font>
      <sz val="8.5"/>
      <name val="MS Sans Serif"/>
      <family val="2"/>
      <charset val="204"/>
    </font>
    <font>
      <b/>
      <sz val="8.5"/>
      <name val="MS Sans Serif"/>
      <family val="2"/>
      <charset val="204"/>
    </font>
    <font>
      <sz val="10"/>
      <color theme="1"/>
      <name val="Times New Roman"/>
      <family val="1"/>
      <charset val="204"/>
    </font>
    <font>
      <i/>
      <sz val="10"/>
      <name val="Arial"/>
      <family val="2"/>
      <charset val="204"/>
    </font>
    <font>
      <b/>
      <sz val="10"/>
      <color theme="1"/>
      <name val="Times New Roman"/>
      <family val="1"/>
      <charset val="204"/>
    </font>
    <font>
      <sz val="8"/>
      <name val="Arial"/>
      <family val="2"/>
      <charset val="204"/>
    </font>
    <font>
      <sz val="9"/>
      <color theme="1"/>
      <name val="Times New Roman"/>
      <family val="1"/>
      <charset val="204"/>
    </font>
    <font>
      <sz val="9"/>
      <name val="Arial"/>
      <family val="2"/>
      <charset val="204"/>
    </font>
    <font>
      <b/>
      <sz val="9"/>
      <name val="Arial"/>
      <family val="2"/>
      <charset val="204"/>
    </font>
    <font>
      <b/>
      <sz val="8"/>
      <name val="Arial"/>
      <family val="2"/>
      <charset val="204"/>
    </font>
    <font>
      <i/>
      <sz val="8"/>
      <name val="Arial"/>
      <family val="2"/>
      <charset val="204"/>
    </font>
    <font>
      <i/>
      <sz val="9"/>
      <name val="Arial"/>
      <family val="2"/>
      <charset val="20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3" fillId="0" borderId="0"/>
  </cellStyleXfs>
  <cellXfs count="67">
    <xf numFmtId="0" fontId="0" fillId="0" borderId="0" xfId="0"/>
    <xf numFmtId="0" fontId="1" fillId="0" borderId="0" xfId="0" applyFont="1" applyBorder="1" applyAlignment="1" applyProtection="1"/>
    <xf numFmtId="0" fontId="2" fillId="0" borderId="0" xfId="0" applyFont="1"/>
    <xf numFmtId="0" fontId="3" fillId="0" borderId="0" xfId="0" applyFont="1"/>
    <xf numFmtId="0" fontId="7" fillId="0" borderId="0" xfId="0" applyFont="1"/>
    <xf numFmtId="0" fontId="8" fillId="0" borderId="0" xfId="0" applyFont="1"/>
    <xf numFmtId="0" fontId="5" fillId="0" borderId="0" xfId="0" applyFont="1" applyBorder="1" applyAlignment="1" applyProtection="1"/>
    <xf numFmtId="0" fontId="11" fillId="0" borderId="1" xfId="0" applyFont="1" applyBorder="1" applyAlignment="1">
      <alignment horizontal="center" vertical="center" wrapText="1"/>
    </xf>
    <xf numFmtId="49" fontId="13" fillId="0" borderId="1" xfId="0" applyNumberFormat="1" applyFont="1" applyBorder="1" applyAlignment="1" applyProtection="1">
      <alignment horizontal="left" vertical="center" wrapText="1"/>
    </xf>
    <xf numFmtId="165" fontId="13" fillId="0" borderId="1" xfId="0" applyNumberFormat="1" applyFont="1" applyBorder="1" applyAlignment="1" applyProtection="1">
      <alignment horizontal="right" vertical="center" wrapText="1"/>
    </xf>
    <xf numFmtId="165" fontId="12" fillId="0" borderId="1" xfId="0" applyNumberFormat="1" applyFont="1" applyBorder="1" applyAlignment="1">
      <alignment vertical="center"/>
    </xf>
    <xf numFmtId="49" fontId="12" fillId="0" borderId="1" xfId="0" applyNumberFormat="1" applyFont="1" applyBorder="1" applyAlignment="1" applyProtection="1">
      <alignment horizontal="left" vertical="center" wrapText="1"/>
    </xf>
    <xf numFmtId="165" fontId="12" fillId="0" borderId="1" xfId="0" applyNumberFormat="1" applyFont="1" applyBorder="1" applyAlignment="1" applyProtection="1">
      <alignment horizontal="right" vertical="center" wrapText="1"/>
    </xf>
    <xf numFmtId="164" fontId="12" fillId="0" borderId="1" xfId="0" applyNumberFormat="1" applyFont="1" applyBorder="1" applyAlignment="1" applyProtection="1">
      <alignment horizontal="left" vertical="center" wrapText="1"/>
    </xf>
    <xf numFmtId="164" fontId="13" fillId="0" borderId="1" xfId="0" applyNumberFormat="1" applyFont="1" applyBorder="1" applyAlignment="1" applyProtection="1">
      <alignment horizontal="left" vertical="center" wrapText="1"/>
    </xf>
    <xf numFmtId="49" fontId="12" fillId="0" borderId="2" xfId="0" applyNumberFormat="1" applyFont="1" applyBorder="1" applyAlignment="1" applyProtection="1">
      <alignment horizontal="left" vertical="center" wrapText="1"/>
    </xf>
    <xf numFmtId="165" fontId="12" fillId="0" borderId="2" xfId="0" applyNumberFormat="1" applyFont="1" applyBorder="1" applyAlignment="1" applyProtection="1">
      <alignment horizontal="right" vertical="center" wrapText="1"/>
    </xf>
    <xf numFmtId="165" fontId="12" fillId="0" borderId="0" xfId="0" applyNumberFormat="1" applyFont="1" applyAlignment="1">
      <alignment vertical="center"/>
    </xf>
    <xf numFmtId="49" fontId="13" fillId="0" borderId="1" xfId="0" applyNumberFormat="1" applyFont="1" applyBorder="1" applyAlignment="1" applyProtection="1">
      <alignment horizontal="left"/>
    </xf>
    <xf numFmtId="165" fontId="13" fillId="0" borderId="1" xfId="0" applyNumberFormat="1" applyFont="1" applyBorder="1" applyAlignment="1" applyProtection="1">
      <alignment horizontal="right"/>
    </xf>
    <xf numFmtId="165" fontId="13" fillId="0" borderId="1" xfId="0" applyNumberFormat="1" applyFont="1" applyBorder="1" applyAlignment="1" applyProtection="1">
      <alignment horizontal="right" vertical="center"/>
    </xf>
    <xf numFmtId="49" fontId="14" fillId="0" borderId="1" xfId="0" applyNumberFormat="1" applyFont="1" applyBorder="1" applyAlignment="1" applyProtection="1">
      <alignment horizontal="center" vertical="center" wrapText="1"/>
    </xf>
    <xf numFmtId="49" fontId="15" fillId="0" borderId="1" xfId="0" applyNumberFormat="1" applyFont="1" applyBorder="1" applyAlignment="1" applyProtection="1">
      <alignment horizontal="center" vertical="center" wrapText="1"/>
    </xf>
    <xf numFmtId="49" fontId="10" fillId="0" borderId="1" xfId="0" applyNumberFormat="1" applyFont="1" applyBorder="1" applyAlignment="1" applyProtection="1">
      <alignment horizontal="center" vertical="center" wrapText="1"/>
    </xf>
    <xf numFmtId="49" fontId="10" fillId="0" borderId="2" xfId="0" applyNumberFormat="1" applyFont="1" applyBorder="1" applyAlignment="1" applyProtection="1">
      <alignment horizontal="center" vertical="center" wrapText="1"/>
    </xf>
    <xf numFmtId="49" fontId="14" fillId="0" borderId="1" xfId="0" applyNumberFormat="1" applyFont="1" applyBorder="1" applyAlignment="1" applyProtection="1">
      <alignment horizontal="center"/>
    </xf>
    <xf numFmtId="49" fontId="15" fillId="0" borderId="1" xfId="0" applyNumberFormat="1" applyFont="1" applyBorder="1" applyAlignment="1" applyProtection="1">
      <alignment horizontal="left" vertical="center" wrapText="1"/>
    </xf>
    <xf numFmtId="165" fontId="15" fillId="0" borderId="1" xfId="0" applyNumberFormat="1" applyFont="1" applyBorder="1" applyAlignment="1" applyProtection="1">
      <alignment horizontal="right" vertical="center" wrapText="1"/>
    </xf>
    <xf numFmtId="165" fontId="15" fillId="0" borderId="1" xfId="0" applyNumberFormat="1" applyFont="1" applyBorder="1" applyAlignment="1">
      <alignment vertical="center"/>
    </xf>
    <xf numFmtId="164" fontId="15" fillId="0" borderId="1" xfId="0" applyNumberFormat="1" applyFont="1" applyBorder="1" applyAlignment="1" applyProtection="1">
      <alignment horizontal="left" vertical="center" wrapText="1"/>
    </xf>
    <xf numFmtId="49" fontId="10" fillId="0" borderId="1" xfId="0" applyNumberFormat="1" applyFont="1" applyBorder="1" applyAlignment="1" applyProtection="1">
      <alignment horizontal="left" vertical="center" wrapText="1"/>
    </xf>
    <xf numFmtId="165" fontId="10" fillId="0" borderId="1" xfId="0" applyNumberFormat="1" applyFont="1" applyBorder="1" applyAlignment="1" applyProtection="1">
      <alignment horizontal="right" vertical="center" wrapText="1"/>
    </xf>
    <xf numFmtId="165" fontId="10" fillId="0" borderId="1" xfId="0" applyNumberFormat="1" applyFont="1" applyBorder="1" applyAlignment="1">
      <alignment vertical="center"/>
    </xf>
    <xf numFmtId="164" fontId="10" fillId="0" borderId="1" xfId="0" applyNumberFormat="1" applyFont="1" applyBorder="1" applyAlignment="1" applyProtection="1">
      <alignment horizontal="left" vertical="center" wrapText="1"/>
    </xf>
    <xf numFmtId="11" fontId="15" fillId="0" borderId="1" xfId="0" applyNumberFormat="1" applyFont="1" applyBorder="1" applyAlignment="1" applyProtection="1">
      <alignment horizontal="left" vertical="center" wrapText="1"/>
    </xf>
    <xf numFmtId="4" fontId="15" fillId="0" borderId="1" xfId="0" applyNumberFormat="1" applyFont="1" applyBorder="1" applyAlignment="1" applyProtection="1">
      <alignment horizontal="right" vertical="center" wrapText="1"/>
    </xf>
    <xf numFmtId="0" fontId="15" fillId="0" borderId="1" xfId="0" applyFont="1" applyBorder="1" applyAlignment="1">
      <alignment vertical="center"/>
    </xf>
    <xf numFmtId="49" fontId="15" fillId="0" borderId="1" xfId="1" applyNumberFormat="1" applyFont="1" applyFill="1" applyBorder="1" applyAlignment="1" applyProtection="1">
      <alignment horizontal="justify" vertical="center" wrapText="1"/>
      <protection locked="0"/>
    </xf>
    <xf numFmtId="49" fontId="13" fillId="0" borderId="1" xfId="1" applyNumberFormat="1" applyFont="1" applyFill="1" applyBorder="1" applyAlignment="1" applyProtection="1">
      <alignment horizontal="justify" vertical="center" wrapText="1"/>
      <protection locked="0"/>
    </xf>
    <xf numFmtId="49" fontId="14" fillId="0" borderId="1" xfId="1" applyNumberFormat="1" applyFont="1" applyFill="1" applyBorder="1" applyAlignment="1" applyProtection="1">
      <alignment horizontal="center" vertical="center" wrapText="1"/>
      <protection locked="0"/>
    </xf>
    <xf numFmtId="49" fontId="14" fillId="0" borderId="1" xfId="1" applyNumberFormat="1" applyFont="1" applyFill="1" applyBorder="1" applyAlignment="1" applyProtection="1">
      <alignment horizontal="left" vertical="center" wrapText="1"/>
      <protection locked="0"/>
    </xf>
    <xf numFmtId="166" fontId="14" fillId="0" borderId="1" xfId="1" applyNumberFormat="1" applyFont="1" applyFill="1" applyBorder="1" applyAlignment="1" applyProtection="1">
      <alignment horizontal="justify" vertical="center" wrapText="1"/>
      <protection locked="0"/>
    </xf>
    <xf numFmtId="49" fontId="10" fillId="0" borderId="1" xfId="1" applyNumberFormat="1" applyFont="1" applyFill="1" applyBorder="1" applyAlignment="1" applyProtection="1">
      <alignment horizontal="left" vertical="center" wrapText="1"/>
      <protection locked="0"/>
    </xf>
    <xf numFmtId="11" fontId="14" fillId="0" borderId="1" xfId="1" applyNumberFormat="1" applyFont="1" applyFill="1" applyBorder="1" applyAlignment="1" applyProtection="1">
      <alignment horizontal="justify" vertical="center" wrapText="1"/>
      <protection locked="0"/>
    </xf>
    <xf numFmtId="0" fontId="14" fillId="0" borderId="1" xfId="0" applyFont="1" applyBorder="1" applyAlignment="1">
      <alignment vertical="center" wrapText="1"/>
    </xf>
    <xf numFmtId="0" fontId="14" fillId="0" borderId="1" xfId="0" applyFont="1" applyBorder="1" applyAlignment="1">
      <alignment wrapText="1"/>
    </xf>
    <xf numFmtId="0" fontId="10" fillId="0" borderId="1" xfId="0" applyFont="1" applyBorder="1" applyAlignment="1">
      <alignment vertical="center" wrapText="1"/>
    </xf>
    <xf numFmtId="0" fontId="14" fillId="0" borderId="1" xfId="0" applyFont="1" applyBorder="1" applyAlignment="1">
      <alignment vertical="top" wrapText="1"/>
    </xf>
    <xf numFmtId="166" fontId="15" fillId="0" borderId="1" xfId="1" applyNumberFormat="1" applyFont="1" applyFill="1" applyBorder="1" applyAlignment="1" applyProtection="1">
      <alignment horizontal="justify" vertical="center" wrapText="1"/>
      <protection locked="0"/>
    </xf>
    <xf numFmtId="11" fontId="15" fillId="0" borderId="1" xfId="1" applyNumberFormat="1" applyFont="1" applyFill="1" applyBorder="1" applyAlignment="1" applyProtection="1">
      <alignment horizontal="justify" vertical="center" wrapText="1"/>
      <protection locked="0"/>
    </xf>
    <xf numFmtId="0" fontId="15" fillId="0" borderId="1" xfId="0" applyFont="1" applyBorder="1" applyAlignment="1">
      <alignment vertical="top" wrapText="1"/>
    </xf>
    <xf numFmtId="165" fontId="14" fillId="0" borderId="1" xfId="0" applyNumberFormat="1" applyFont="1" applyBorder="1" applyAlignment="1" applyProtection="1">
      <alignment horizontal="right" vertical="center" wrapText="1"/>
    </xf>
    <xf numFmtId="165" fontId="14" fillId="0" borderId="1" xfId="0" applyNumberFormat="1" applyFont="1" applyBorder="1" applyAlignment="1">
      <alignment vertical="center"/>
    </xf>
    <xf numFmtId="11" fontId="16" fillId="0" borderId="1" xfId="0" applyNumberFormat="1" applyFont="1" applyBorder="1" applyAlignment="1" applyProtection="1">
      <alignment horizontal="left" vertical="center" wrapText="1"/>
    </xf>
    <xf numFmtId="165" fontId="16" fillId="0" borderId="1" xfId="0" applyNumberFormat="1" applyFont="1" applyBorder="1" applyAlignment="1" applyProtection="1">
      <alignment horizontal="right" vertical="center" wrapText="1"/>
    </xf>
    <xf numFmtId="0" fontId="16" fillId="0" borderId="0" xfId="0" applyFont="1"/>
    <xf numFmtId="49" fontId="15" fillId="0" borderId="1" xfId="0" applyNumberFormat="1" applyFont="1" applyBorder="1" applyAlignment="1">
      <alignment horizontal="left" vertical="center" wrapText="1"/>
    </xf>
    <xf numFmtId="0" fontId="11" fillId="0" borderId="1" xfId="0" applyFont="1" applyBorder="1" applyAlignment="1">
      <alignment horizontal="center" vertical="center" wrapText="1"/>
    </xf>
    <xf numFmtId="0" fontId="4" fillId="0" borderId="0" xfId="0" applyFont="1" applyAlignment="1">
      <alignment horizontal="center" wrapText="1"/>
    </xf>
    <xf numFmtId="0" fontId="0" fillId="0" borderId="0" xfId="0" applyAlignment="1">
      <alignment horizontal="center"/>
    </xf>
    <xf numFmtId="0" fontId="9" fillId="0" borderId="0" xfId="0" applyFont="1" applyAlignment="1">
      <alignment horizontal="left" wrapText="1"/>
    </xf>
    <xf numFmtId="0" fontId="0" fillId="0" borderId="0" xfId="0" applyAlignment="1">
      <alignment horizontal="left"/>
    </xf>
    <xf numFmtId="0" fontId="11" fillId="0" borderId="1" xfId="0" applyFont="1" applyBorder="1" applyAlignment="1">
      <alignment horizontal="center" vertical="center" wrapText="1"/>
    </xf>
    <xf numFmtId="0" fontId="11" fillId="0" borderId="3" xfId="0" applyFont="1" applyFill="1" applyBorder="1" applyAlignment="1">
      <alignment horizontal="center" vertical="center" wrapText="1"/>
    </xf>
    <xf numFmtId="0" fontId="12" fillId="0" borderId="4" xfId="0" applyFont="1" applyBorder="1" applyAlignment="1">
      <alignment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cellXfs>
  <cellStyles count="2">
    <cellStyle name="Обычный" xfId="0" builtinId="0"/>
    <cellStyle name="Обычный_доходы февраль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I291"/>
  <sheetViews>
    <sheetView showGridLines="0" tabSelected="1" view="pageBreakPreview" zoomScaleSheetLayoutView="100" workbookViewId="0">
      <pane ySplit="7" topLeftCell="A8" activePane="bottomLeft" state="frozen"/>
      <selection pane="bottomLeft" activeCell="J292" sqref="J292"/>
    </sheetView>
  </sheetViews>
  <sheetFormatPr defaultRowHeight="12.75" customHeight="1" outlineLevelRow="7"/>
  <cols>
    <col min="1" max="1" width="18.140625" customWidth="1"/>
    <col min="2" max="2" width="43" customWidth="1"/>
    <col min="3" max="3" width="19.42578125" customWidth="1"/>
    <col min="4" max="4" width="14.85546875" customWidth="1"/>
    <col min="5" max="5" width="12" customWidth="1"/>
    <col min="6" max="6" width="11" customWidth="1"/>
    <col min="7" max="7" width="10.7109375" customWidth="1"/>
    <col min="8" max="8" width="10.5703125" customWidth="1"/>
    <col min="9" max="9" width="11" customWidth="1"/>
  </cols>
  <sheetData>
    <row r="1" spans="1:9" ht="37.5" customHeight="1">
      <c r="A1" s="58" t="s">
        <v>288</v>
      </c>
      <c r="B1" s="58"/>
      <c r="C1" s="58"/>
      <c r="D1" s="58"/>
      <c r="E1" s="58"/>
      <c r="F1" s="58"/>
      <c r="G1" s="58"/>
      <c r="H1" s="58"/>
      <c r="I1" s="58"/>
    </row>
    <row r="2" spans="1:9" ht="16.5" customHeight="1">
      <c r="A2" s="58" t="s">
        <v>289</v>
      </c>
      <c r="B2" s="59"/>
      <c r="C2" s="59"/>
      <c r="D2" s="59"/>
      <c r="E2" s="59"/>
      <c r="F2" s="59"/>
      <c r="G2" s="59"/>
      <c r="H2" s="59"/>
      <c r="I2" s="59"/>
    </row>
    <row r="3" spans="1:9" ht="15.75" customHeight="1">
      <c r="A3" s="60" t="s">
        <v>279</v>
      </c>
      <c r="B3" s="61"/>
      <c r="C3" s="61"/>
      <c r="D3" s="61"/>
      <c r="E3" s="61"/>
      <c r="F3" s="61"/>
      <c r="G3" s="61"/>
      <c r="H3" s="61"/>
      <c r="I3" s="61"/>
    </row>
    <row r="4" spans="1:9" ht="15.75" customHeight="1">
      <c r="A4" s="60" t="s">
        <v>278</v>
      </c>
      <c r="B4" s="61"/>
      <c r="C4" s="61"/>
      <c r="D4" s="61"/>
      <c r="E4" s="61"/>
      <c r="F4" s="61"/>
      <c r="G4" s="61"/>
      <c r="H4" s="61"/>
      <c r="I4" s="61"/>
    </row>
    <row r="5" spans="1:9">
      <c r="A5" s="6" t="s">
        <v>280</v>
      </c>
      <c r="B5" s="1"/>
      <c r="C5" s="1"/>
      <c r="D5" s="1"/>
      <c r="E5" s="1"/>
      <c r="F5" s="1"/>
      <c r="G5" s="1"/>
      <c r="H5" s="1"/>
      <c r="I5" s="1"/>
    </row>
    <row r="6" spans="1:9" s="4" customFormat="1" ht="48" customHeight="1">
      <c r="A6" s="62" t="s">
        <v>271</v>
      </c>
      <c r="B6" s="62"/>
      <c r="C6" s="62" t="s">
        <v>274</v>
      </c>
      <c r="D6" s="65" t="s">
        <v>384</v>
      </c>
      <c r="E6" s="63" t="s">
        <v>290</v>
      </c>
      <c r="F6" s="65" t="s">
        <v>385</v>
      </c>
      <c r="G6" s="62" t="s">
        <v>275</v>
      </c>
      <c r="H6" s="62"/>
      <c r="I6" s="62"/>
    </row>
    <row r="7" spans="1:9" s="4" customFormat="1" ht="48.75" customHeight="1">
      <c r="A7" s="7" t="s">
        <v>272</v>
      </c>
      <c r="B7" s="7" t="s">
        <v>273</v>
      </c>
      <c r="C7" s="62"/>
      <c r="D7" s="66"/>
      <c r="E7" s="64"/>
      <c r="F7" s="64"/>
      <c r="G7" s="57" t="s">
        <v>386</v>
      </c>
      <c r="H7" s="57" t="s">
        <v>387</v>
      </c>
      <c r="I7" s="57" t="s">
        <v>388</v>
      </c>
    </row>
    <row r="8" spans="1:9" ht="16.5" customHeight="1">
      <c r="A8" s="21" t="s">
        <v>1</v>
      </c>
      <c r="B8" s="8" t="s">
        <v>2</v>
      </c>
      <c r="C8" s="8"/>
      <c r="D8" s="9">
        <f>D9+D34+D44+D86+D93+D106+D128+D149+D228+D139</f>
        <v>277088.2</v>
      </c>
      <c r="E8" s="9">
        <f>E9+E34+E44+E86+E93+E106+E128+E149+E228+E139</f>
        <v>221625.1</v>
      </c>
      <c r="F8" s="9">
        <f>F9+F34+F44+F86+F93+F106+F128+F149+F228+F139</f>
        <v>278999.64</v>
      </c>
      <c r="G8" s="9">
        <f>G9+G34+G44+G86+G93+G106+G128+G139+G149+G228</f>
        <v>269224.09999999998</v>
      </c>
      <c r="H8" s="9">
        <f t="shared" ref="H8:I8" si="0">H9+H34+H44+H86+H93+H106+H128+H149+H228+H139</f>
        <v>273283.09999999998</v>
      </c>
      <c r="I8" s="9">
        <f t="shared" si="0"/>
        <v>277006.69999999995</v>
      </c>
    </row>
    <row r="9" spans="1:9" ht="12" customHeight="1" outlineLevel="1">
      <c r="A9" s="21" t="s">
        <v>3</v>
      </c>
      <c r="B9" s="8" t="s">
        <v>4</v>
      </c>
      <c r="C9" s="8"/>
      <c r="D9" s="9">
        <f>D10</f>
        <v>243386</v>
      </c>
      <c r="E9" s="9">
        <f t="shared" ref="E9:I9" si="1">E10</f>
        <v>189211.80000000002</v>
      </c>
      <c r="F9" s="9">
        <f t="shared" si="1"/>
        <v>244013</v>
      </c>
      <c r="G9" s="9">
        <f t="shared" si="1"/>
        <v>236542</v>
      </c>
      <c r="H9" s="9">
        <f t="shared" si="1"/>
        <v>239805</v>
      </c>
      <c r="I9" s="9">
        <f t="shared" si="1"/>
        <v>243297</v>
      </c>
    </row>
    <row r="10" spans="1:9" ht="15" customHeight="1" outlineLevel="2">
      <c r="A10" s="21" t="s">
        <v>6</v>
      </c>
      <c r="B10" s="8" t="s">
        <v>7</v>
      </c>
      <c r="C10" s="8"/>
      <c r="D10" s="9">
        <f>D11+D20+D27</f>
        <v>243386</v>
      </c>
      <c r="E10" s="9">
        <f t="shared" ref="E10:I10" si="2">E11+E20+E27</f>
        <v>189211.80000000002</v>
      </c>
      <c r="F10" s="9">
        <f t="shared" si="2"/>
        <v>244013</v>
      </c>
      <c r="G10" s="9">
        <f t="shared" si="2"/>
        <v>236542</v>
      </c>
      <c r="H10" s="9">
        <f t="shared" si="2"/>
        <v>239805</v>
      </c>
      <c r="I10" s="9">
        <f t="shared" si="2"/>
        <v>243297</v>
      </c>
    </row>
    <row r="11" spans="1:9" s="5" customFormat="1" ht="68.25" customHeight="1" outlineLevel="3" collapsed="1">
      <c r="A11" s="22" t="s">
        <v>8</v>
      </c>
      <c r="B11" s="26" t="s">
        <v>9</v>
      </c>
      <c r="C11" s="26" t="s">
        <v>5</v>
      </c>
      <c r="D11" s="27">
        <v>242410</v>
      </c>
      <c r="E11" s="27">
        <v>188106.7</v>
      </c>
      <c r="F11" s="27">
        <v>242910</v>
      </c>
      <c r="G11" s="27">
        <v>235579</v>
      </c>
      <c r="H11" s="28">
        <v>238830</v>
      </c>
      <c r="I11" s="28">
        <v>242311</v>
      </c>
    </row>
    <row r="12" spans="1:9" s="5" customFormat="1" ht="67.5" hidden="1" outlineLevel="4" collapsed="1">
      <c r="A12" s="22" t="s">
        <v>8</v>
      </c>
      <c r="B12" s="26" t="s">
        <v>9</v>
      </c>
      <c r="C12" s="26" t="s">
        <v>5</v>
      </c>
      <c r="D12" s="27">
        <v>197233</v>
      </c>
      <c r="E12" s="27">
        <v>0</v>
      </c>
      <c r="F12" s="27">
        <v>204217</v>
      </c>
      <c r="G12" s="27">
        <v>210540</v>
      </c>
      <c r="H12" s="28"/>
      <c r="I12" s="28"/>
    </row>
    <row r="13" spans="1:9" s="5" customFormat="1" ht="67.5" hidden="1" outlineLevel="7">
      <c r="A13" s="22" t="s">
        <v>8</v>
      </c>
      <c r="B13" s="26" t="s">
        <v>9</v>
      </c>
      <c r="C13" s="26" t="s">
        <v>5</v>
      </c>
      <c r="D13" s="27">
        <v>197233</v>
      </c>
      <c r="E13" s="27">
        <v>0</v>
      </c>
      <c r="F13" s="27">
        <v>204217</v>
      </c>
      <c r="G13" s="27">
        <v>210540</v>
      </c>
      <c r="H13" s="28"/>
      <c r="I13" s="28"/>
    </row>
    <row r="14" spans="1:9" s="5" customFormat="1" ht="101.25" hidden="1" outlineLevel="4">
      <c r="A14" s="22" t="s">
        <v>10</v>
      </c>
      <c r="B14" s="29" t="s">
        <v>11</v>
      </c>
      <c r="C14" s="26" t="s">
        <v>5</v>
      </c>
      <c r="D14" s="27">
        <v>0</v>
      </c>
      <c r="E14" s="27">
        <v>144569.60000000001</v>
      </c>
      <c r="F14" s="27">
        <v>0</v>
      </c>
      <c r="G14" s="27">
        <v>0</v>
      </c>
      <c r="H14" s="28"/>
      <c r="I14" s="28"/>
    </row>
    <row r="15" spans="1:9" s="5" customFormat="1" ht="101.25" hidden="1" outlineLevel="7">
      <c r="A15" s="22" t="s">
        <v>10</v>
      </c>
      <c r="B15" s="29" t="s">
        <v>11</v>
      </c>
      <c r="C15" s="26" t="s">
        <v>5</v>
      </c>
      <c r="D15" s="27">
        <v>0</v>
      </c>
      <c r="E15" s="27">
        <v>144569.60000000001</v>
      </c>
      <c r="F15" s="27">
        <v>0</v>
      </c>
      <c r="G15" s="27">
        <v>0</v>
      </c>
      <c r="H15" s="28"/>
      <c r="I15" s="28"/>
    </row>
    <row r="16" spans="1:9" s="5" customFormat="1" ht="101.25" hidden="1" outlineLevel="4" collapsed="1">
      <c r="A16" s="22" t="s">
        <v>12</v>
      </c>
      <c r="B16" s="29" t="s">
        <v>13</v>
      </c>
      <c r="C16" s="26" t="s">
        <v>5</v>
      </c>
      <c r="D16" s="27">
        <v>0</v>
      </c>
      <c r="E16" s="27">
        <v>328.94</v>
      </c>
      <c r="F16" s="27">
        <v>0</v>
      </c>
      <c r="G16" s="27">
        <v>0</v>
      </c>
      <c r="H16" s="28"/>
      <c r="I16" s="28"/>
    </row>
    <row r="17" spans="1:9" s="5" customFormat="1" ht="101.25" hidden="1" outlineLevel="7">
      <c r="A17" s="22" t="s">
        <v>12</v>
      </c>
      <c r="B17" s="29" t="s">
        <v>13</v>
      </c>
      <c r="C17" s="26" t="s">
        <v>5</v>
      </c>
      <c r="D17" s="27">
        <v>0</v>
      </c>
      <c r="E17" s="27">
        <v>328.94</v>
      </c>
      <c r="F17" s="27">
        <v>0</v>
      </c>
      <c r="G17" s="27">
        <v>0</v>
      </c>
      <c r="H17" s="28"/>
      <c r="I17" s="28"/>
    </row>
    <row r="18" spans="1:9" s="5" customFormat="1" ht="78.75" hidden="1" outlineLevel="4" collapsed="1">
      <c r="A18" s="22" t="s">
        <v>14</v>
      </c>
      <c r="B18" s="29" t="s">
        <v>15</v>
      </c>
      <c r="C18" s="26" t="s">
        <v>5</v>
      </c>
      <c r="D18" s="27">
        <v>0</v>
      </c>
      <c r="E18" s="27">
        <v>0.01</v>
      </c>
      <c r="F18" s="27">
        <v>0</v>
      </c>
      <c r="G18" s="27">
        <v>0</v>
      </c>
      <c r="H18" s="28"/>
      <c r="I18" s="28"/>
    </row>
    <row r="19" spans="1:9" s="5" customFormat="1" ht="78.75" hidden="1" outlineLevel="7">
      <c r="A19" s="22" t="s">
        <v>14</v>
      </c>
      <c r="B19" s="29" t="s">
        <v>15</v>
      </c>
      <c r="C19" s="26" t="s">
        <v>5</v>
      </c>
      <c r="D19" s="27">
        <v>0</v>
      </c>
      <c r="E19" s="27">
        <v>0.01</v>
      </c>
      <c r="F19" s="27">
        <v>0</v>
      </c>
      <c r="G19" s="27">
        <v>0</v>
      </c>
      <c r="H19" s="28"/>
      <c r="I19" s="28"/>
    </row>
    <row r="20" spans="1:9" s="5" customFormat="1" ht="103.5" customHeight="1" outlineLevel="3" collapsed="1">
      <c r="A20" s="22" t="s">
        <v>16</v>
      </c>
      <c r="B20" s="29" t="s">
        <v>17</v>
      </c>
      <c r="C20" s="26" t="s">
        <v>5</v>
      </c>
      <c r="D20" s="27">
        <v>476</v>
      </c>
      <c r="E20" s="27">
        <v>503.2</v>
      </c>
      <c r="F20" s="27">
        <v>503</v>
      </c>
      <c r="G20" s="27">
        <v>433</v>
      </c>
      <c r="H20" s="28">
        <v>437</v>
      </c>
      <c r="I20" s="28">
        <v>442</v>
      </c>
    </row>
    <row r="21" spans="1:9" s="5" customFormat="1" ht="101.25" hidden="1" outlineLevel="4" collapsed="1">
      <c r="A21" s="22" t="s">
        <v>16</v>
      </c>
      <c r="B21" s="29" t="s">
        <v>17</v>
      </c>
      <c r="C21" s="26" t="s">
        <v>5</v>
      </c>
      <c r="D21" s="27">
        <v>456</v>
      </c>
      <c r="E21" s="27">
        <v>0</v>
      </c>
      <c r="F21" s="27">
        <v>457</v>
      </c>
      <c r="G21" s="27">
        <v>457</v>
      </c>
      <c r="H21" s="28"/>
      <c r="I21" s="28"/>
    </row>
    <row r="22" spans="1:9" s="5" customFormat="1" ht="101.25" hidden="1" outlineLevel="7">
      <c r="A22" s="22" t="s">
        <v>16</v>
      </c>
      <c r="B22" s="29" t="s">
        <v>17</v>
      </c>
      <c r="C22" s="26" t="s">
        <v>5</v>
      </c>
      <c r="D22" s="27">
        <v>456</v>
      </c>
      <c r="E22" s="27">
        <v>0</v>
      </c>
      <c r="F22" s="27">
        <v>457</v>
      </c>
      <c r="G22" s="27">
        <v>457</v>
      </c>
      <c r="H22" s="28"/>
      <c r="I22" s="28"/>
    </row>
    <row r="23" spans="1:9" s="5" customFormat="1" ht="135" hidden="1" outlineLevel="4">
      <c r="A23" s="22" t="s">
        <v>18</v>
      </c>
      <c r="B23" s="29" t="s">
        <v>19</v>
      </c>
      <c r="C23" s="26" t="s">
        <v>5</v>
      </c>
      <c r="D23" s="27">
        <v>0</v>
      </c>
      <c r="E23" s="27">
        <v>551.37</v>
      </c>
      <c r="F23" s="27">
        <v>0</v>
      </c>
      <c r="G23" s="27">
        <v>0</v>
      </c>
      <c r="H23" s="28"/>
      <c r="I23" s="28"/>
    </row>
    <row r="24" spans="1:9" s="5" customFormat="1" ht="135" hidden="1" outlineLevel="7">
      <c r="A24" s="22" t="s">
        <v>18</v>
      </c>
      <c r="B24" s="29" t="s">
        <v>19</v>
      </c>
      <c r="C24" s="26" t="s">
        <v>5</v>
      </c>
      <c r="D24" s="27">
        <v>0</v>
      </c>
      <c r="E24" s="27">
        <v>551.37</v>
      </c>
      <c r="F24" s="27">
        <v>0</v>
      </c>
      <c r="G24" s="27">
        <v>0</v>
      </c>
      <c r="H24" s="28"/>
      <c r="I24" s="28"/>
    </row>
    <row r="25" spans="1:9" s="5" customFormat="1" ht="123.75" hidden="1" outlineLevel="4" collapsed="1">
      <c r="A25" s="22" t="s">
        <v>20</v>
      </c>
      <c r="B25" s="29" t="s">
        <v>21</v>
      </c>
      <c r="C25" s="26" t="s">
        <v>5</v>
      </c>
      <c r="D25" s="27">
        <v>0</v>
      </c>
      <c r="E25" s="27">
        <v>3.12</v>
      </c>
      <c r="F25" s="27">
        <v>0</v>
      </c>
      <c r="G25" s="27">
        <v>0</v>
      </c>
      <c r="H25" s="28"/>
      <c r="I25" s="28"/>
    </row>
    <row r="26" spans="1:9" s="5" customFormat="1" ht="123.75" hidden="1" outlineLevel="7">
      <c r="A26" s="22" t="s">
        <v>20</v>
      </c>
      <c r="B26" s="29" t="s">
        <v>21</v>
      </c>
      <c r="C26" s="26" t="s">
        <v>5</v>
      </c>
      <c r="D26" s="27">
        <v>0</v>
      </c>
      <c r="E26" s="27">
        <v>3.12</v>
      </c>
      <c r="F26" s="27">
        <v>0</v>
      </c>
      <c r="G26" s="27">
        <v>0</v>
      </c>
      <c r="H26" s="28"/>
      <c r="I26" s="28"/>
    </row>
    <row r="27" spans="1:9" s="5" customFormat="1" ht="45" outlineLevel="3" collapsed="1">
      <c r="A27" s="22" t="s">
        <v>22</v>
      </c>
      <c r="B27" s="26" t="s">
        <v>23</v>
      </c>
      <c r="C27" s="26" t="s">
        <v>5</v>
      </c>
      <c r="D27" s="27">
        <v>500</v>
      </c>
      <c r="E27" s="27">
        <v>601.9</v>
      </c>
      <c r="F27" s="27">
        <v>600</v>
      </c>
      <c r="G27" s="27">
        <v>530</v>
      </c>
      <c r="H27" s="28">
        <v>538</v>
      </c>
      <c r="I27" s="28">
        <v>544</v>
      </c>
    </row>
    <row r="28" spans="1:9" ht="48" hidden="1" outlineLevel="4" collapsed="1">
      <c r="A28" s="21" t="s">
        <v>22</v>
      </c>
      <c r="B28" s="8" t="s">
        <v>23</v>
      </c>
      <c r="C28" s="8" t="s">
        <v>5</v>
      </c>
      <c r="D28" s="9">
        <v>201</v>
      </c>
      <c r="E28" s="9">
        <v>0</v>
      </c>
      <c r="F28" s="9">
        <v>202</v>
      </c>
      <c r="G28" s="9">
        <v>202</v>
      </c>
      <c r="H28" s="10"/>
      <c r="I28" s="10"/>
    </row>
    <row r="29" spans="1:9" ht="48" hidden="1" outlineLevel="7">
      <c r="A29" s="23" t="s">
        <v>22</v>
      </c>
      <c r="B29" s="11" t="s">
        <v>23</v>
      </c>
      <c r="C29" s="11" t="s">
        <v>5</v>
      </c>
      <c r="D29" s="12">
        <v>201</v>
      </c>
      <c r="E29" s="12">
        <v>0</v>
      </c>
      <c r="F29" s="12">
        <v>202</v>
      </c>
      <c r="G29" s="12">
        <v>202</v>
      </c>
      <c r="H29" s="10"/>
      <c r="I29" s="10"/>
    </row>
    <row r="30" spans="1:9" ht="84" hidden="1" outlineLevel="4" collapsed="1">
      <c r="A30" s="21" t="s">
        <v>24</v>
      </c>
      <c r="B30" s="8" t="s">
        <v>25</v>
      </c>
      <c r="C30" s="8" t="s">
        <v>5</v>
      </c>
      <c r="D30" s="9">
        <v>0</v>
      </c>
      <c r="E30" s="9">
        <v>268.63</v>
      </c>
      <c r="F30" s="9">
        <v>0</v>
      </c>
      <c r="G30" s="9">
        <v>0</v>
      </c>
      <c r="H30" s="10"/>
      <c r="I30" s="10"/>
    </row>
    <row r="31" spans="1:9" ht="72" hidden="1" outlineLevel="7">
      <c r="A31" s="23" t="s">
        <v>24</v>
      </c>
      <c r="B31" s="11" t="s">
        <v>25</v>
      </c>
      <c r="C31" s="11" t="s">
        <v>5</v>
      </c>
      <c r="D31" s="12">
        <v>0</v>
      </c>
      <c r="E31" s="12">
        <v>268.63</v>
      </c>
      <c r="F31" s="12">
        <v>0</v>
      </c>
      <c r="G31" s="12">
        <v>0</v>
      </c>
      <c r="H31" s="10"/>
      <c r="I31" s="10"/>
    </row>
    <row r="32" spans="1:9" ht="84" hidden="1" outlineLevel="4" collapsed="1">
      <c r="A32" s="21" t="s">
        <v>26</v>
      </c>
      <c r="B32" s="8" t="s">
        <v>27</v>
      </c>
      <c r="C32" s="8" t="s">
        <v>5</v>
      </c>
      <c r="D32" s="9">
        <v>0</v>
      </c>
      <c r="E32" s="9">
        <v>2.4300000000000002</v>
      </c>
      <c r="F32" s="9">
        <v>0</v>
      </c>
      <c r="G32" s="9">
        <v>0</v>
      </c>
      <c r="H32" s="10"/>
      <c r="I32" s="10"/>
    </row>
    <row r="33" spans="1:9" ht="72" hidden="1" outlineLevel="7">
      <c r="A33" s="23" t="s">
        <v>26</v>
      </c>
      <c r="B33" s="11" t="s">
        <v>27</v>
      </c>
      <c r="C33" s="11" t="s">
        <v>5</v>
      </c>
      <c r="D33" s="12">
        <v>0</v>
      </c>
      <c r="E33" s="12">
        <v>2.4300000000000002</v>
      </c>
      <c r="F33" s="12">
        <v>0</v>
      </c>
      <c r="G33" s="12">
        <v>0</v>
      </c>
      <c r="H33" s="10"/>
      <c r="I33" s="10"/>
    </row>
    <row r="34" spans="1:9" ht="26.25" customHeight="1" outlineLevel="1">
      <c r="A34" s="21" t="s">
        <v>28</v>
      </c>
      <c r="B34" s="8" t="s">
        <v>29</v>
      </c>
      <c r="C34" s="8"/>
      <c r="D34" s="9">
        <f>D35</f>
        <v>5458</v>
      </c>
      <c r="E34" s="9">
        <f t="shared" ref="E34:I34" si="3">E35</f>
        <v>5063</v>
      </c>
      <c r="F34" s="9">
        <f t="shared" si="3"/>
        <v>5458</v>
      </c>
      <c r="G34" s="9">
        <f t="shared" si="3"/>
        <v>5280</v>
      </c>
      <c r="H34" s="9">
        <f t="shared" si="3"/>
        <v>5808</v>
      </c>
      <c r="I34" s="9">
        <f t="shared" si="3"/>
        <v>5808</v>
      </c>
    </row>
    <row r="35" spans="1:9" ht="27" customHeight="1" outlineLevel="2">
      <c r="A35" s="21" t="s">
        <v>31</v>
      </c>
      <c r="B35" s="8" t="s">
        <v>32</v>
      </c>
      <c r="C35" s="8"/>
      <c r="D35" s="9">
        <f>D36+D38+D40+D42</f>
        <v>5458</v>
      </c>
      <c r="E35" s="9">
        <f t="shared" ref="E35:I35" si="4">E36+E38+E40+E42</f>
        <v>5063</v>
      </c>
      <c r="F35" s="9">
        <f t="shared" si="4"/>
        <v>5458</v>
      </c>
      <c r="G35" s="9">
        <f t="shared" si="4"/>
        <v>5280</v>
      </c>
      <c r="H35" s="9">
        <f t="shared" si="4"/>
        <v>5808</v>
      </c>
      <c r="I35" s="9">
        <f t="shared" si="4"/>
        <v>5808</v>
      </c>
    </row>
    <row r="36" spans="1:9" s="5" customFormat="1" ht="68.25" customHeight="1" outlineLevel="3" collapsed="1">
      <c r="A36" s="22" t="s">
        <v>33</v>
      </c>
      <c r="B36" s="26" t="s">
        <v>34</v>
      </c>
      <c r="C36" s="26" t="s">
        <v>30</v>
      </c>
      <c r="D36" s="27">
        <v>1979</v>
      </c>
      <c r="E36" s="27">
        <v>2294.5</v>
      </c>
      <c r="F36" s="27">
        <v>2544</v>
      </c>
      <c r="G36" s="27">
        <v>1913</v>
      </c>
      <c r="H36" s="28">
        <v>2100</v>
      </c>
      <c r="I36" s="28">
        <v>2100</v>
      </c>
    </row>
    <row r="37" spans="1:9" s="5" customFormat="1" ht="79.5" hidden="1" customHeight="1" outlineLevel="7">
      <c r="A37" s="22" t="s">
        <v>33</v>
      </c>
      <c r="B37" s="26" t="s">
        <v>34</v>
      </c>
      <c r="C37" s="26" t="s">
        <v>30</v>
      </c>
      <c r="D37" s="27">
        <v>1589</v>
      </c>
      <c r="E37" s="27">
        <v>1689.96</v>
      </c>
      <c r="F37" s="27">
        <v>1593</v>
      </c>
      <c r="G37" s="27">
        <v>1777</v>
      </c>
      <c r="H37" s="28"/>
      <c r="I37" s="28"/>
    </row>
    <row r="38" spans="1:9" s="5" customFormat="1" ht="79.5" customHeight="1" outlineLevel="3" collapsed="1">
      <c r="A38" s="22" t="s">
        <v>35</v>
      </c>
      <c r="B38" s="29" t="s">
        <v>36</v>
      </c>
      <c r="C38" s="26" t="s">
        <v>30</v>
      </c>
      <c r="D38" s="27">
        <v>14</v>
      </c>
      <c r="E38" s="27">
        <v>17.2</v>
      </c>
      <c r="F38" s="27">
        <v>18</v>
      </c>
      <c r="G38" s="27">
        <v>13</v>
      </c>
      <c r="H38" s="28">
        <v>13</v>
      </c>
      <c r="I38" s="28">
        <v>13</v>
      </c>
    </row>
    <row r="39" spans="1:9" s="5" customFormat="1" ht="79.5" hidden="1" customHeight="1" outlineLevel="7">
      <c r="A39" s="22" t="s">
        <v>35</v>
      </c>
      <c r="B39" s="29" t="s">
        <v>36</v>
      </c>
      <c r="C39" s="26" t="s">
        <v>30</v>
      </c>
      <c r="D39" s="27">
        <v>16</v>
      </c>
      <c r="E39" s="27">
        <v>17.7</v>
      </c>
      <c r="F39" s="27">
        <v>15</v>
      </c>
      <c r="G39" s="27">
        <v>15</v>
      </c>
      <c r="H39" s="28"/>
      <c r="I39" s="28"/>
    </row>
    <row r="40" spans="1:9" s="5" customFormat="1" ht="69" customHeight="1" outlineLevel="3" collapsed="1">
      <c r="A40" s="22" t="s">
        <v>37</v>
      </c>
      <c r="B40" s="26" t="s">
        <v>38</v>
      </c>
      <c r="C40" s="26" t="s">
        <v>30</v>
      </c>
      <c r="D40" s="27">
        <v>3833</v>
      </c>
      <c r="E40" s="27">
        <v>3119.7</v>
      </c>
      <c r="F40" s="27">
        <v>3264</v>
      </c>
      <c r="G40" s="27">
        <v>3710</v>
      </c>
      <c r="H40" s="28">
        <v>4075</v>
      </c>
      <c r="I40" s="28">
        <v>4075</v>
      </c>
    </row>
    <row r="41" spans="1:9" s="5" customFormat="1" ht="79.5" hidden="1" customHeight="1" outlineLevel="7">
      <c r="A41" s="22" t="s">
        <v>37</v>
      </c>
      <c r="B41" s="26" t="s">
        <v>38</v>
      </c>
      <c r="C41" s="26" t="s">
        <v>30</v>
      </c>
      <c r="D41" s="27">
        <v>3367</v>
      </c>
      <c r="E41" s="27">
        <v>2782.64</v>
      </c>
      <c r="F41" s="27">
        <v>3304</v>
      </c>
      <c r="G41" s="27">
        <v>3705</v>
      </c>
      <c r="H41" s="28"/>
      <c r="I41" s="28"/>
    </row>
    <row r="42" spans="1:9" s="5" customFormat="1" ht="72" customHeight="1" outlineLevel="3" collapsed="1">
      <c r="A42" s="22" t="s">
        <v>39</v>
      </c>
      <c r="B42" s="26" t="s">
        <v>40</v>
      </c>
      <c r="C42" s="26" t="s">
        <v>30</v>
      </c>
      <c r="D42" s="27">
        <f>-368</f>
        <v>-368</v>
      </c>
      <c r="E42" s="27">
        <v>-368.4</v>
      </c>
      <c r="F42" s="27">
        <v>-368</v>
      </c>
      <c r="G42" s="27">
        <v>-356</v>
      </c>
      <c r="H42" s="28">
        <v>-380</v>
      </c>
      <c r="I42" s="28">
        <v>-380</v>
      </c>
    </row>
    <row r="43" spans="1:9" ht="72" hidden="1" outlineLevel="7">
      <c r="A43" s="23" t="s">
        <v>39</v>
      </c>
      <c r="B43" s="11" t="s">
        <v>40</v>
      </c>
      <c r="C43" s="11" t="s">
        <v>30</v>
      </c>
      <c r="D43" s="12">
        <v>-318</v>
      </c>
      <c r="E43" s="12">
        <v>-329.83</v>
      </c>
      <c r="F43" s="12">
        <v>-331</v>
      </c>
      <c r="G43" s="12">
        <v>-341</v>
      </c>
      <c r="H43" s="10"/>
      <c r="I43" s="10"/>
    </row>
    <row r="44" spans="1:9" ht="18" customHeight="1" outlineLevel="1">
      <c r="A44" s="21" t="s">
        <v>41</v>
      </c>
      <c r="B44" s="8" t="s">
        <v>42</v>
      </c>
      <c r="C44" s="8"/>
      <c r="D44" s="9">
        <f t="shared" ref="D44:I44" si="5">D45+D64+D74+D80</f>
        <v>19072</v>
      </c>
      <c r="E44" s="9">
        <f t="shared" si="5"/>
        <v>18875.5</v>
      </c>
      <c r="F44" s="9">
        <f t="shared" si="5"/>
        <v>19274</v>
      </c>
      <c r="G44" s="9">
        <f t="shared" si="5"/>
        <v>19336</v>
      </c>
      <c r="H44" s="9">
        <f t="shared" si="5"/>
        <v>19589</v>
      </c>
      <c r="I44" s="9">
        <f t="shared" si="5"/>
        <v>19846</v>
      </c>
    </row>
    <row r="45" spans="1:9" ht="21.75" customHeight="1" outlineLevel="2">
      <c r="A45" s="21" t="s">
        <v>43</v>
      </c>
      <c r="B45" s="8" t="s">
        <v>44</v>
      </c>
      <c r="C45" s="8"/>
      <c r="D45" s="9">
        <f t="shared" ref="D45:I45" si="6">D46+D56</f>
        <v>7316</v>
      </c>
      <c r="E45" s="9">
        <f t="shared" si="6"/>
        <v>7305.8</v>
      </c>
      <c r="F45" s="9">
        <f t="shared" si="6"/>
        <v>7460</v>
      </c>
      <c r="G45" s="9">
        <f t="shared" si="6"/>
        <v>7594</v>
      </c>
      <c r="H45" s="9">
        <f t="shared" si="6"/>
        <v>7729</v>
      </c>
      <c r="I45" s="9">
        <f t="shared" si="6"/>
        <v>7868</v>
      </c>
    </row>
    <row r="46" spans="1:9" s="5" customFormat="1" ht="33.75" outlineLevel="3">
      <c r="A46" s="22" t="s">
        <v>45</v>
      </c>
      <c r="B46" s="26" t="s">
        <v>46</v>
      </c>
      <c r="C46" s="26"/>
      <c r="D46" s="27">
        <f>D47</f>
        <v>5916</v>
      </c>
      <c r="E46" s="27">
        <f t="shared" ref="E46:I46" si="7">E47</f>
        <v>5730.8</v>
      </c>
      <c r="F46" s="27">
        <f t="shared" si="7"/>
        <v>5885</v>
      </c>
      <c r="G46" s="27">
        <f t="shared" si="7"/>
        <v>6015</v>
      </c>
      <c r="H46" s="27">
        <f t="shared" si="7"/>
        <v>6135</v>
      </c>
      <c r="I46" s="27">
        <f t="shared" si="7"/>
        <v>6258</v>
      </c>
    </row>
    <row r="47" spans="1:9" ht="22.5" outlineLevel="4" collapsed="1">
      <c r="A47" s="23" t="s">
        <v>47</v>
      </c>
      <c r="B47" s="30" t="s">
        <v>46</v>
      </c>
      <c r="C47" s="30" t="s">
        <v>5</v>
      </c>
      <c r="D47" s="31">
        <v>5916</v>
      </c>
      <c r="E47" s="31">
        <v>5730.8</v>
      </c>
      <c r="F47" s="31">
        <v>5885</v>
      </c>
      <c r="G47" s="31">
        <v>6015</v>
      </c>
      <c r="H47" s="32">
        <v>6135</v>
      </c>
      <c r="I47" s="32">
        <v>6258</v>
      </c>
    </row>
    <row r="48" spans="1:9" ht="22.5" hidden="1" outlineLevel="5" collapsed="1">
      <c r="A48" s="23" t="s">
        <v>47</v>
      </c>
      <c r="B48" s="30" t="s">
        <v>46</v>
      </c>
      <c r="C48" s="30" t="s">
        <v>5</v>
      </c>
      <c r="D48" s="31">
        <v>3834</v>
      </c>
      <c r="E48" s="31">
        <v>0</v>
      </c>
      <c r="F48" s="31">
        <v>4026</v>
      </c>
      <c r="G48" s="31">
        <v>4026</v>
      </c>
      <c r="H48" s="32"/>
      <c r="I48" s="32"/>
    </row>
    <row r="49" spans="1:9" ht="22.5" hidden="1" outlineLevel="7">
      <c r="A49" s="23" t="s">
        <v>47</v>
      </c>
      <c r="B49" s="30" t="s">
        <v>46</v>
      </c>
      <c r="C49" s="30" t="s">
        <v>5</v>
      </c>
      <c r="D49" s="31">
        <v>3834</v>
      </c>
      <c r="E49" s="31">
        <v>0</v>
      </c>
      <c r="F49" s="31">
        <v>4026</v>
      </c>
      <c r="G49" s="31">
        <v>4026</v>
      </c>
      <c r="H49" s="32"/>
      <c r="I49" s="32"/>
    </row>
    <row r="50" spans="1:9" ht="56.25" hidden="1" outlineLevel="5" collapsed="1">
      <c r="A50" s="23" t="s">
        <v>48</v>
      </c>
      <c r="B50" s="30" t="s">
        <v>49</v>
      </c>
      <c r="C50" s="30" t="s">
        <v>5</v>
      </c>
      <c r="D50" s="31">
        <v>0</v>
      </c>
      <c r="E50" s="31">
        <v>4148.67</v>
      </c>
      <c r="F50" s="31">
        <v>0</v>
      </c>
      <c r="G50" s="31">
        <v>0</v>
      </c>
      <c r="H50" s="32"/>
      <c r="I50" s="32"/>
    </row>
    <row r="51" spans="1:9" ht="56.25" hidden="1" outlineLevel="7">
      <c r="A51" s="23" t="s">
        <v>48</v>
      </c>
      <c r="B51" s="30" t="s">
        <v>49</v>
      </c>
      <c r="C51" s="30" t="s">
        <v>5</v>
      </c>
      <c r="D51" s="31">
        <v>0</v>
      </c>
      <c r="E51" s="31">
        <v>4148.67</v>
      </c>
      <c r="F51" s="31">
        <v>0</v>
      </c>
      <c r="G51" s="31">
        <v>0</v>
      </c>
      <c r="H51" s="32"/>
      <c r="I51" s="32"/>
    </row>
    <row r="52" spans="1:9" ht="56.25" hidden="1" outlineLevel="5" collapsed="1">
      <c r="A52" s="23" t="s">
        <v>50</v>
      </c>
      <c r="B52" s="30" t="s">
        <v>51</v>
      </c>
      <c r="C52" s="30" t="s">
        <v>5</v>
      </c>
      <c r="D52" s="31">
        <v>0</v>
      </c>
      <c r="E52" s="31">
        <v>2.0499999999999998</v>
      </c>
      <c r="F52" s="31">
        <v>0</v>
      </c>
      <c r="G52" s="31">
        <v>0</v>
      </c>
      <c r="H52" s="32"/>
      <c r="I52" s="32"/>
    </row>
    <row r="53" spans="1:9" ht="56.25" hidden="1" outlineLevel="7">
      <c r="A53" s="23" t="s">
        <v>50</v>
      </c>
      <c r="B53" s="30" t="s">
        <v>51</v>
      </c>
      <c r="C53" s="30" t="s">
        <v>5</v>
      </c>
      <c r="D53" s="31">
        <v>0</v>
      </c>
      <c r="E53" s="31">
        <v>2.0499999999999998</v>
      </c>
      <c r="F53" s="31">
        <v>0</v>
      </c>
      <c r="G53" s="31">
        <v>0</v>
      </c>
      <c r="H53" s="32"/>
      <c r="I53" s="32"/>
    </row>
    <row r="54" spans="1:9" ht="67.5" hidden="1" outlineLevel="5" collapsed="1">
      <c r="A54" s="23" t="s">
        <v>52</v>
      </c>
      <c r="B54" s="33" t="s">
        <v>53</v>
      </c>
      <c r="C54" s="30" t="s">
        <v>5</v>
      </c>
      <c r="D54" s="31">
        <v>0</v>
      </c>
      <c r="E54" s="31">
        <v>0.05</v>
      </c>
      <c r="F54" s="31">
        <v>0</v>
      </c>
      <c r="G54" s="31">
        <v>0</v>
      </c>
      <c r="H54" s="32"/>
      <c r="I54" s="32"/>
    </row>
    <row r="55" spans="1:9" ht="67.5" hidden="1" outlineLevel="7">
      <c r="A55" s="23" t="s">
        <v>52</v>
      </c>
      <c r="B55" s="33" t="s">
        <v>53</v>
      </c>
      <c r="C55" s="30" t="s">
        <v>5</v>
      </c>
      <c r="D55" s="31">
        <v>0</v>
      </c>
      <c r="E55" s="31">
        <v>0.05</v>
      </c>
      <c r="F55" s="31">
        <v>0</v>
      </c>
      <c r="G55" s="31">
        <v>0</v>
      </c>
      <c r="H55" s="32"/>
      <c r="I55" s="32"/>
    </row>
    <row r="56" spans="1:9" s="5" customFormat="1" ht="38.25" customHeight="1" outlineLevel="3">
      <c r="A56" s="22" t="s">
        <v>54</v>
      </c>
      <c r="B56" s="26" t="s">
        <v>55</v>
      </c>
      <c r="C56" s="26"/>
      <c r="D56" s="27">
        <f>D57</f>
        <v>1400</v>
      </c>
      <c r="E56" s="27">
        <f t="shared" ref="E56:I56" si="8">E57</f>
        <v>1575</v>
      </c>
      <c r="F56" s="27">
        <f t="shared" si="8"/>
        <v>1575</v>
      </c>
      <c r="G56" s="27">
        <f t="shared" si="8"/>
        <v>1579</v>
      </c>
      <c r="H56" s="27">
        <f t="shared" si="8"/>
        <v>1594</v>
      </c>
      <c r="I56" s="27">
        <f t="shared" si="8"/>
        <v>1610</v>
      </c>
    </row>
    <row r="57" spans="1:9" s="3" customFormat="1" ht="61.5" customHeight="1" outlineLevel="4" collapsed="1">
      <c r="A57" s="23" t="s">
        <v>56</v>
      </c>
      <c r="B57" s="30" t="s">
        <v>57</v>
      </c>
      <c r="C57" s="30" t="s">
        <v>5</v>
      </c>
      <c r="D57" s="31">
        <v>1400</v>
      </c>
      <c r="E57" s="31">
        <v>1575</v>
      </c>
      <c r="F57" s="31">
        <v>1575</v>
      </c>
      <c r="G57" s="31">
        <v>1579</v>
      </c>
      <c r="H57" s="32">
        <v>1594</v>
      </c>
      <c r="I57" s="32">
        <v>1610</v>
      </c>
    </row>
    <row r="58" spans="1:9" ht="72" hidden="1" outlineLevel="5" collapsed="1">
      <c r="A58" s="21" t="s">
        <v>56</v>
      </c>
      <c r="B58" s="8" t="s">
        <v>57</v>
      </c>
      <c r="C58" s="8" t="s">
        <v>5</v>
      </c>
      <c r="D58" s="9">
        <v>400</v>
      </c>
      <c r="E58" s="9">
        <v>0</v>
      </c>
      <c r="F58" s="9">
        <v>400</v>
      </c>
      <c r="G58" s="9">
        <v>400</v>
      </c>
      <c r="H58" s="10"/>
      <c r="I58" s="10"/>
    </row>
    <row r="59" spans="1:9" ht="60" hidden="1" outlineLevel="7">
      <c r="A59" s="23" t="s">
        <v>56</v>
      </c>
      <c r="B59" s="11" t="s">
        <v>57</v>
      </c>
      <c r="C59" s="11" t="s">
        <v>5</v>
      </c>
      <c r="D59" s="12">
        <v>400</v>
      </c>
      <c r="E59" s="12">
        <v>0</v>
      </c>
      <c r="F59" s="12">
        <v>400</v>
      </c>
      <c r="G59" s="12">
        <v>400</v>
      </c>
      <c r="H59" s="10"/>
      <c r="I59" s="10"/>
    </row>
    <row r="60" spans="1:9" ht="108" hidden="1" outlineLevel="5" collapsed="1">
      <c r="A60" s="21" t="s">
        <v>58</v>
      </c>
      <c r="B60" s="14" t="s">
        <v>59</v>
      </c>
      <c r="C60" s="8" t="s">
        <v>5</v>
      </c>
      <c r="D60" s="9">
        <v>0</v>
      </c>
      <c r="E60" s="9">
        <v>1058.67</v>
      </c>
      <c r="F60" s="9">
        <v>0</v>
      </c>
      <c r="G60" s="9">
        <v>0</v>
      </c>
      <c r="H60" s="10"/>
      <c r="I60" s="10"/>
    </row>
    <row r="61" spans="1:9" ht="96" hidden="1" outlineLevel="7">
      <c r="A61" s="23" t="s">
        <v>58</v>
      </c>
      <c r="B61" s="13" t="s">
        <v>59</v>
      </c>
      <c r="C61" s="11" t="s">
        <v>5</v>
      </c>
      <c r="D61" s="12">
        <v>0</v>
      </c>
      <c r="E61" s="12">
        <v>1058.67</v>
      </c>
      <c r="F61" s="12">
        <v>0</v>
      </c>
      <c r="G61" s="12">
        <v>0</v>
      </c>
      <c r="H61" s="10"/>
      <c r="I61" s="10"/>
    </row>
    <row r="62" spans="1:9" ht="108" hidden="1" outlineLevel="5" collapsed="1">
      <c r="A62" s="21" t="s">
        <v>60</v>
      </c>
      <c r="B62" s="14" t="s">
        <v>61</v>
      </c>
      <c r="C62" s="8" t="s">
        <v>5</v>
      </c>
      <c r="D62" s="9">
        <v>0</v>
      </c>
      <c r="E62" s="9">
        <v>-0.54</v>
      </c>
      <c r="F62" s="9">
        <v>0</v>
      </c>
      <c r="G62" s="9">
        <v>0</v>
      </c>
      <c r="H62" s="10"/>
      <c r="I62" s="10"/>
    </row>
    <row r="63" spans="1:9" ht="96" hidden="1" outlineLevel="7">
      <c r="A63" s="23" t="s">
        <v>60</v>
      </c>
      <c r="B63" s="13" t="s">
        <v>61</v>
      </c>
      <c r="C63" s="11" t="s">
        <v>5</v>
      </c>
      <c r="D63" s="12">
        <v>0</v>
      </c>
      <c r="E63" s="12">
        <v>-0.54</v>
      </c>
      <c r="F63" s="12">
        <v>0</v>
      </c>
      <c r="G63" s="12">
        <v>0</v>
      </c>
      <c r="H63" s="10"/>
      <c r="I63" s="10"/>
    </row>
    <row r="64" spans="1:9" ht="24" outlineLevel="2">
      <c r="A64" s="21" t="s">
        <v>62</v>
      </c>
      <c r="B64" s="8" t="s">
        <v>63</v>
      </c>
      <c r="C64" s="8"/>
      <c r="D64" s="9">
        <f>D65</f>
        <v>11625</v>
      </c>
      <c r="E64" s="9">
        <f t="shared" ref="E64:I64" si="9">E65</f>
        <v>11442</v>
      </c>
      <c r="F64" s="9">
        <f t="shared" si="9"/>
        <v>11685</v>
      </c>
      <c r="G64" s="9">
        <f t="shared" si="9"/>
        <v>11606</v>
      </c>
      <c r="H64" s="9">
        <f t="shared" si="9"/>
        <v>11722</v>
      </c>
      <c r="I64" s="9">
        <f t="shared" si="9"/>
        <v>11839</v>
      </c>
    </row>
    <row r="65" spans="1:9" s="5" customFormat="1" ht="26.25" customHeight="1" outlineLevel="3" collapsed="1">
      <c r="A65" s="22" t="s">
        <v>64</v>
      </c>
      <c r="B65" s="26" t="s">
        <v>63</v>
      </c>
      <c r="C65" s="26" t="s">
        <v>5</v>
      </c>
      <c r="D65" s="27">
        <v>11625</v>
      </c>
      <c r="E65" s="27">
        <v>11442</v>
      </c>
      <c r="F65" s="27">
        <v>11685</v>
      </c>
      <c r="G65" s="27">
        <v>11606</v>
      </c>
      <c r="H65" s="28">
        <v>11722</v>
      </c>
      <c r="I65" s="28">
        <v>11839</v>
      </c>
    </row>
    <row r="66" spans="1:9" s="5" customFormat="1" ht="22.5" hidden="1" outlineLevel="4" collapsed="1">
      <c r="A66" s="22" t="s">
        <v>64</v>
      </c>
      <c r="B66" s="26" t="s">
        <v>63</v>
      </c>
      <c r="C66" s="26" t="s">
        <v>5</v>
      </c>
      <c r="D66" s="27">
        <v>11440</v>
      </c>
      <c r="E66" s="27">
        <v>0</v>
      </c>
      <c r="F66" s="27">
        <v>11897</v>
      </c>
      <c r="G66" s="27">
        <v>12374</v>
      </c>
      <c r="H66" s="28"/>
      <c r="I66" s="28"/>
    </row>
    <row r="67" spans="1:9" s="5" customFormat="1" ht="22.5" hidden="1" outlineLevel="7">
      <c r="A67" s="22" t="s">
        <v>64</v>
      </c>
      <c r="B67" s="26" t="s">
        <v>63</v>
      </c>
      <c r="C67" s="26" t="s">
        <v>5</v>
      </c>
      <c r="D67" s="27">
        <v>11440</v>
      </c>
      <c r="E67" s="27">
        <v>0</v>
      </c>
      <c r="F67" s="27">
        <v>11897</v>
      </c>
      <c r="G67" s="27">
        <v>12374</v>
      </c>
      <c r="H67" s="28"/>
      <c r="I67" s="28"/>
    </row>
    <row r="68" spans="1:9" s="5" customFormat="1" ht="45" hidden="1" outlineLevel="4" collapsed="1">
      <c r="A68" s="22" t="s">
        <v>65</v>
      </c>
      <c r="B68" s="26" t="s">
        <v>66</v>
      </c>
      <c r="C68" s="26" t="s">
        <v>5</v>
      </c>
      <c r="D68" s="27">
        <v>0</v>
      </c>
      <c r="E68" s="27">
        <v>11452.03</v>
      </c>
      <c r="F68" s="27">
        <v>0</v>
      </c>
      <c r="G68" s="27">
        <v>0</v>
      </c>
      <c r="H68" s="28"/>
      <c r="I68" s="28"/>
    </row>
    <row r="69" spans="1:9" s="5" customFormat="1" ht="45" hidden="1" outlineLevel="7">
      <c r="A69" s="22" t="s">
        <v>65</v>
      </c>
      <c r="B69" s="26" t="s">
        <v>66</v>
      </c>
      <c r="C69" s="26" t="s">
        <v>5</v>
      </c>
      <c r="D69" s="27">
        <v>0</v>
      </c>
      <c r="E69" s="27">
        <v>11452.03</v>
      </c>
      <c r="F69" s="27">
        <v>0</v>
      </c>
      <c r="G69" s="27">
        <v>0</v>
      </c>
      <c r="H69" s="28"/>
      <c r="I69" s="28"/>
    </row>
    <row r="70" spans="1:9" s="5" customFormat="1" ht="45" hidden="1" outlineLevel="4" collapsed="1">
      <c r="A70" s="22" t="s">
        <v>67</v>
      </c>
      <c r="B70" s="26" t="s">
        <v>68</v>
      </c>
      <c r="C70" s="26" t="s">
        <v>5</v>
      </c>
      <c r="D70" s="27">
        <v>0</v>
      </c>
      <c r="E70" s="27">
        <v>27.94</v>
      </c>
      <c r="F70" s="27">
        <v>0</v>
      </c>
      <c r="G70" s="27">
        <v>0</v>
      </c>
      <c r="H70" s="28"/>
      <c r="I70" s="28"/>
    </row>
    <row r="71" spans="1:9" s="5" customFormat="1" ht="45" hidden="1" outlineLevel="7">
      <c r="A71" s="22" t="s">
        <v>67</v>
      </c>
      <c r="B71" s="26" t="s">
        <v>68</v>
      </c>
      <c r="C71" s="26" t="s">
        <v>5</v>
      </c>
      <c r="D71" s="27">
        <v>0</v>
      </c>
      <c r="E71" s="27">
        <v>27.94</v>
      </c>
      <c r="F71" s="27">
        <v>0</v>
      </c>
      <c r="G71" s="27">
        <v>0</v>
      </c>
      <c r="H71" s="28"/>
      <c r="I71" s="28"/>
    </row>
    <row r="72" spans="1:9" ht="72" hidden="1" outlineLevel="4" collapsed="1">
      <c r="A72" s="21" t="s">
        <v>69</v>
      </c>
      <c r="B72" s="8" t="s">
        <v>70</v>
      </c>
      <c r="C72" s="8" t="s">
        <v>5</v>
      </c>
      <c r="D72" s="9">
        <v>0</v>
      </c>
      <c r="E72" s="9">
        <v>0</v>
      </c>
      <c r="F72" s="9">
        <v>0</v>
      </c>
      <c r="G72" s="9">
        <v>0</v>
      </c>
      <c r="H72" s="10"/>
      <c r="I72" s="10"/>
    </row>
    <row r="73" spans="1:9" ht="72" hidden="1" outlineLevel="7">
      <c r="A73" s="23" t="s">
        <v>69</v>
      </c>
      <c r="B73" s="11" t="s">
        <v>70</v>
      </c>
      <c r="C73" s="11" t="s">
        <v>5</v>
      </c>
      <c r="D73" s="12">
        <v>0</v>
      </c>
      <c r="E73" s="12">
        <v>0</v>
      </c>
      <c r="F73" s="12">
        <v>0</v>
      </c>
      <c r="G73" s="12">
        <v>0</v>
      </c>
      <c r="H73" s="10"/>
      <c r="I73" s="10"/>
    </row>
    <row r="74" spans="1:9" ht="22.5" outlineLevel="2">
      <c r="A74" s="21" t="s">
        <v>71</v>
      </c>
      <c r="B74" s="8" t="s">
        <v>72</v>
      </c>
      <c r="C74" s="8"/>
      <c r="D74" s="9">
        <f>D75</f>
        <v>80</v>
      </c>
      <c r="E74" s="9">
        <f t="shared" ref="E74:I74" si="10">E75</f>
        <v>76.7</v>
      </c>
      <c r="F74" s="9">
        <f t="shared" si="10"/>
        <v>78</v>
      </c>
      <c r="G74" s="9">
        <f t="shared" si="10"/>
        <v>85</v>
      </c>
      <c r="H74" s="9">
        <f t="shared" si="10"/>
        <v>86</v>
      </c>
      <c r="I74" s="9">
        <f t="shared" si="10"/>
        <v>86</v>
      </c>
    </row>
    <row r="75" spans="1:9" s="5" customFormat="1" ht="22.5" outlineLevel="3" collapsed="1">
      <c r="A75" s="22" t="s">
        <v>73</v>
      </c>
      <c r="B75" s="26" t="s">
        <v>72</v>
      </c>
      <c r="C75" s="26" t="s">
        <v>5</v>
      </c>
      <c r="D75" s="27">
        <v>80</v>
      </c>
      <c r="E75" s="27">
        <v>76.7</v>
      </c>
      <c r="F75" s="27">
        <v>78</v>
      </c>
      <c r="G75" s="27">
        <v>85</v>
      </c>
      <c r="H75" s="28">
        <v>86</v>
      </c>
      <c r="I75" s="28">
        <v>86</v>
      </c>
    </row>
    <row r="76" spans="1:9" ht="24" hidden="1" outlineLevel="4" collapsed="1">
      <c r="A76" s="21" t="s">
        <v>73</v>
      </c>
      <c r="B76" s="8" t="s">
        <v>72</v>
      </c>
      <c r="C76" s="8" t="s">
        <v>5</v>
      </c>
      <c r="D76" s="9">
        <v>54</v>
      </c>
      <c r="E76" s="9">
        <v>0</v>
      </c>
      <c r="F76" s="9">
        <v>54</v>
      </c>
      <c r="G76" s="9">
        <v>54</v>
      </c>
      <c r="H76" s="10"/>
      <c r="I76" s="10"/>
    </row>
    <row r="77" spans="1:9" ht="24" hidden="1" outlineLevel="7">
      <c r="A77" s="23" t="s">
        <v>73</v>
      </c>
      <c r="B77" s="11" t="s">
        <v>72</v>
      </c>
      <c r="C77" s="11" t="s">
        <v>5</v>
      </c>
      <c r="D77" s="12">
        <v>54</v>
      </c>
      <c r="E77" s="12">
        <v>0</v>
      </c>
      <c r="F77" s="12">
        <v>54</v>
      </c>
      <c r="G77" s="12">
        <v>54</v>
      </c>
      <c r="H77" s="10"/>
      <c r="I77" s="10"/>
    </row>
    <row r="78" spans="1:9" ht="48" hidden="1" outlineLevel="4" collapsed="1">
      <c r="A78" s="21" t="s">
        <v>74</v>
      </c>
      <c r="B78" s="8" t="s">
        <v>75</v>
      </c>
      <c r="C78" s="8" t="s">
        <v>5</v>
      </c>
      <c r="D78" s="9">
        <v>0</v>
      </c>
      <c r="E78" s="9">
        <v>80.150000000000006</v>
      </c>
      <c r="F78" s="9">
        <v>0</v>
      </c>
      <c r="G78" s="9">
        <v>0</v>
      </c>
      <c r="H78" s="10"/>
      <c r="I78" s="10"/>
    </row>
    <row r="79" spans="1:9" ht="48" hidden="1" outlineLevel="7">
      <c r="A79" s="23" t="s">
        <v>74</v>
      </c>
      <c r="B79" s="11" t="s">
        <v>75</v>
      </c>
      <c r="C79" s="11" t="s">
        <v>5</v>
      </c>
      <c r="D79" s="12">
        <v>0</v>
      </c>
      <c r="E79" s="12">
        <v>80.150000000000006</v>
      </c>
      <c r="F79" s="12">
        <v>0</v>
      </c>
      <c r="G79" s="12">
        <v>0</v>
      </c>
      <c r="H79" s="10"/>
      <c r="I79" s="10"/>
    </row>
    <row r="80" spans="1:9" ht="24" outlineLevel="2">
      <c r="A80" s="21" t="s">
        <v>76</v>
      </c>
      <c r="B80" s="8" t="s">
        <v>77</v>
      </c>
      <c r="C80" s="8"/>
      <c r="D80" s="9">
        <f>D81</f>
        <v>51</v>
      </c>
      <c r="E80" s="9">
        <f t="shared" ref="E80:I80" si="11">E81</f>
        <v>51</v>
      </c>
      <c r="F80" s="9">
        <f t="shared" si="11"/>
        <v>51</v>
      </c>
      <c r="G80" s="9">
        <f t="shared" si="11"/>
        <v>51</v>
      </c>
      <c r="H80" s="9">
        <f t="shared" si="11"/>
        <v>52</v>
      </c>
      <c r="I80" s="9">
        <f t="shared" si="11"/>
        <v>53</v>
      </c>
    </row>
    <row r="81" spans="1:9" s="5" customFormat="1" ht="36" customHeight="1" outlineLevel="3" collapsed="1">
      <c r="A81" s="22" t="s">
        <v>78</v>
      </c>
      <c r="B81" s="26" t="s">
        <v>79</v>
      </c>
      <c r="C81" s="26" t="s">
        <v>5</v>
      </c>
      <c r="D81" s="27">
        <v>51</v>
      </c>
      <c r="E81" s="27">
        <v>51</v>
      </c>
      <c r="F81" s="27">
        <v>51</v>
      </c>
      <c r="G81" s="27">
        <v>51</v>
      </c>
      <c r="H81" s="28">
        <v>52</v>
      </c>
      <c r="I81" s="28">
        <v>53</v>
      </c>
    </row>
    <row r="82" spans="1:9" ht="48" hidden="1" outlineLevel="4" collapsed="1">
      <c r="A82" s="21" t="s">
        <v>78</v>
      </c>
      <c r="B82" s="8" t="s">
        <v>79</v>
      </c>
      <c r="C82" s="8" t="s">
        <v>5</v>
      </c>
      <c r="D82" s="9">
        <v>60</v>
      </c>
      <c r="E82" s="9">
        <v>0</v>
      </c>
      <c r="F82" s="9">
        <v>60</v>
      </c>
      <c r="G82" s="9">
        <v>90</v>
      </c>
      <c r="H82" s="10"/>
      <c r="I82" s="10"/>
    </row>
    <row r="83" spans="1:9" ht="48" hidden="1" outlineLevel="7">
      <c r="A83" s="23" t="s">
        <v>78</v>
      </c>
      <c r="B83" s="11" t="s">
        <v>79</v>
      </c>
      <c r="C83" s="11" t="s">
        <v>5</v>
      </c>
      <c r="D83" s="12">
        <v>60</v>
      </c>
      <c r="E83" s="12">
        <v>0</v>
      </c>
      <c r="F83" s="12">
        <v>60</v>
      </c>
      <c r="G83" s="12">
        <v>90</v>
      </c>
      <c r="H83" s="10"/>
      <c r="I83" s="10"/>
    </row>
    <row r="84" spans="1:9" ht="84" hidden="1" outlineLevel="4" collapsed="1">
      <c r="A84" s="21" t="s">
        <v>80</v>
      </c>
      <c r="B84" s="8" t="s">
        <v>81</v>
      </c>
      <c r="C84" s="8" t="s">
        <v>5</v>
      </c>
      <c r="D84" s="9">
        <v>0</v>
      </c>
      <c r="E84" s="9">
        <v>0.22</v>
      </c>
      <c r="F84" s="9">
        <v>0</v>
      </c>
      <c r="G84" s="9">
        <v>0</v>
      </c>
      <c r="H84" s="10"/>
      <c r="I84" s="10"/>
    </row>
    <row r="85" spans="1:9" ht="72" hidden="1" outlineLevel="7">
      <c r="A85" s="23" t="s">
        <v>80</v>
      </c>
      <c r="B85" s="11" t="s">
        <v>81</v>
      </c>
      <c r="C85" s="11" t="s">
        <v>5</v>
      </c>
      <c r="D85" s="12">
        <v>0</v>
      </c>
      <c r="E85" s="12">
        <v>0.22</v>
      </c>
      <c r="F85" s="12">
        <v>0</v>
      </c>
      <c r="G85" s="12">
        <v>0</v>
      </c>
      <c r="H85" s="10"/>
      <c r="I85" s="10"/>
    </row>
    <row r="86" spans="1:9" ht="22.5" outlineLevel="1">
      <c r="A86" s="21" t="s">
        <v>82</v>
      </c>
      <c r="B86" s="8" t="s">
        <v>83</v>
      </c>
      <c r="C86" s="8"/>
      <c r="D86" s="9">
        <f>D87</f>
        <v>980</v>
      </c>
      <c r="E86" s="9">
        <f t="shared" ref="E86:I87" si="12">E87</f>
        <v>877.1</v>
      </c>
      <c r="F86" s="9">
        <f t="shared" si="12"/>
        <v>1156</v>
      </c>
      <c r="G86" s="9">
        <f t="shared" si="12"/>
        <v>1200</v>
      </c>
      <c r="H86" s="9">
        <f t="shared" si="12"/>
        <v>1230</v>
      </c>
      <c r="I86" s="9">
        <f t="shared" si="12"/>
        <v>1250</v>
      </c>
    </row>
    <row r="87" spans="1:9" s="5" customFormat="1" ht="33.75" outlineLevel="2">
      <c r="A87" s="22" t="s">
        <v>84</v>
      </c>
      <c r="B87" s="26" t="s">
        <v>85</v>
      </c>
      <c r="C87" s="26"/>
      <c r="D87" s="27">
        <f>D88</f>
        <v>980</v>
      </c>
      <c r="E87" s="27">
        <f t="shared" si="12"/>
        <v>877.1</v>
      </c>
      <c r="F87" s="27">
        <f t="shared" si="12"/>
        <v>1156</v>
      </c>
      <c r="G87" s="27">
        <f t="shared" si="12"/>
        <v>1200</v>
      </c>
      <c r="H87" s="27">
        <f t="shared" si="12"/>
        <v>1230</v>
      </c>
      <c r="I87" s="27">
        <f t="shared" si="12"/>
        <v>1250</v>
      </c>
    </row>
    <row r="88" spans="1:9" s="3" customFormat="1" ht="47.25" customHeight="1" outlineLevel="3" collapsed="1">
      <c r="A88" s="23" t="s">
        <v>86</v>
      </c>
      <c r="B88" s="30" t="s">
        <v>87</v>
      </c>
      <c r="C88" s="30" t="s">
        <v>5</v>
      </c>
      <c r="D88" s="31">
        <v>980</v>
      </c>
      <c r="E88" s="31">
        <v>877.1</v>
      </c>
      <c r="F88" s="31">
        <v>1156</v>
      </c>
      <c r="G88" s="31">
        <v>1200</v>
      </c>
      <c r="H88" s="32">
        <v>1230</v>
      </c>
      <c r="I88" s="32">
        <v>1250</v>
      </c>
    </row>
    <row r="89" spans="1:9" ht="48" hidden="1" outlineLevel="4" collapsed="1">
      <c r="A89" s="21" t="s">
        <v>86</v>
      </c>
      <c r="B89" s="8" t="s">
        <v>87</v>
      </c>
      <c r="C89" s="8" t="s">
        <v>5</v>
      </c>
      <c r="D89" s="9">
        <v>1100</v>
      </c>
      <c r="E89" s="9">
        <v>0</v>
      </c>
      <c r="F89" s="9">
        <v>1100</v>
      </c>
      <c r="G89" s="9">
        <v>1100</v>
      </c>
      <c r="H89" s="10"/>
      <c r="I89" s="10"/>
    </row>
    <row r="90" spans="1:9" ht="48" hidden="1" outlineLevel="7">
      <c r="A90" s="23" t="s">
        <v>86</v>
      </c>
      <c r="B90" s="11" t="s">
        <v>87</v>
      </c>
      <c r="C90" s="11" t="s">
        <v>5</v>
      </c>
      <c r="D90" s="12">
        <v>1100</v>
      </c>
      <c r="E90" s="12">
        <v>0</v>
      </c>
      <c r="F90" s="12">
        <v>1100</v>
      </c>
      <c r="G90" s="12">
        <v>1100</v>
      </c>
      <c r="H90" s="10"/>
      <c r="I90" s="10"/>
    </row>
    <row r="91" spans="1:9" ht="84" hidden="1" outlineLevel="4" collapsed="1">
      <c r="A91" s="21" t="s">
        <v>88</v>
      </c>
      <c r="B91" s="14" t="s">
        <v>89</v>
      </c>
      <c r="C91" s="8" t="s">
        <v>5</v>
      </c>
      <c r="D91" s="9">
        <v>0</v>
      </c>
      <c r="E91" s="9">
        <v>936.02</v>
      </c>
      <c r="F91" s="9">
        <v>0</v>
      </c>
      <c r="G91" s="9">
        <v>0</v>
      </c>
      <c r="H91" s="10"/>
      <c r="I91" s="10"/>
    </row>
    <row r="92" spans="1:9" ht="84" hidden="1" outlineLevel="7">
      <c r="A92" s="23" t="s">
        <v>88</v>
      </c>
      <c r="B92" s="13" t="s">
        <v>89</v>
      </c>
      <c r="C92" s="11" t="s">
        <v>5</v>
      </c>
      <c r="D92" s="12">
        <v>0</v>
      </c>
      <c r="E92" s="12">
        <v>936.02</v>
      </c>
      <c r="F92" s="12">
        <v>0</v>
      </c>
      <c r="G92" s="12">
        <v>0</v>
      </c>
      <c r="H92" s="10"/>
      <c r="I92" s="10"/>
    </row>
    <row r="93" spans="1:9" ht="36" customHeight="1" outlineLevel="1">
      <c r="A93" s="21" t="s">
        <v>90</v>
      </c>
      <c r="B93" s="8" t="s">
        <v>91</v>
      </c>
      <c r="C93" s="8"/>
      <c r="D93" s="9">
        <f t="shared" ref="D93:I93" si="13">D94+D102</f>
        <v>4487</v>
      </c>
      <c r="E93" s="9">
        <f t="shared" si="13"/>
        <v>3441.4000000000005</v>
      </c>
      <c r="F93" s="9">
        <f t="shared" si="13"/>
        <v>4350</v>
      </c>
      <c r="G93" s="9">
        <f t="shared" si="13"/>
        <v>4765.1000000000004</v>
      </c>
      <c r="H93" s="9">
        <f t="shared" si="13"/>
        <v>4740.1000000000004</v>
      </c>
      <c r="I93" s="9">
        <f t="shared" si="13"/>
        <v>4691.1000000000004</v>
      </c>
    </row>
    <row r="94" spans="1:9" ht="96" outlineLevel="2">
      <c r="A94" s="21" t="s">
        <v>93</v>
      </c>
      <c r="B94" s="14" t="s">
        <v>94</v>
      </c>
      <c r="C94" s="8"/>
      <c r="D94" s="9">
        <f t="shared" ref="D94:I94" si="14">D95+D99</f>
        <v>4450</v>
      </c>
      <c r="E94" s="9">
        <f t="shared" si="14"/>
        <v>3401.6000000000004</v>
      </c>
      <c r="F94" s="9">
        <f t="shared" si="14"/>
        <v>4300</v>
      </c>
      <c r="G94" s="9">
        <f t="shared" si="14"/>
        <v>4200</v>
      </c>
      <c r="H94" s="9">
        <f t="shared" si="14"/>
        <v>4200</v>
      </c>
      <c r="I94" s="9">
        <f t="shared" si="14"/>
        <v>4200</v>
      </c>
    </row>
    <row r="95" spans="1:9" s="5" customFormat="1" ht="55.5" customHeight="1" outlineLevel="3">
      <c r="A95" s="22" t="s">
        <v>95</v>
      </c>
      <c r="B95" s="26" t="s">
        <v>96</v>
      </c>
      <c r="C95" s="26"/>
      <c r="D95" s="27">
        <f>D96</f>
        <v>3600</v>
      </c>
      <c r="E95" s="27">
        <f t="shared" ref="E95:I95" si="15">E96</f>
        <v>2810.3</v>
      </c>
      <c r="F95" s="27">
        <f t="shared" si="15"/>
        <v>3600</v>
      </c>
      <c r="G95" s="27">
        <f t="shared" si="15"/>
        <v>3500</v>
      </c>
      <c r="H95" s="27">
        <f t="shared" si="15"/>
        <v>3500</v>
      </c>
      <c r="I95" s="27">
        <f t="shared" si="15"/>
        <v>3500</v>
      </c>
    </row>
    <row r="96" spans="1:9" ht="83.25" customHeight="1" outlineLevel="4" collapsed="1">
      <c r="A96" s="23" t="s">
        <v>97</v>
      </c>
      <c r="B96" s="33" t="s">
        <v>98</v>
      </c>
      <c r="C96" s="30" t="s">
        <v>92</v>
      </c>
      <c r="D96" s="31">
        <v>3600</v>
      </c>
      <c r="E96" s="31">
        <v>2810.3</v>
      </c>
      <c r="F96" s="31">
        <v>3600</v>
      </c>
      <c r="G96" s="31">
        <v>3500</v>
      </c>
      <c r="H96" s="32">
        <v>3500</v>
      </c>
      <c r="I96" s="32">
        <v>3500</v>
      </c>
    </row>
    <row r="97" spans="1:9" ht="78.75" hidden="1" outlineLevel="7">
      <c r="A97" s="23" t="s">
        <v>97</v>
      </c>
      <c r="B97" s="33" t="s">
        <v>98</v>
      </c>
      <c r="C97" s="30" t="s">
        <v>92</v>
      </c>
      <c r="D97" s="31">
        <v>4000</v>
      </c>
      <c r="E97" s="31">
        <v>1593.29</v>
      </c>
      <c r="F97" s="31">
        <v>4000</v>
      </c>
      <c r="G97" s="31">
        <v>4000</v>
      </c>
      <c r="H97" s="32"/>
      <c r="I97" s="32"/>
    </row>
    <row r="98" spans="1:9" ht="67.5" hidden="1" outlineLevel="7">
      <c r="A98" s="23" t="s">
        <v>99</v>
      </c>
      <c r="B98" s="33" t="s">
        <v>100</v>
      </c>
      <c r="C98" s="30" t="s">
        <v>92</v>
      </c>
      <c r="D98" s="31">
        <v>0</v>
      </c>
      <c r="E98" s="31">
        <v>819.42</v>
      </c>
      <c r="F98" s="31">
        <v>0</v>
      </c>
      <c r="G98" s="31">
        <v>0</v>
      </c>
      <c r="H98" s="32"/>
      <c r="I98" s="32"/>
    </row>
    <row r="99" spans="1:9" s="5" customFormat="1" ht="66.75" customHeight="1" outlineLevel="3">
      <c r="A99" s="22" t="s">
        <v>101</v>
      </c>
      <c r="B99" s="29" t="s">
        <v>102</v>
      </c>
      <c r="C99" s="26"/>
      <c r="D99" s="27">
        <f>D100</f>
        <v>850</v>
      </c>
      <c r="E99" s="27">
        <f t="shared" ref="E99:I99" si="16">E100</f>
        <v>591.29999999999995</v>
      </c>
      <c r="F99" s="27">
        <f t="shared" si="16"/>
        <v>700</v>
      </c>
      <c r="G99" s="27">
        <f t="shared" si="16"/>
        <v>700</v>
      </c>
      <c r="H99" s="27">
        <f t="shared" si="16"/>
        <v>700</v>
      </c>
      <c r="I99" s="27">
        <f t="shared" si="16"/>
        <v>700</v>
      </c>
    </row>
    <row r="100" spans="1:9" s="3" customFormat="1" ht="57.75" customHeight="1" outlineLevel="4" collapsed="1">
      <c r="A100" s="23" t="s">
        <v>103</v>
      </c>
      <c r="B100" s="30" t="s">
        <v>104</v>
      </c>
      <c r="C100" s="30" t="s">
        <v>92</v>
      </c>
      <c r="D100" s="31">
        <v>850</v>
      </c>
      <c r="E100" s="31">
        <v>591.29999999999995</v>
      </c>
      <c r="F100" s="31">
        <v>700</v>
      </c>
      <c r="G100" s="31">
        <v>700</v>
      </c>
      <c r="H100" s="32">
        <v>700</v>
      </c>
      <c r="I100" s="32">
        <v>700</v>
      </c>
    </row>
    <row r="101" spans="1:9" ht="72" hidden="1" outlineLevel="7">
      <c r="A101" s="23" t="s">
        <v>103</v>
      </c>
      <c r="B101" s="11" t="s">
        <v>104</v>
      </c>
      <c r="C101" s="11" t="s">
        <v>92</v>
      </c>
      <c r="D101" s="12">
        <v>1052.9000000000001</v>
      </c>
      <c r="E101" s="12">
        <v>602.21</v>
      </c>
      <c r="F101" s="12">
        <v>1148</v>
      </c>
      <c r="G101" s="12">
        <v>1148</v>
      </c>
      <c r="H101" s="10"/>
      <c r="I101" s="10"/>
    </row>
    <row r="102" spans="1:9" ht="86.25" customHeight="1" outlineLevel="2">
      <c r="A102" s="21" t="s">
        <v>105</v>
      </c>
      <c r="B102" s="14" t="s">
        <v>106</v>
      </c>
      <c r="C102" s="8"/>
      <c r="D102" s="9">
        <f>D103</f>
        <v>37</v>
      </c>
      <c r="E102" s="9">
        <f t="shared" ref="E102:I103" si="17">E103</f>
        <v>39.799999999999997</v>
      </c>
      <c r="F102" s="9">
        <f t="shared" si="17"/>
        <v>50</v>
      </c>
      <c r="G102" s="9">
        <f t="shared" si="17"/>
        <v>565.1</v>
      </c>
      <c r="H102" s="9">
        <f t="shared" si="17"/>
        <v>540.1</v>
      </c>
      <c r="I102" s="9">
        <f t="shared" si="17"/>
        <v>491.1</v>
      </c>
    </row>
    <row r="103" spans="1:9" s="5" customFormat="1" ht="67.5" outlineLevel="3">
      <c r="A103" s="22" t="s">
        <v>107</v>
      </c>
      <c r="B103" s="29" t="s">
        <v>108</v>
      </c>
      <c r="C103" s="26"/>
      <c r="D103" s="27">
        <f>D104</f>
        <v>37</v>
      </c>
      <c r="E103" s="27">
        <f t="shared" si="17"/>
        <v>39.799999999999997</v>
      </c>
      <c r="F103" s="27">
        <f t="shared" si="17"/>
        <v>50</v>
      </c>
      <c r="G103" s="27">
        <f t="shared" si="17"/>
        <v>565.1</v>
      </c>
      <c r="H103" s="27">
        <f t="shared" si="17"/>
        <v>540.1</v>
      </c>
      <c r="I103" s="27">
        <f t="shared" si="17"/>
        <v>491.1</v>
      </c>
    </row>
    <row r="104" spans="1:9" s="3" customFormat="1" ht="67.5" outlineLevel="4" collapsed="1">
      <c r="A104" s="23" t="s">
        <v>109</v>
      </c>
      <c r="B104" s="30" t="s">
        <v>110</v>
      </c>
      <c r="C104" s="30" t="s">
        <v>92</v>
      </c>
      <c r="D104" s="31">
        <v>37</v>
      </c>
      <c r="E104" s="31">
        <v>39.799999999999997</v>
      </c>
      <c r="F104" s="31">
        <v>50</v>
      </c>
      <c r="G104" s="31">
        <v>565.1</v>
      </c>
      <c r="H104" s="32">
        <v>540.1</v>
      </c>
      <c r="I104" s="32">
        <v>491.1</v>
      </c>
    </row>
    <row r="105" spans="1:9" ht="84" hidden="1" outlineLevel="7">
      <c r="A105" s="23" t="s">
        <v>109</v>
      </c>
      <c r="B105" s="11" t="s">
        <v>110</v>
      </c>
      <c r="C105" s="11" t="s">
        <v>92</v>
      </c>
      <c r="D105" s="12">
        <v>0</v>
      </c>
      <c r="E105" s="12">
        <v>17.28</v>
      </c>
      <c r="F105" s="12">
        <v>0</v>
      </c>
      <c r="G105" s="12">
        <v>0</v>
      </c>
      <c r="H105" s="10"/>
      <c r="I105" s="10"/>
    </row>
    <row r="106" spans="1:9" ht="24" outlineLevel="1">
      <c r="A106" s="21" t="s">
        <v>111</v>
      </c>
      <c r="B106" s="8" t="s">
        <v>112</v>
      </c>
      <c r="C106" s="8"/>
      <c r="D106" s="9">
        <f>D107</f>
        <v>192.4</v>
      </c>
      <c r="E106" s="9">
        <f t="shared" ref="E106:I106" si="18">E107</f>
        <v>175</v>
      </c>
      <c r="F106" s="9">
        <f t="shared" si="18"/>
        <v>174.64</v>
      </c>
      <c r="G106" s="9">
        <f t="shared" si="18"/>
        <v>182</v>
      </c>
      <c r="H106" s="9">
        <f t="shared" si="18"/>
        <v>192</v>
      </c>
      <c r="I106" s="9">
        <f t="shared" si="18"/>
        <v>195.60000000000002</v>
      </c>
    </row>
    <row r="107" spans="1:9" ht="24" outlineLevel="2">
      <c r="A107" s="21" t="s">
        <v>114</v>
      </c>
      <c r="B107" s="8" t="s">
        <v>115</v>
      </c>
      <c r="C107" s="8"/>
      <c r="D107" s="9">
        <f>D108+D117+D122</f>
        <v>192.4</v>
      </c>
      <c r="E107" s="9">
        <f t="shared" ref="E107:I107" si="19">E108+E117+E122</f>
        <v>175</v>
      </c>
      <c r="F107" s="9">
        <f t="shared" si="19"/>
        <v>174.64</v>
      </c>
      <c r="G107" s="9">
        <f t="shared" si="19"/>
        <v>182</v>
      </c>
      <c r="H107" s="9">
        <f t="shared" si="19"/>
        <v>192</v>
      </c>
      <c r="I107" s="9">
        <f t="shared" si="19"/>
        <v>195.60000000000002</v>
      </c>
    </row>
    <row r="108" spans="1:9" s="5" customFormat="1" ht="33.75" outlineLevel="3" collapsed="1">
      <c r="A108" s="22" t="s">
        <v>116</v>
      </c>
      <c r="B108" s="26" t="s">
        <v>117</v>
      </c>
      <c r="C108" s="26" t="s">
        <v>113</v>
      </c>
      <c r="D108" s="27">
        <v>108</v>
      </c>
      <c r="E108" s="27">
        <v>105.1</v>
      </c>
      <c r="F108" s="27">
        <v>105.02</v>
      </c>
      <c r="G108" s="27">
        <v>103.3</v>
      </c>
      <c r="H108" s="28">
        <v>110.2</v>
      </c>
      <c r="I108" s="28">
        <v>110.5</v>
      </c>
    </row>
    <row r="109" spans="1:9" s="5" customFormat="1" ht="33.75" hidden="1" outlineLevel="4" collapsed="1">
      <c r="A109" s="22" t="s">
        <v>116</v>
      </c>
      <c r="B109" s="26" t="s">
        <v>117</v>
      </c>
      <c r="C109" s="26" t="s">
        <v>113</v>
      </c>
      <c r="D109" s="27">
        <v>135</v>
      </c>
      <c r="E109" s="27">
        <v>0</v>
      </c>
      <c r="F109" s="27">
        <v>140</v>
      </c>
      <c r="G109" s="27">
        <v>140</v>
      </c>
      <c r="H109" s="28"/>
      <c r="I109" s="28"/>
    </row>
    <row r="110" spans="1:9" s="5" customFormat="1" ht="33.75" hidden="1" outlineLevel="7">
      <c r="A110" s="22" t="s">
        <v>116</v>
      </c>
      <c r="B110" s="26" t="s">
        <v>117</v>
      </c>
      <c r="C110" s="26" t="s">
        <v>113</v>
      </c>
      <c r="D110" s="27">
        <v>135</v>
      </c>
      <c r="E110" s="27">
        <v>0</v>
      </c>
      <c r="F110" s="27">
        <v>140</v>
      </c>
      <c r="G110" s="27">
        <v>140</v>
      </c>
      <c r="H110" s="28"/>
      <c r="I110" s="28"/>
    </row>
    <row r="111" spans="1:9" s="5" customFormat="1" ht="56.25" hidden="1" outlineLevel="4" collapsed="1">
      <c r="A111" s="22" t="s">
        <v>118</v>
      </c>
      <c r="B111" s="26" t="s">
        <v>119</v>
      </c>
      <c r="C111" s="26" t="s">
        <v>113</v>
      </c>
      <c r="D111" s="27">
        <v>0</v>
      </c>
      <c r="E111" s="27">
        <v>129.91999999999999</v>
      </c>
      <c r="F111" s="27">
        <v>0</v>
      </c>
      <c r="G111" s="27">
        <v>0</v>
      </c>
      <c r="H111" s="28"/>
      <c r="I111" s="28"/>
    </row>
    <row r="112" spans="1:9" s="5" customFormat="1" ht="56.25" hidden="1" outlineLevel="7">
      <c r="A112" s="22" t="s">
        <v>118</v>
      </c>
      <c r="B112" s="26" t="s">
        <v>119</v>
      </c>
      <c r="C112" s="26" t="s">
        <v>113</v>
      </c>
      <c r="D112" s="27">
        <v>0</v>
      </c>
      <c r="E112" s="27">
        <v>129.91999999999999</v>
      </c>
      <c r="F112" s="27">
        <v>0</v>
      </c>
      <c r="G112" s="27">
        <v>0</v>
      </c>
      <c r="H112" s="28"/>
      <c r="I112" s="28"/>
    </row>
    <row r="113" spans="1:9" s="5" customFormat="1" ht="33.75" hidden="1" outlineLevel="4" collapsed="1">
      <c r="A113" s="22" t="s">
        <v>120</v>
      </c>
      <c r="B113" s="26" t="s">
        <v>121</v>
      </c>
      <c r="C113" s="26" t="s">
        <v>113</v>
      </c>
      <c r="D113" s="27">
        <v>1.1599999999999999</v>
      </c>
      <c r="E113" s="27">
        <v>0</v>
      </c>
      <c r="F113" s="27">
        <v>0</v>
      </c>
      <c r="G113" s="27">
        <v>0</v>
      </c>
      <c r="H113" s="28"/>
      <c r="I113" s="28"/>
    </row>
    <row r="114" spans="1:9" s="5" customFormat="1" ht="33.75" hidden="1" outlineLevel="7">
      <c r="A114" s="22" t="s">
        <v>120</v>
      </c>
      <c r="B114" s="26" t="s">
        <v>121</v>
      </c>
      <c r="C114" s="26" t="s">
        <v>113</v>
      </c>
      <c r="D114" s="27">
        <v>1.1599999999999999</v>
      </c>
      <c r="E114" s="27">
        <v>0</v>
      </c>
      <c r="F114" s="27">
        <v>0</v>
      </c>
      <c r="G114" s="27">
        <v>0</v>
      </c>
      <c r="H114" s="28"/>
      <c r="I114" s="28"/>
    </row>
    <row r="115" spans="1:9" s="5" customFormat="1" ht="56.25" hidden="1" outlineLevel="4" collapsed="1">
      <c r="A115" s="22" t="s">
        <v>122</v>
      </c>
      <c r="B115" s="26" t="s">
        <v>123</v>
      </c>
      <c r="C115" s="26" t="s">
        <v>113</v>
      </c>
      <c r="D115" s="27">
        <v>0</v>
      </c>
      <c r="E115" s="27">
        <v>11.16</v>
      </c>
      <c r="F115" s="27">
        <v>0</v>
      </c>
      <c r="G115" s="27">
        <v>0</v>
      </c>
      <c r="H115" s="28"/>
      <c r="I115" s="28"/>
    </row>
    <row r="116" spans="1:9" s="5" customFormat="1" ht="56.25" hidden="1" outlineLevel="7">
      <c r="A116" s="22" t="s">
        <v>122</v>
      </c>
      <c r="B116" s="26" t="s">
        <v>123</v>
      </c>
      <c r="C116" s="26" t="s">
        <v>113</v>
      </c>
      <c r="D116" s="27">
        <v>0</v>
      </c>
      <c r="E116" s="27">
        <v>11.16</v>
      </c>
      <c r="F116" s="27">
        <v>0</v>
      </c>
      <c r="G116" s="27">
        <v>0</v>
      </c>
      <c r="H116" s="28"/>
      <c r="I116" s="28"/>
    </row>
    <row r="117" spans="1:9" s="5" customFormat="1" ht="33.75" outlineLevel="3" collapsed="1">
      <c r="A117" s="22" t="s">
        <v>124</v>
      </c>
      <c r="B117" s="26" t="s">
        <v>125</v>
      </c>
      <c r="C117" s="26" t="s">
        <v>113</v>
      </c>
      <c r="D117" s="27">
        <v>49.4</v>
      </c>
      <c r="E117" s="27">
        <v>32.9</v>
      </c>
      <c r="F117" s="27">
        <v>32.700000000000003</v>
      </c>
      <c r="G117" s="27">
        <v>38.299999999999997</v>
      </c>
      <c r="H117" s="28">
        <v>39.799999999999997</v>
      </c>
      <c r="I117" s="28">
        <v>41.4</v>
      </c>
    </row>
    <row r="118" spans="1:9" s="5" customFormat="1" ht="33.75" hidden="1" outlineLevel="4" collapsed="1">
      <c r="A118" s="22" t="s">
        <v>124</v>
      </c>
      <c r="B118" s="26" t="s">
        <v>125</v>
      </c>
      <c r="C118" s="26" t="s">
        <v>113</v>
      </c>
      <c r="D118" s="27">
        <v>155</v>
      </c>
      <c r="E118" s="27">
        <v>0</v>
      </c>
      <c r="F118" s="27">
        <v>160</v>
      </c>
      <c r="G118" s="27">
        <v>160</v>
      </c>
      <c r="H118" s="28"/>
      <c r="I118" s="28"/>
    </row>
    <row r="119" spans="1:9" s="5" customFormat="1" ht="33.75" hidden="1" outlineLevel="7">
      <c r="A119" s="22" t="s">
        <v>124</v>
      </c>
      <c r="B119" s="26" t="s">
        <v>125</v>
      </c>
      <c r="C119" s="26" t="s">
        <v>113</v>
      </c>
      <c r="D119" s="27">
        <v>155</v>
      </c>
      <c r="E119" s="27">
        <v>0</v>
      </c>
      <c r="F119" s="27">
        <v>160</v>
      </c>
      <c r="G119" s="27">
        <v>160</v>
      </c>
      <c r="H119" s="28"/>
      <c r="I119" s="28"/>
    </row>
    <row r="120" spans="1:9" s="5" customFormat="1" ht="45" hidden="1" outlineLevel="4" collapsed="1">
      <c r="A120" s="22" t="s">
        <v>126</v>
      </c>
      <c r="B120" s="26" t="s">
        <v>127</v>
      </c>
      <c r="C120" s="26" t="s">
        <v>113</v>
      </c>
      <c r="D120" s="27">
        <v>0</v>
      </c>
      <c r="E120" s="27">
        <v>42.8</v>
      </c>
      <c r="F120" s="27">
        <v>0</v>
      </c>
      <c r="G120" s="27">
        <v>0</v>
      </c>
      <c r="H120" s="28"/>
      <c r="I120" s="28"/>
    </row>
    <row r="121" spans="1:9" s="5" customFormat="1" ht="45" hidden="1" outlineLevel="7">
      <c r="A121" s="22" t="s">
        <v>126</v>
      </c>
      <c r="B121" s="26" t="s">
        <v>127</v>
      </c>
      <c r="C121" s="26" t="s">
        <v>113</v>
      </c>
      <c r="D121" s="27">
        <v>0</v>
      </c>
      <c r="E121" s="27">
        <v>42.8</v>
      </c>
      <c r="F121" s="27">
        <v>0</v>
      </c>
      <c r="G121" s="27">
        <v>0</v>
      </c>
      <c r="H121" s="28"/>
      <c r="I121" s="28"/>
    </row>
    <row r="122" spans="1:9" s="5" customFormat="1" ht="33.75" outlineLevel="3" collapsed="1">
      <c r="A122" s="22" t="s">
        <v>128</v>
      </c>
      <c r="B122" s="26" t="s">
        <v>129</v>
      </c>
      <c r="C122" s="26" t="s">
        <v>113</v>
      </c>
      <c r="D122" s="27">
        <v>35</v>
      </c>
      <c r="E122" s="27">
        <v>37</v>
      </c>
      <c r="F122" s="27">
        <v>36.92</v>
      </c>
      <c r="G122" s="27">
        <v>40.4</v>
      </c>
      <c r="H122" s="28">
        <v>42</v>
      </c>
      <c r="I122" s="28">
        <v>43.7</v>
      </c>
    </row>
    <row r="123" spans="1:9" s="5" customFormat="1" ht="33.75" hidden="1" outlineLevel="4" collapsed="1">
      <c r="A123" s="22" t="s">
        <v>128</v>
      </c>
      <c r="B123" s="26" t="s">
        <v>129</v>
      </c>
      <c r="C123" s="26" t="s">
        <v>113</v>
      </c>
      <c r="D123" s="27">
        <v>148</v>
      </c>
      <c r="E123" s="27">
        <v>0</v>
      </c>
      <c r="F123" s="27">
        <v>155</v>
      </c>
      <c r="G123" s="27">
        <v>155</v>
      </c>
      <c r="H123" s="28"/>
      <c r="I123" s="28"/>
    </row>
    <row r="124" spans="1:9" s="5" customFormat="1" ht="33.75" hidden="1" outlineLevel="7">
      <c r="A124" s="22" t="s">
        <v>128</v>
      </c>
      <c r="B124" s="26" t="s">
        <v>129</v>
      </c>
      <c r="C124" s="26" t="s">
        <v>113</v>
      </c>
      <c r="D124" s="27">
        <v>148</v>
      </c>
      <c r="E124" s="27">
        <v>0</v>
      </c>
      <c r="F124" s="27">
        <v>155</v>
      </c>
      <c r="G124" s="27">
        <v>155</v>
      </c>
      <c r="H124" s="28"/>
      <c r="I124" s="28"/>
    </row>
    <row r="125" spans="1:9" s="5" customFormat="1" ht="56.25" hidden="1" outlineLevel="4" collapsed="1">
      <c r="A125" s="22" t="s">
        <v>130</v>
      </c>
      <c r="B125" s="26" t="s">
        <v>131</v>
      </c>
      <c r="C125" s="26" t="s">
        <v>113</v>
      </c>
      <c r="D125" s="27">
        <v>0</v>
      </c>
      <c r="E125" s="27">
        <v>40.33</v>
      </c>
      <c r="F125" s="27">
        <v>0</v>
      </c>
      <c r="G125" s="27">
        <v>0</v>
      </c>
      <c r="H125" s="28"/>
      <c r="I125" s="28"/>
    </row>
    <row r="126" spans="1:9" s="5" customFormat="1" ht="56.25" hidden="1" outlineLevel="7">
      <c r="A126" s="22" t="s">
        <v>130</v>
      </c>
      <c r="B126" s="26" t="s">
        <v>131</v>
      </c>
      <c r="C126" s="26" t="s">
        <v>113</v>
      </c>
      <c r="D126" s="27">
        <v>0</v>
      </c>
      <c r="E126" s="27">
        <v>40.33</v>
      </c>
      <c r="F126" s="27">
        <v>0</v>
      </c>
      <c r="G126" s="27">
        <v>0</v>
      </c>
      <c r="H126" s="28"/>
      <c r="I126" s="28"/>
    </row>
    <row r="127" spans="1:9" ht="48" hidden="1" outlineLevel="7">
      <c r="A127" s="23" t="s">
        <v>132</v>
      </c>
      <c r="B127" s="11" t="s">
        <v>133</v>
      </c>
      <c r="C127" s="11" t="s">
        <v>113</v>
      </c>
      <c r="D127" s="12">
        <v>0.57999999999999996</v>
      </c>
      <c r="E127" s="12">
        <v>0</v>
      </c>
      <c r="F127" s="12">
        <v>0.57999999999999996</v>
      </c>
      <c r="G127" s="12">
        <v>0.57999999999999996</v>
      </c>
      <c r="H127" s="10"/>
      <c r="I127" s="10"/>
    </row>
    <row r="128" spans="1:9" ht="27" customHeight="1" outlineLevel="1">
      <c r="A128" s="21" t="s">
        <v>134</v>
      </c>
      <c r="B128" s="8" t="s">
        <v>135</v>
      </c>
      <c r="C128" s="8"/>
      <c r="D128" s="9">
        <f>D129+D132</f>
        <v>918</v>
      </c>
      <c r="E128" s="9">
        <f t="shared" ref="E128:I128" si="20">E129+E132</f>
        <v>711.6</v>
      </c>
      <c r="F128" s="9">
        <f t="shared" si="20"/>
        <v>909</v>
      </c>
      <c r="G128" s="9">
        <f t="shared" si="20"/>
        <v>910</v>
      </c>
      <c r="H128" s="9">
        <f t="shared" si="20"/>
        <v>910</v>
      </c>
      <c r="I128" s="9">
        <f t="shared" si="20"/>
        <v>910</v>
      </c>
    </row>
    <row r="129" spans="1:9" ht="15.75" customHeight="1" outlineLevel="2">
      <c r="A129" s="21" t="s">
        <v>341</v>
      </c>
      <c r="B129" s="8" t="s">
        <v>342</v>
      </c>
      <c r="C129" s="8"/>
      <c r="D129" s="9">
        <f>D130</f>
        <v>0</v>
      </c>
      <c r="E129" s="9">
        <f t="shared" ref="E129:I129" si="21">E130</f>
        <v>0</v>
      </c>
      <c r="F129" s="9">
        <f t="shared" si="21"/>
        <v>0</v>
      </c>
      <c r="G129" s="9">
        <f t="shared" si="21"/>
        <v>10</v>
      </c>
      <c r="H129" s="9">
        <f t="shared" si="21"/>
        <v>10</v>
      </c>
      <c r="I129" s="9">
        <f t="shared" si="21"/>
        <v>10</v>
      </c>
    </row>
    <row r="130" spans="1:9" s="5" customFormat="1" ht="13.5" customHeight="1" outlineLevel="3">
      <c r="A130" s="22" t="s">
        <v>337</v>
      </c>
      <c r="B130" s="37" t="s">
        <v>339</v>
      </c>
      <c r="C130" s="26"/>
      <c r="D130" s="27">
        <f>D131</f>
        <v>0</v>
      </c>
      <c r="E130" s="27">
        <f t="shared" ref="E130:I133" si="22">E131</f>
        <v>0</v>
      </c>
      <c r="F130" s="27">
        <f t="shared" si="22"/>
        <v>0</v>
      </c>
      <c r="G130" s="27">
        <f t="shared" si="22"/>
        <v>10</v>
      </c>
      <c r="H130" s="27">
        <f t="shared" si="22"/>
        <v>10</v>
      </c>
      <c r="I130" s="27">
        <f t="shared" si="22"/>
        <v>10</v>
      </c>
    </row>
    <row r="131" spans="1:9" ht="46.5" customHeight="1" outlineLevel="4" collapsed="1">
      <c r="A131" s="23" t="s">
        <v>338</v>
      </c>
      <c r="B131" s="37" t="s">
        <v>340</v>
      </c>
      <c r="C131" s="26" t="s">
        <v>142</v>
      </c>
      <c r="D131" s="31">
        <v>0</v>
      </c>
      <c r="E131" s="31">
        <v>0</v>
      </c>
      <c r="F131" s="31">
        <v>0</v>
      </c>
      <c r="G131" s="31">
        <v>10</v>
      </c>
      <c r="H131" s="32">
        <v>10</v>
      </c>
      <c r="I131" s="32">
        <v>10</v>
      </c>
    </row>
    <row r="132" spans="1:9" ht="15.75" customHeight="1" outlineLevel="2">
      <c r="A132" s="21" t="s">
        <v>136</v>
      </c>
      <c r="B132" s="8" t="s">
        <v>137</v>
      </c>
      <c r="C132" s="8"/>
      <c r="D132" s="9">
        <f>D133</f>
        <v>918</v>
      </c>
      <c r="E132" s="9">
        <f t="shared" ref="E132:I132" si="23">E133</f>
        <v>711.6</v>
      </c>
      <c r="F132" s="9">
        <f t="shared" si="23"/>
        <v>909</v>
      </c>
      <c r="G132" s="9">
        <f t="shared" si="23"/>
        <v>900</v>
      </c>
      <c r="H132" s="9">
        <f t="shared" si="23"/>
        <v>900</v>
      </c>
      <c r="I132" s="9">
        <f t="shared" si="23"/>
        <v>900</v>
      </c>
    </row>
    <row r="133" spans="1:9" s="5" customFormat="1" ht="22.5" outlineLevel="3">
      <c r="A133" s="22" t="s">
        <v>138</v>
      </c>
      <c r="B133" s="26" t="s">
        <v>139</v>
      </c>
      <c r="C133" s="26"/>
      <c r="D133" s="27">
        <f>D134</f>
        <v>918</v>
      </c>
      <c r="E133" s="27">
        <f t="shared" si="22"/>
        <v>711.6</v>
      </c>
      <c r="F133" s="27">
        <f t="shared" si="22"/>
        <v>909</v>
      </c>
      <c r="G133" s="27">
        <f t="shared" si="22"/>
        <v>900</v>
      </c>
      <c r="H133" s="27">
        <f t="shared" si="22"/>
        <v>900</v>
      </c>
      <c r="I133" s="27">
        <f t="shared" si="22"/>
        <v>900</v>
      </c>
    </row>
    <row r="134" spans="1:9" ht="33.75" outlineLevel="4" collapsed="1">
      <c r="A134" s="23" t="s">
        <v>140</v>
      </c>
      <c r="B134" s="30" t="s">
        <v>141</v>
      </c>
      <c r="C134" s="26" t="s">
        <v>92</v>
      </c>
      <c r="D134" s="31">
        <v>918</v>
      </c>
      <c r="E134" s="31">
        <v>711.6</v>
      </c>
      <c r="F134" s="31">
        <v>909</v>
      </c>
      <c r="G134" s="31">
        <v>900</v>
      </c>
      <c r="H134" s="32">
        <v>900</v>
      </c>
      <c r="I134" s="32">
        <v>900</v>
      </c>
    </row>
    <row r="135" spans="1:9" ht="36" hidden="1" outlineLevel="7">
      <c r="A135" s="23" t="s">
        <v>140</v>
      </c>
      <c r="B135" s="11" t="s">
        <v>141</v>
      </c>
      <c r="C135" s="11" t="s">
        <v>92</v>
      </c>
      <c r="D135" s="12">
        <v>600</v>
      </c>
      <c r="E135" s="12">
        <v>660.86</v>
      </c>
      <c r="F135" s="12">
        <v>600</v>
      </c>
      <c r="G135" s="12">
        <v>600</v>
      </c>
      <c r="H135" s="10"/>
      <c r="I135" s="10"/>
    </row>
    <row r="136" spans="1:9" ht="48" hidden="1" outlineLevel="7">
      <c r="A136" s="23" t="s">
        <v>140</v>
      </c>
      <c r="B136" s="11" t="s">
        <v>141</v>
      </c>
      <c r="C136" s="11" t="s">
        <v>142</v>
      </c>
      <c r="D136" s="12">
        <v>0</v>
      </c>
      <c r="E136" s="12">
        <v>0.04</v>
      </c>
      <c r="F136" s="12">
        <v>0</v>
      </c>
      <c r="G136" s="12">
        <v>0</v>
      </c>
      <c r="H136" s="10"/>
      <c r="I136" s="10"/>
    </row>
    <row r="137" spans="1:9" ht="60" hidden="1" outlineLevel="7">
      <c r="A137" s="23" t="s">
        <v>140</v>
      </c>
      <c r="B137" s="11" t="s">
        <v>141</v>
      </c>
      <c r="C137" s="11" t="s">
        <v>143</v>
      </c>
      <c r="D137" s="12">
        <v>16</v>
      </c>
      <c r="E137" s="12">
        <v>4.4800000000000004</v>
      </c>
      <c r="F137" s="12">
        <v>18.399999999999999</v>
      </c>
      <c r="G137" s="12">
        <v>21.1</v>
      </c>
      <c r="H137" s="10"/>
      <c r="I137" s="10"/>
    </row>
    <row r="138" spans="1:9" ht="60" hidden="1" outlineLevel="7">
      <c r="A138" s="23" t="s">
        <v>140</v>
      </c>
      <c r="B138" s="11" t="s">
        <v>141</v>
      </c>
      <c r="C138" s="11" t="s">
        <v>0</v>
      </c>
      <c r="D138" s="12">
        <v>0</v>
      </c>
      <c r="E138" s="12">
        <v>0.02</v>
      </c>
      <c r="F138" s="12">
        <v>0</v>
      </c>
      <c r="G138" s="12">
        <v>0</v>
      </c>
      <c r="H138" s="10"/>
      <c r="I138" s="10"/>
    </row>
    <row r="139" spans="1:9" ht="25.5" customHeight="1" outlineLevel="1">
      <c r="A139" s="21" t="s">
        <v>144</v>
      </c>
      <c r="B139" s="8" t="s">
        <v>145</v>
      </c>
      <c r="C139" s="8"/>
      <c r="D139" s="9">
        <f>D140+D144</f>
        <v>850</v>
      </c>
      <c r="E139" s="9">
        <f t="shared" ref="E139:I139" si="24">E140+E144</f>
        <v>1630</v>
      </c>
      <c r="F139" s="9">
        <f t="shared" si="24"/>
        <v>1713</v>
      </c>
      <c r="G139" s="9">
        <f t="shared" si="24"/>
        <v>850</v>
      </c>
      <c r="H139" s="9">
        <f t="shared" si="24"/>
        <v>850</v>
      </c>
      <c r="I139" s="9">
        <f t="shared" si="24"/>
        <v>850</v>
      </c>
    </row>
    <row r="140" spans="1:9" s="2" customFormat="1" ht="86.25" customHeight="1" outlineLevel="2">
      <c r="A140" s="21" t="s">
        <v>146</v>
      </c>
      <c r="B140" s="14" t="s">
        <v>147</v>
      </c>
      <c r="C140" s="8"/>
      <c r="D140" s="9">
        <f>D141</f>
        <v>200</v>
      </c>
      <c r="E140" s="9">
        <f t="shared" ref="E140:I141" si="25">E141</f>
        <v>813</v>
      </c>
      <c r="F140" s="9">
        <f t="shared" si="25"/>
        <v>813</v>
      </c>
      <c r="G140" s="9">
        <f t="shared" si="25"/>
        <v>200</v>
      </c>
      <c r="H140" s="9">
        <f t="shared" si="25"/>
        <v>200</v>
      </c>
      <c r="I140" s="9">
        <f t="shared" si="25"/>
        <v>200</v>
      </c>
    </row>
    <row r="141" spans="1:9" s="5" customFormat="1" ht="79.5" customHeight="1" outlineLevel="3">
      <c r="A141" s="22" t="s">
        <v>148</v>
      </c>
      <c r="B141" s="29" t="s">
        <v>149</v>
      </c>
      <c r="C141" s="26"/>
      <c r="D141" s="27">
        <f>D142</f>
        <v>200</v>
      </c>
      <c r="E141" s="27">
        <f t="shared" si="25"/>
        <v>813</v>
      </c>
      <c r="F141" s="27">
        <f t="shared" si="25"/>
        <v>813</v>
      </c>
      <c r="G141" s="27">
        <f t="shared" si="25"/>
        <v>200</v>
      </c>
      <c r="H141" s="27">
        <f t="shared" si="25"/>
        <v>200</v>
      </c>
      <c r="I141" s="27">
        <f t="shared" si="25"/>
        <v>200</v>
      </c>
    </row>
    <row r="142" spans="1:9" s="3" customFormat="1" ht="78.75" customHeight="1" outlineLevel="4" collapsed="1">
      <c r="A142" s="23" t="s">
        <v>150</v>
      </c>
      <c r="B142" s="33" t="s">
        <v>151</v>
      </c>
      <c r="C142" s="30" t="s">
        <v>92</v>
      </c>
      <c r="D142" s="31">
        <v>200</v>
      </c>
      <c r="E142" s="31">
        <v>813</v>
      </c>
      <c r="F142" s="31">
        <v>813</v>
      </c>
      <c r="G142" s="31">
        <v>200</v>
      </c>
      <c r="H142" s="32">
        <v>200</v>
      </c>
      <c r="I142" s="32">
        <v>200</v>
      </c>
    </row>
    <row r="143" spans="1:9" ht="96" hidden="1" outlineLevel="7">
      <c r="A143" s="23" t="s">
        <v>150</v>
      </c>
      <c r="B143" s="13" t="s">
        <v>151</v>
      </c>
      <c r="C143" s="11" t="s">
        <v>92</v>
      </c>
      <c r="D143" s="12">
        <v>60</v>
      </c>
      <c r="E143" s="12">
        <v>60</v>
      </c>
      <c r="F143" s="12">
        <v>0</v>
      </c>
      <c r="G143" s="12">
        <v>0</v>
      </c>
      <c r="H143" s="10"/>
      <c r="I143" s="10"/>
    </row>
    <row r="144" spans="1:9" s="2" customFormat="1" ht="36.75" customHeight="1" outlineLevel="2">
      <c r="A144" s="21" t="s">
        <v>152</v>
      </c>
      <c r="B144" s="8" t="s">
        <v>153</v>
      </c>
      <c r="C144" s="8"/>
      <c r="D144" s="9">
        <f>D145</f>
        <v>650</v>
      </c>
      <c r="E144" s="9">
        <f t="shared" ref="E144:I145" si="26">E145</f>
        <v>817</v>
      </c>
      <c r="F144" s="9">
        <f t="shared" si="26"/>
        <v>900</v>
      </c>
      <c r="G144" s="9">
        <f t="shared" si="26"/>
        <v>650</v>
      </c>
      <c r="H144" s="9">
        <f t="shared" si="26"/>
        <v>650</v>
      </c>
      <c r="I144" s="9">
        <f t="shared" si="26"/>
        <v>650</v>
      </c>
    </row>
    <row r="145" spans="1:9" s="5" customFormat="1" ht="33.75" outlineLevel="3">
      <c r="A145" s="22" t="s">
        <v>154</v>
      </c>
      <c r="B145" s="26" t="s">
        <v>155</v>
      </c>
      <c r="C145" s="26"/>
      <c r="D145" s="27">
        <f>D146</f>
        <v>650</v>
      </c>
      <c r="E145" s="27">
        <f t="shared" si="26"/>
        <v>817</v>
      </c>
      <c r="F145" s="27">
        <f t="shared" si="26"/>
        <v>900</v>
      </c>
      <c r="G145" s="27">
        <f t="shared" si="26"/>
        <v>650</v>
      </c>
      <c r="H145" s="27">
        <f t="shared" si="26"/>
        <v>650</v>
      </c>
      <c r="I145" s="27">
        <f t="shared" si="26"/>
        <v>650</v>
      </c>
    </row>
    <row r="146" spans="1:9" s="3" customFormat="1" ht="45" customHeight="1" outlineLevel="4" collapsed="1">
      <c r="A146" s="23" t="s">
        <v>156</v>
      </c>
      <c r="B146" s="30" t="s">
        <v>157</v>
      </c>
      <c r="C146" s="30" t="s">
        <v>92</v>
      </c>
      <c r="D146" s="31">
        <v>650</v>
      </c>
      <c r="E146" s="31">
        <v>817</v>
      </c>
      <c r="F146" s="31">
        <v>900</v>
      </c>
      <c r="G146" s="31">
        <v>650</v>
      </c>
      <c r="H146" s="32">
        <v>650</v>
      </c>
      <c r="I146" s="32">
        <v>650</v>
      </c>
    </row>
    <row r="147" spans="1:9" s="3" customFormat="1" ht="45" hidden="1" outlineLevel="7">
      <c r="A147" s="23" t="s">
        <v>156</v>
      </c>
      <c r="B147" s="30" t="s">
        <v>157</v>
      </c>
      <c r="C147" s="30" t="s">
        <v>92</v>
      </c>
      <c r="D147" s="31">
        <v>440</v>
      </c>
      <c r="E147" s="31">
        <v>352.62</v>
      </c>
      <c r="F147" s="31">
        <v>440</v>
      </c>
      <c r="G147" s="31">
        <v>440</v>
      </c>
      <c r="H147" s="32"/>
      <c r="I147" s="32"/>
    </row>
    <row r="148" spans="1:9" ht="48" hidden="1" outlineLevel="7">
      <c r="A148" s="23" t="s">
        <v>158</v>
      </c>
      <c r="B148" s="11" t="s">
        <v>159</v>
      </c>
      <c r="C148" s="11" t="s">
        <v>92</v>
      </c>
      <c r="D148" s="12">
        <v>0</v>
      </c>
      <c r="E148" s="12">
        <v>309.5</v>
      </c>
      <c r="F148" s="12">
        <v>0</v>
      </c>
      <c r="G148" s="12">
        <v>0</v>
      </c>
      <c r="H148" s="10"/>
      <c r="I148" s="10"/>
    </row>
    <row r="149" spans="1:9" ht="15.75" customHeight="1" outlineLevel="1">
      <c r="A149" s="21" t="s">
        <v>160</v>
      </c>
      <c r="B149" s="8" t="s">
        <v>161</v>
      </c>
      <c r="C149" s="8"/>
      <c r="D149" s="9">
        <f>D167+D178+D188+D203+D208+D211+D215+D219+D226</f>
        <v>1744.8000000000002</v>
      </c>
      <c r="E149" s="9">
        <f>E167+E178+E188+E203+E208+E211+E215+E219+E226</f>
        <v>1735.9</v>
      </c>
      <c r="F149" s="9">
        <f>F167+F178+F188+F203+F208+F211+F215+F219+F226</f>
        <v>1952</v>
      </c>
      <c r="G149" s="9">
        <f>G150</f>
        <v>159</v>
      </c>
      <c r="H149" s="9">
        <f t="shared" ref="H149:I149" si="27">H150</f>
        <v>159</v>
      </c>
      <c r="I149" s="9">
        <f t="shared" si="27"/>
        <v>159</v>
      </c>
    </row>
    <row r="150" spans="1:9" s="55" customFormat="1" ht="36.75" customHeight="1" outlineLevel="3">
      <c r="A150" s="39" t="s">
        <v>343</v>
      </c>
      <c r="B150" s="38" t="s">
        <v>344</v>
      </c>
      <c r="C150" s="53"/>
      <c r="D150" s="54"/>
      <c r="E150" s="54"/>
      <c r="F150" s="54"/>
      <c r="G150" s="9">
        <f>G151+G153+G155+G157+G159+G161+G163+G165</f>
        <v>159</v>
      </c>
      <c r="H150" s="9">
        <f t="shared" ref="H150" si="28">H151+H153+H155+H157+H159+H161+H163+H165</f>
        <v>159</v>
      </c>
      <c r="I150" s="9">
        <f t="shared" ref="I150" si="29">I151+I153+I155+I157+I159+I161+I163+I165</f>
        <v>159</v>
      </c>
    </row>
    <row r="151" spans="1:9" s="5" customFormat="1" ht="56.25" outlineLevel="3">
      <c r="A151" s="40" t="s">
        <v>345</v>
      </c>
      <c r="B151" s="41" t="s">
        <v>346</v>
      </c>
      <c r="C151" s="34"/>
      <c r="D151" s="27"/>
      <c r="E151" s="27"/>
      <c r="F151" s="27"/>
      <c r="G151" s="51">
        <f>G152</f>
        <v>10</v>
      </c>
      <c r="H151" s="51">
        <f t="shared" ref="H151" si="30">H152</f>
        <v>10</v>
      </c>
      <c r="I151" s="51">
        <f t="shared" ref="I151" si="31">I152</f>
        <v>10</v>
      </c>
    </row>
    <row r="152" spans="1:9" s="5" customFormat="1" ht="78" customHeight="1" outlineLevel="3">
      <c r="A152" s="42" t="s">
        <v>347</v>
      </c>
      <c r="B152" s="48" t="s">
        <v>348</v>
      </c>
      <c r="C152" s="34" t="s">
        <v>377</v>
      </c>
      <c r="D152" s="27"/>
      <c r="E152" s="27"/>
      <c r="F152" s="27"/>
      <c r="G152" s="27">
        <v>10</v>
      </c>
      <c r="H152" s="28">
        <v>10</v>
      </c>
      <c r="I152" s="28">
        <v>10</v>
      </c>
    </row>
    <row r="153" spans="1:9" s="5" customFormat="1" ht="78.75" outlineLevel="3">
      <c r="A153" s="40" t="s">
        <v>349</v>
      </c>
      <c r="B153" s="43" t="s">
        <v>350</v>
      </c>
      <c r="C153" s="34"/>
      <c r="D153" s="27"/>
      <c r="E153" s="27"/>
      <c r="F153" s="27"/>
      <c r="G153" s="51">
        <f>G154</f>
        <v>10</v>
      </c>
      <c r="H153" s="51">
        <f t="shared" ref="H153" si="32">H154</f>
        <v>10</v>
      </c>
      <c r="I153" s="51">
        <f t="shared" ref="I153" si="33">I154</f>
        <v>10</v>
      </c>
    </row>
    <row r="154" spans="1:9" s="5" customFormat="1" ht="99.75" customHeight="1" outlineLevel="3">
      <c r="A154" s="42" t="s">
        <v>351</v>
      </c>
      <c r="B154" s="49" t="s">
        <v>352</v>
      </c>
      <c r="C154" s="34" t="s">
        <v>377</v>
      </c>
      <c r="D154" s="27"/>
      <c r="E154" s="27"/>
      <c r="F154" s="27"/>
      <c r="G154" s="27">
        <v>10</v>
      </c>
      <c r="H154" s="28">
        <v>10</v>
      </c>
      <c r="I154" s="28">
        <v>10</v>
      </c>
    </row>
    <row r="155" spans="1:9" s="5" customFormat="1" ht="56.25" outlineLevel="3">
      <c r="A155" s="40" t="s">
        <v>353</v>
      </c>
      <c r="B155" s="41" t="s">
        <v>354</v>
      </c>
      <c r="C155" s="34"/>
      <c r="D155" s="27"/>
      <c r="E155" s="27"/>
      <c r="F155" s="27"/>
      <c r="G155" s="52">
        <f t="shared" ref="G155" si="34">G156</f>
        <v>10</v>
      </c>
      <c r="H155" s="52">
        <f t="shared" ref="H155" si="35">H156</f>
        <v>10</v>
      </c>
      <c r="I155" s="52">
        <f>I156</f>
        <v>10</v>
      </c>
    </row>
    <row r="156" spans="1:9" s="5" customFormat="1" ht="78" customHeight="1" outlineLevel="3">
      <c r="A156" s="42" t="s">
        <v>355</v>
      </c>
      <c r="B156" s="48" t="s">
        <v>356</v>
      </c>
      <c r="C156" s="34" t="s">
        <v>377</v>
      </c>
      <c r="D156" s="27"/>
      <c r="E156" s="27"/>
      <c r="F156" s="27"/>
      <c r="G156" s="27">
        <v>10</v>
      </c>
      <c r="H156" s="28">
        <v>10</v>
      </c>
      <c r="I156" s="28">
        <v>10</v>
      </c>
    </row>
    <row r="157" spans="1:9" s="5" customFormat="1" ht="67.5" outlineLevel="3">
      <c r="A157" s="40" t="s">
        <v>357</v>
      </c>
      <c r="B157" s="43" t="s">
        <v>358</v>
      </c>
      <c r="C157" s="34"/>
      <c r="D157" s="27"/>
      <c r="E157" s="27"/>
      <c r="F157" s="27"/>
      <c r="G157" s="51">
        <f>G158</f>
        <v>104</v>
      </c>
      <c r="H157" s="51">
        <f t="shared" ref="H157" si="36">H158</f>
        <v>104</v>
      </c>
      <c r="I157" s="51">
        <f t="shared" ref="I157" si="37">I158</f>
        <v>104</v>
      </c>
    </row>
    <row r="158" spans="1:9" s="5" customFormat="1" ht="105.75" customHeight="1" outlineLevel="3">
      <c r="A158" s="42" t="s">
        <v>359</v>
      </c>
      <c r="B158" s="49" t="s">
        <v>360</v>
      </c>
      <c r="C158" s="34" t="s">
        <v>282</v>
      </c>
      <c r="D158" s="27"/>
      <c r="E158" s="27"/>
      <c r="F158" s="27"/>
      <c r="G158" s="27">
        <v>104</v>
      </c>
      <c r="H158" s="28">
        <v>104</v>
      </c>
      <c r="I158" s="28">
        <v>104</v>
      </c>
    </row>
    <row r="159" spans="1:9" s="5" customFormat="1" ht="56.25" outlineLevel="3">
      <c r="A159" s="44" t="s">
        <v>361</v>
      </c>
      <c r="B159" s="45" t="s">
        <v>362</v>
      </c>
      <c r="C159" s="34"/>
      <c r="D159" s="27"/>
      <c r="E159" s="27"/>
      <c r="F159" s="27"/>
      <c r="G159" s="52">
        <f t="shared" ref="G159" si="38">G160</f>
        <v>10</v>
      </c>
      <c r="H159" s="52">
        <f t="shared" ref="H159" si="39">H160</f>
        <v>10</v>
      </c>
      <c r="I159" s="52">
        <f>I160</f>
        <v>10</v>
      </c>
    </row>
    <row r="160" spans="1:9" s="5" customFormat="1" ht="77.25" customHeight="1" outlineLevel="3">
      <c r="A160" s="46" t="s">
        <v>363</v>
      </c>
      <c r="B160" s="50" t="s">
        <v>364</v>
      </c>
      <c r="C160" s="34" t="s">
        <v>377</v>
      </c>
      <c r="D160" s="27"/>
      <c r="E160" s="27"/>
      <c r="F160" s="27"/>
      <c r="G160" s="27">
        <v>10</v>
      </c>
      <c r="H160" s="28">
        <v>10</v>
      </c>
      <c r="I160" s="28">
        <v>10</v>
      </c>
    </row>
    <row r="161" spans="1:9" s="5" customFormat="1" ht="66" customHeight="1" outlineLevel="3">
      <c r="A161" s="44" t="s">
        <v>365</v>
      </c>
      <c r="B161" s="47" t="s">
        <v>366</v>
      </c>
      <c r="C161" s="34"/>
      <c r="D161" s="27"/>
      <c r="E161" s="27"/>
      <c r="F161" s="27"/>
      <c r="G161" s="52">
        <f t="shared" ref="G161" si="40">G162</f>
        <v>5</v>
      </c>
      <c r="H161" s="52">
        <f t="shared" ref="H161" si="41">H162</f>
        <v>5</v>
      </c>
      <c r="I161" s="52">
        <f>I162</f>
        <v>5</v>
      </c>
    </row>
    <row r="162" spans="1:9" s="5" customFormat="1" ht="111" customHeight="1" outlineLevel="3">
      <c r="A162" s="46" t="s">
        <v>367</v>
      </c>
      <c r="B162" s="50" t="s">
        <v>368</v>
      </c>
      <c r="C162" s="34" t="s">
        <v>201</v>
      </c>
      <c r="D162" s="27"/>
      <c r="E162" s="27"/>
      <c r="F162" s="27"/>
      <c r="G162" s="27">
        <v>5</v>
      </c>
      <c r="H162" s="28">
        <v>5</v>
      </c>
      <c r="I162" s="28">
        <v>5</v>
      </c>
    </row>
    <row r="163" spans="1:9" s="5" customFormat="1" ht="56.25" outlineLevel="3">
      <c r="A163" s="44" t="s">
        <v>369</v>
      </c>
      <c r="B163" s="47" t="s">
        <v>370</v>
      </c>
      <c r="C163" s="34"/>
      <c r="D163" s="27"/>
      <c r="E163" s="27"/>
      <c r="F163" s="27"/>
      <c r="G163" s="51">
        <f>G164</f>
        <v>5</v>
      </c>
      <c r="H163" s="51">
        <f t="shared" ref="H163" si="42">H164</f>
        <v>5</v>
      </c>
      <c r="I163" s="51">
        <f t="shared" ref="I163" si="43">I164</f>
        <v>5</v>
      </c>
    </row>
    <row r="164" spans="1:9" s="5" customFormat="1" ht="78" customHeight="1" outlineLevel="3">
      <c r="A164" s="46" t="s">
        <v>371</v>
      </c>
      <c r="B164" s="50" t="s">
        <v>372</v>
      </c>
      <c r="C164" s="34" t="s">
        <v>377</v>
      </c>
      <c r="D164" s="27"/>
      <c r="E164" s="27"/>
      <c r="F164" s="27"/>
      <c r="G164" s="27">
        <v>5</v>
      </c>
      <c r="H164" s="28">
        <v>5</v>
      </c>
      <c r="I164" s="28">
        <v>5</v>
      </c>
    </row>
    <row r="165" spans="1:9" s="5" customFormat="1" ht="67.5" outlineLevel="3">
      <c r="A165" s="44" t="s">
        <v>373</v>
      </c>
      <c r="B165" s="47" t="s">
        <v>374</v>
      </c>
      <c r="C165" s="34"/>
      <c r="D165" s="27"/>
      <c r="E165" s="27"/>
      <c r="F165" s="27"/>
      <c r="G165" s="52">
        <f t="shared" ref="G165" si="44">G166</f>
        <v>5</v>
      </c>
      <c r="H165" s="52">
        <f t="shared" ref="H165" si="45">H166</f>
        <v>5</v>
      </c>
      <c r="I165" s="52">
        <f>I166</f>
        <v>5</v>
      </c>
    </row>
    <row r="166" spans="1:9" s="5" customFormat="1" ht="90" customHeight="1" outlineLevel="3">
      <c r="A166" s="46" t="s">
        <v>375</v>
      </c>
      <c r="B166" s="50" t="s">
        <v>376</v>
      </c>
      <c r="C166" s="34" t="s">
        <v>377</v>
      </c>
      <c r="D166" s="27"/>
      <c r="E166" s="27"/>
      <c r="F166" s="27"/>
      <c r="G166" s="27">
        <v>5</v>
      </c>
      <c r="H166" s="28">
        <v>5</v>
      </c>
      <c r="I166" s="28">
        <v>5</v>
      </c>
    </row>
    <row r="167" spans="1:9" s="2" customFormat="1" ht="24" outlineLevel="2">
      <c r="A167" s="21" t="s">
        <v>162</v>
      </c>
      <c r="B167" s="8" t="s">
        <v>163</v>
      </c>
      <c r="C167" s="8"/>
      <c r="D167" s="9">
        <f>D168+D173</f>
        <v>5</v>
      </c>
      <c r="E167" s="9">
        <f t="shared" ref="E167:I167" si="46">E168+E173</f>
        <v>3.5</v>
      </c>
      <c r="F167" s="9">
        <f t="shared" si="46"/>
        <v>5</v>
      </c>
      <c r="G167" s="9">
        <f t="shared" si="46"/>
        <v>0</v>
      </c>
      <c r="H167" s="9">
        <f t="shared" si="46"/>
        <v>0</v>
      </c>
      <c r="I167" s="9">
        <f t="shared" si="46"/>
        <v>0</v>
      </c>
    </row>
    <row r="168" spans="1:9" s="5" customFormat="1" ht="67.5" outlineLevel="3" collapsed="1">
      <c r="A168" s="22" t="s">
        <v>164</v>
      </c>
      <c r="B168" s="26" t="s">
        <v>165</v>
      </c>
      <c r="C168" s="26" t="s">
        <v>5</v>
      </c>
      <c r="D168" s="27">
        <v>0</v>
      </c>
      <c r="E168" s="27">
        <v>-0.1</v>
      </c>
      <c r="F168" s="27">
        <v>0</v>
      </c>
      <c r="G168" s="27"/>
      <c r="H168" s="28"/>
      <c r="I168" s="28"/>
    </row>
    <row r="169" spans="1:9" s="5" customFormat="1" ht="67.5" hidden="1" outlineLevel="4" collapsed="1">
      <c r="A169" s="22" t="s">
        <v>164</v>
      </c>
      <c r="B169" s="26" t="s">
        <v>165</v>
      </c>
      <c r="C169" s="26" t="s">
        <v>5</v>
      </c>
      <c r="D169" s="27">
        <v>9</v>
      </c>
      <c r="E169" s="27">
        <v>0</v>
      </c>
      <c r="F169" s="27">
        <v>9</v>
      </c>
      <c r="G169" s="27"/>
      <c r="H169" s="28"/>
      <c r="I169" s="28"/>
    </row>
    <row r="170" spans="1:9" s="5" customFormat="1" ht="67.5" hidden="1" outlineLevel="7">
      <c r="A170" s="22" t="s">
        <v>164</v>
      </c>
      <c r="B170" s="26" t="s">
        <v>165</v>
      </c>
      <c r="C170" s="26" t="s">
        <v>5</v>
      </c>
      <c r="D170" s="27">
        <v>9</v>
      </c>
      <c r="E170" s="27">
        <v>0</v>
      </c>
      <c r="F170" s="27">
        <v>9</v>
      </c>
      <c r="G170" s="27"/>
      <c r="H170" s="28"/>
      <c r="I170" s="28"/>
    </row>
    <row r="171" spans="1:9" s="5" customFormat="1" ht="67.5" hidden="1" outlineLevel="4" collapsed="1">
      <c r="A171" s="22" t="s">
        <v>166</v>
      </c>
      <c r="B171" s="26" t="s">
        <v>167</v>
      </c>
      <c r="C171" s="26" t="s">
        <v>5</v>
      </c>
      <c r="D171" s="27">
        <v>0</v>
      </c>
      <c r="E171" s="27">
        <v>2.66</v>
      </c>
      <c r="F171" s="27">
        <v>0</v>
      </c>
      <c r="G171" s="27"/>
      <c r="H171" s="28"/>
      <c r="I171" s="28"/>
    </row>
    <row r="172" spans="1:9" s="5" customFormat="1" ht="67.5" hidden="1" outlineLevel="7">
      <c r="A172" s="22" t="s">
        <v>166</v>
      </c>
      <c r="B172" s="26" t="s">
        <v>167</v>
      </c>
      <c r="C172" s="26" t="s">
        <v>5</v>
      </c>
      <c r="D172" s="27">
        <v>0</v>
      </c>
      <c r="E172" s="27">
        <v>2.66</v>
      </c>
      <c r="F172" s="27">
        <v>0</v>
      </c>
      <c r="G172" s="27"/>
      <c r="H172" s="28"/>
      <c r="I172" s="28"/>
    </row>
    <row r="173" spans="1:9" s="5" customFormat="1" ht="56.25" outlineLevel="3" collapsed="1">
      <c r="A173" s="22" t="s">
        <v>168</v>
      </c>
      <c r="B173" s="26" t="s">
        <v>169</v>
      </c>
      <c r="C173" s="26" t="s">
        <v>5</v>
      </c>
      <c r="D173" s="27">
        <v>5</v>
      </c>
      <c r="E173" s="27">
        <v>3.6</v>
      </c>
      <c r="F173" s="27">
        <v>5</v>
      </c>
      <c r="G173" s="27"/>
      <c r="H173" s="28"/>
      <c r="I173" s="28"/>
    </row>
    <row r="174" spans="1:9" ht="60" hidden="1" outlineLevel="4" collapsed="1">
      <c r="A174" s="23" t="s">
        <v>168</v>
      </c>
      <c r="B174" s="11" t="s">
        <v>169</v>
      </c>
      <c r="C174" s="11" t="s">
        <v>5</v>
      </c>
      <c r="D174" s="12">
        <v>3</v>
      </c>
      <c r="E174" s="12">
        <v>0</v>
      </c>
      <c r="F174" s="12">
        <v>3</v>
      </c>
      <c r="G174" s="12">
        <v>3</v>
      </c>
      <c r="H174" s="10"/>
      <c r="I174" s="10"/>
    </row>
    <row r="175" spans="1:9" ht="60" hidden="1" outlineLevel="7">
      <c r="A175" s="23" t="s">
        <v>168</v>
      </c>
      <c r="B175" s="11" t="s">
        <v>169</v>
      </c>
      <c r="C175" s="11" t="s">
        <v>5</v>
      </c>
      <c r="D175" s="12">
        <v>3</v>
      </c>
      <c r="E175" s="12">
        <v>0</v>
      </c>
      <c r="F175" s="12">
        <v>3</v>
      </c>
      <c r="G175" s="12">
        <v>3</v>
      </c>
      <c r="H175" s="10"/>
      <c r="I175" s="10"/>
    </row>
    <row r="176" spans="1:9" ht="96" hidden="1" outlineLevel="4" collapsed="1">
      <c r="A176" s="23" t="s">
        <v>170</v>
      </c>
      <c r="B176" s="13" t="s">
        <v>171</v>
      </c>
      <c r="C176" s="11" t="s">
        <v>5</v>
      </c>
      <c r="D176" s="12">
        <v>0</v>
      </c>
      <c r="E176" s="12">
        <v>1.53</v>
      </c>
      <c r="F176" s="12">
        <v>0</v>
      </c>
      <c r="G176" s="12">
        <v>0</v>
      </c>
      <c r="H176" s="10"/>
      <c r="I176" s="10"/>
    </row>
    <row r="177" spans="1:9" ht="96" hidden="1" outlineLevel="7">
      <c r="A177" s="23" t="s">
        <v>170</v>
      </c>
      <c r="B177" s="13" t="s">
        <v>171</v>
      </c>
      <c r="C177" s="11" t="s">
        <v>5</v>
      </c>
      <c r="D177" s="12">
        <v>0</v>
      </c>
      <c r="E177" s="12">
        <v>1.53</v>
      </c>
      <c r="F177" s="12">
        <v>0</v>
      </c>
      <c r="G177" s="12">
        <v>0</v>
      </c>
      <c r="H177" s="10"/>
      <c r="I177" s="10"/>
    </row>
    <row r="178" spans="1:9" s="2" customFormat="1" ht="72" customHeight="1" outlineLevel="2">
      <c r="A178" s="21" t="s">
        <v>172</v>
      </c>
      <c r="B178" s="8" t="s">
        <v>173</v>
      </c>
      <c r="C178" s="8"/>
      <c r="D178" s="9">
        <f>D179</f>
        <v>225</v>
      </c>
      <c r="E178" s="9">
        <f t="shared" ref="E178:I178" si="47">E179</f>
        <v>227.6</v>
      </c>
      <c r="F178" s="9">
        <f t="shared" si="47"/>
        <v>230</v>
      </c>
      <c r="G178" s="9">
        <f t="shared" si="47"/>
        <v>0</v>
      </c>
      <c r="H178" s="9">
        <f t="shared" si="47"/>
        <v>0</v>
      </c>
      <c r="I178" s="9">
        <f t="shared" si="47"/>
        <v>0</v>
      </c>
    </row>
    <row r="179" spans="1:9" s="5" customFormat="1" ht="103.5" customHeight="1" outlineLevel="3" collapsed="1">
      <c r="A179" s="22" t="s">
        <v>175</v>
      </c>
      <c r="B179" s="26" t="s">
        <v>176</v>
      </c>
      <c r="C179" s="26" t="s">
        <v>283</v>
      </c>
      <c r="D179" s="27">
        <v>225</v>
      </c>
      <c r="E179" s="27">
        <v>227.6</v>
      </c>
      <c r="F179" s="27">
        <v>230</v>
      </c>
      <c r="G179" s="27"/>
      <c r="H179" s="28"/>
      <c r="I179" s="28"/>
    </row>
    <row r="180" spans="1:9" s="5" customFormat="1" ht="56.25" hidden="1" outlineLevel="4" collapsed="1">
      <c r="A180" s="22" t="s">
        <v>175</v>
      </c>
      <c r="B180" s="26" t="s">
        <v>176</v>
      </c>
      <c r="C180" s="26" t="s">
        <v>174</v>
      </c>
      <c r="D180" s="27">
        <v>41.2</v>
      </c>
      <c r="E180" s="27">
        <v>0</v>
      </c>
      <c r="F180" s="27">
        <v>42.4</v>
      </c>
      <c r="G180" s="27">
        <v>43.7</v>
      </c>
      <c r="H180" s="28"/>
      <c r="I180" s="28"/>
    </row>
    <row r="181" spans="1:9" s="5" customFormat="1" ht="56.25" hidden="1" outlineLevel="7">
      <c r="A181" s="22" t="s">
        <v>175</v>
      </c>
      <c r="B181" s="26" t="s">
        <v>176</v>
      </c>
      <c r="C181" s="26" t="s">
        <v>174</v>
      </c>
      <c r="D181" s="27">
        <v>41.2</v>
      </c>
      <c r="E181" s="27">
        <v>0</v>
      </c>
      <c r="F181" s="27">
        <v>42.4</v>
      </c>
      <c r="G181" s="27">
        <v>43.7</v>
      </c>
      <c r="H181" s="28"/>
      <c r="I181" s="28"/>
    </row>
    <row r="182" spans="1:9" s="5" customFormat="1" ht="90" hidden="1" outlineLevel="4" collapsed="1">
      <c r="A182" s="22" t="s">
        <v>177</v>
      </c>
      <c r="B182" s="29" t="s">
        <v>178</v>
      </c>
      <c r="C182" s="26" t="s">
        <v>174</v>
      </c>
      <c r="D182" s="27">
        <v>0</v>
      </c>
      <c r="E182" s="27">
        <v>15</v>
      </c>
      <c r="F182" s="27">
        <v>0</v>
      </c>
      <c r="G182" s="27">
        <v>0</v>
      </c>
      <c r="H182" s="28"/>
      <c r="I182" s="28"/>
    </row>
    <row r="183" spans="1:9" s="5" customFormat="1" ht="90" hidden="1" outlineLevel="7">
      <c r="A183" s="22" t="s">
        <v>177</v>
      </c>
      <c r="B183" s="29" t="s">
        <v>178</v>
      </c>
      <c r="C183" s="26" t="s">
        <v>174</v>
      </c>
      <c r="D183" s="27">
        <v>0</v>
      </c>
      <c r="E183" s="27">
        <v>15</v>
      </c>
      <c r="F183" s="27">
        <v>0</v>
      </c>
      <c r="G183" s="27">
        <v>0</v>
      </c>
      <c r="H183" s="28"/>
      <c r="I183" s="28"/>
    </row>
    <row r="184" spans="1:9" ht="48" hidden="1" outlineLevel="4" collapsed="1">
      <c r="A184" s="23" t="s">
        <v>179</v>
      </c>
      <c r="B184" s="11" t="s">
        <v>180</v>
      </c>
      <c r="C184" s="11" t="s">
        <v>174</v>
      </c>
      <c r="D184" s="12">
        <v>3</v>
      </c>
      <c r="E184" s="12">
        <v>0</v>
      </c>
      <c r="F184" s="12">
        <v>3.1</v>
      </c>
      <c r="G184" s="12">
        <v>3.2</v>
      </c>
      <c r="H184" s="10"/>
      <c r="I184" s="10"/>
    </row>
    <row r="185" spans="1:9" ht="48" hidden="1" outlineLevel="7">
      <c r="A185" s="23" t="s">
        <v>179</v>
      </c>
      <c r="B185" s="11" t="s">
        <v>180</v>
      </c>
      <c r="C185" s="11" t="s">
        <v>174</v>
      </c>
      <c r="D185" s="12">
        <v>3</v>
      </c>
      <c r="E185" s="12">
        <v>0</v>
      </c>
      <c r="F185" s="12">
        <v>3.1</v>
      </c>
      <c r="G185" s="12">
        <v>3.2</v>
      </c>
      <c r="H185" s="10"/>
      <c r="I185" s="10"/>
    </row>
    <row r="186" spans="1:9" ht="84" hidden="1" outlineLevel="4" collapsed="1">
      <c r="A186" s="23" t="s">
        <v>181</v>
      </c>
      <c r="B186" s="13" t="s">
        <v>182</v>
      </c>
      <c r="C186" s="11" t="s">
        <v>174</v>
      </c>
      <c r="D186" s="12">
        <v>0</v>
      </c>
      <c r="E186" s="12">
        <v>5.97</v>
      </c>
      <c r="F186" s="12">
        <v>0</v>
      </c>
      <c r="G186" s="12">
        <v>0</v>
      </c>
      <c r="H186" s="10"/>
      <c r="I186" s="10"/>
    </row>
    <row r="187" spans="1:9" ht="84" hidden="1" outlineLevel="7">
      <c r="A187" s="23" t="s">
        <v>181</v>
      </c>
      <c r="B187" s="13" t="s">
        <v>182</v>
      </c>
      <c r="C187" s="11" t="s">
        <v>174</v>
      </c>
      <c r="D187" s="12">
        <v>0</v>
      </c>
      <c r="E187" s="12">
        <v>5.97</v>
      </c>
      <c r="F187" s="12">
        <v>0</v>
      </c>
      <c r="G187" s="12">
        <v>0</v>
      </c>
      <c r="H187" s="10"/>
      <c r="I187" s="10"/>
    </row>
    <row r="188" spans="1:9" s="2" customFormat="1" ht="138" customHeight="1" outlineLevel="2">
      <c r="A188" s="21" t="s">
        <v>183</v>
      </c>
      <c r="B188" s="14" t="s">
        <v>184</v>
      </c>
      <c r="C188" s="8"/>
      <c r="D188" s="9">
        <f>D189+D198+D197</f>
        <v>15.5</v>
      </c>
      <c r="E188" s="9">
        <f t="shared" ref="E188:I188" si="48">E189+E198+E197</f>
        <v>22.4</v>
      </c>
      <c r="F188" s="9">
        <f t="shared" si="48"/>
        <v>25.5</v>
      </c>
      <c r="G188" s="9">
        <f t="shared" si="48"/>
        <v>0</v>
      </c>
      <c r="H188" s="9">
        <f t="shared" si="48"/>
        <v>0</v>
      </c>
      <c r="I188" s="9">
        <f t="shared" si="48"/>
        <v>0</v>
      </c>
    </row>
    <row r="189" spans="1:9" s="5" customFormat="1" ht="92.25" customHeight="1" outlineLevel="3" collapsed="1">
      <c r="A189" s="22" t="s">
        <v>185</v>
      </c>
      <c r="B189" s="26" t="s">
        <v>186</v>
      </c>
      <c r="C189" s="26" t="s">
        <v>291</v>
      </c>
      <c r="D189" s="27">
        <v>9.5</v>
      </c>
      <c r="E189" s="27">
        <v>6.4</v>
      </c>
      <c r="F189" s="27">
        <v>9.5</v>
      </c>
      <c r="G189" s="27"/>
      <c r="H189" s="28"/>
      <c r="I189" s="28"/>
    </row>
    <row r="190" spans="1:9" s="5" customFormat="1" ht="33.75" hidden="1" outlineLevel="4" collapsed="1">
      <c r="A190" s="22" t="s">
        <v>185</v>
      </c>
      <c r="B190" s="26" t="s">
        <v>186</v>
      </c>
      <c r="C190" s="26"/>
      <c r="D190" s="27">
        <v>3</v>
      </c>
      <c r="E190" s="27">
        <v>4</v>
      </c>
      <c r="F190" s="27">
        <v>3</v>
      </c>
      <c r="G190" s="27"/>
      <c r="H190" s="28"/>
      <c r="I190" s="28"/>
    </row>
    <row r="191" spans="1:9" s="5" customFormat="1" ht="45" hidden="1" outlineLevel="7">
      <c r="A191" s="22" t="s">
        <v>185</v>
      </c>
      <c r="B191" s="26" t="s">
        <v>186</v>
      </c>
      <c r="C191" s="26" t="s">
        <v>187</v>
      </c>
      <c r="D191" s="27">
        <v>3</v>
      </c>
      <c r="E191" s="27">
        <v>0</v>
      </c>
      <c r="F191" s="27">
        <v>3</v>
      </c>
      <c r="G191" s="27"/>
      <c r="H191" s="28"/>
      <c r="I191" s="28"/>
    </row>
    <row r="192" spans="1:9" s="5" customFormat="1" ht="56.25" hidden="1" outlineLevel="7">
      <c r="A192" s="22" t="s">
        <v>185</v>
      </c>
      <c r="B192" s="26" t="s">
        <v>186</v>
      </c>
      <c r="C192" s="26" t="s">
        <v>188</v>
      </c>
      <c r="D192" s="27">
        <v>0</v>
      </c>
      <c r="E192" s="27">
        <v>4</v>
      </c>
      <c r="F192" s="27">
        <v>0</v>
      </c>
      <c r="G192" s="27"/>
      <c r="H192" s="28"/>
      <c r="I192" s="28"/>
    </row>
    <row r="193" spans="1:9" s="5" customFormat="1" ht="67.5" hidden="1" outlineLevel="4" collapsed="1">
      <c r="A193" s="22" t="s">
        <v>189</v>
      </c>
      <c r="B193" s="26" t="s">
        <v>190</v>
      </c>
      <c r="C193" s="26" t="s">
        <v>191</v>
      </c>
      <c r="D193" s="27">
        <v>0</v>
      </c>
      <c r="E193" s="27">
        <v>13</v>
      </c>
      <c r="F193" s="27">
        <v>0</v>
      </c>
      <c r="G193" s="27"/>
      <c r="H193" s="28"/>
      <c r="I193" s="28"/>
    </row>
    <row r="194" spans="1:9" s="5" customFormat="1" ht="67.5" hidden="1" outlineLevel="7">
      <c r="A194" s="22" t="s">
        <v>189</v>
      </c>
      <c r="B194" s="26" t="s">
        <v>190</v>
      </c>
      <c r="C194" s="26" t="s">
        <v>191</v>
      </c>
      <c r="D194" s="27">
        <v>0</v>
      </c>
      <c r="E194" s="27">
        <v>13</v>
      </c>
      <c r="F194" s="27">
        <v>0</v>
      </c>
      <c r="G194" s="27"/>
      <c r="H194" s="28"/>
      <c r="I194" s="28"/>
    </row>
    <row r="195" spans="1:9" s="5" customFormat="1" ht="45" hidden="1" outlineLevel="7">
      <c r="A195" s="22" t="s">
        <v>192</v>
      </c>
      <c r="B195" s="26" t="s">
        <v>193</v>
      </c>
      <c r="C195" s="26" t="s">
        <v>187</v>
      </c>
      <c r="D195" s="27">
        <v>150</v>
      </c>
      <c r="E195" s="27">
        <v>0</v>
      </c>
      <c r="F195" s="27">
        <v>150</v>
      </c>
      <c r="G195" s="27"/>
      <c r="H195" s="28"/>
      <c r="I195" s="28"/>
    </row>
    <row r="196" spans="1:9" s="5" customFormat="1" ht="56.25" hidden="1" outlineLevel="7">
      <c r="A196" s="22" t="s">
        <v>192</v>
      </c>
      <c r="B196" s="26" t="s">
        <v>193</v>
      </c>
      <c r="C196" s="26" t="s">
        <v>188</v>
      </c>
      <c r="D196" s="27">
        <v>0</v>
      </c>
      <c r="E196" s="27">
        <v>43</v>
      </c>
      <c r="F196" s="27">
        <v>0</v>
      </c>
      <c r="G196" s="27"/>
      <c r="H196" s="28"/>
      <c r="I196" s="28"/>
    </row>
    <row r="197" spans="1:9" s="5" customFormat="1" ht="45" outlineLevel="7">
      <c r="A197" s="22" t="s">
        <v>292</v>
      </c>
      <c r="B197" s="26" t="s">
        <v>193</v>
      </c>
      <c r="C197" s="26" t="s">
        <v>282</v>
      </c>
      <c r="D197" s="27">
        <v>1</v>
      </c>
      <c r="E197" s="27">
        <v>1</v>
      </c>
      <c r="F197" s="27">
        <v>1</v>
      </c>
      <c r="G197" s="27"/>
      <c r="H197" s="28"/>
      <c r="I197" s="28"/>
    </row>
    <row r="198" spans="1:9" s="5" customFormat="1" ht="46.5" customHeight="1" outlineLevel="3" collapsed="1">
      <c r="A198" s="22" t="s">
        <v>194</v>
      </c>
      <c r="B198" s="26" t="s">
        <v>195</v>
      </c>
      <c r="C198" s="26" t="s">
        <v>196</v>
      </c>
      <c r="D198" s="27">
        <v>5</v>
      </c>
      <c r="E198" s="27">
        <v>15</v>
      </c>
      <c r="F198" s="27">
        <v>15</v>
      </c>
      <c r="G198" s="27"/>
      <c r="H198" s="28"/>
      <c r="I198" s="28"/>
    </row>
    <row r="199" spans="1:9" ht="60" hidden="1" outlineLevel="4" collapsed="1">
      <c r="A199" s="23" t="s">
        <v>194</v>
      </c>
      <c r="B199" s="11" t="s">
        <v>195</v>
      </c>
      <c r="C199" s="11" t="s">
        <v>196</v>
      </c>
      <c r="D199" s="12">
        <v>5</v>
      </c>
      <c r="E199" s="12">
        <v>0</v>
      </c>
      <c r="F199" s="12">
        <v>10</v>
      </c>
      <c r="G199" s="12">
        <v>10</v>
      </c>
      <c r="H199" s="10"/>
      <c r="I199" s="10"/>
    </row>
    <row r="200" spans="1:9" ht="60" hidden="1" outlineLevel="7">
      <c r="A200" s="23" t="s">
        <v>194</v>
      </c>
      <c r="B200" s="11" t="s">
        <v>195</v>
      </c>
      <c r="C200" s="11" t="s">
        <v>196</v>
      </c>
      <c r="D200" s="12">
        <v>5</v>
      </c>
      <c r="E200" s="12">
        <v>0</v>
      </c>
      <c r="F200" s="12">
        <v>10</v>
      </c>
      <c r="G200" s="12">
        <v>10</v>
      </c>
      <c r="H200" s="10"/>
      <c r="I200" s="10"/>
    </row>
    <row r="201" spans="1:9" ht="60" hidden="1" outlineLevel="4" collapsed="1">
      <c r="A201" s="23" t="s">
        <v>197</v>
      </c>
      <c r="B201" s="11" t="s">
        <v>198</v>
      </c>
      <c r="C201" s="11" t="s">
        <v>196</v>
      </c>
      <c r="D201" s="12">
        <v>0</v>
      </c>
      <c r="E201" s="12">
        <v>5</v>
      </c>
      <c r="F201" s="12">
        <v>0</v>
      </c>
      <c r="G201" s="12">
        <v>0</v>
      </c>
      <c r="H201" s="10"/>
      <c r="I201" s="10"/>
    </row>
    <row r="202" spans="1:9" ht="60" hidden="1" outlineLevel="7">
      <c r="A202" s="23" t="s">
        <v>197</v>
      </c>
      <c r="B202" s="11" t="s">
        <v>198</v>
      </c>
      <c r="C202" s="11" t="s">
        <v>196</v>
      </c>
      <c r="D202" s="12">
        <v>0</v>
      </c>
      <c r="E202" s="12">
        <v>5</v>
      </c>
      <c r="F202" s="12">
        <v>0</v>
      </c>
      <c r="G202" s="12">
        <v>0</v>
      </c>
      <c r="H202" s="10"/>
      <c r="I202" s="10"/>
    </row>
    <row r="203" spans="1:9" s="2" customFormat="1" ht="64.5" customHeight="1" outlineLevel="2">
      <c r="A203" s="21" t="s">
        <v>199</v>
      </c>
      <c r="B203" s="8" t="s">
        <v>200</v>
      </c>
      <c r="C203" s="8"/>
      <c r="D203" s="9">
        <f>D204</f>
        <v>20</v>
      </c>
      <c r="E203" s="9">
        <f t="shared" ref="E203:I203" si="49">E204</f>
        <v>16.5</v>
      </c>
      <c r="F203" s="9">
        <f t="shared" si="49"/>
        <v>20</v>
      </c>
      <c r="G203" s="9">
        <f t="shared" si="49"/>
        <v>0</v>
      </c>
      <c r="H203" s="9">
        <f t="shared" si="49"/>
        <v>0</v>
      </c>
      <c r="I203" s="9">
        <f t="shared" si="49"/>
        <v>0</v>
      </c>
    </row>
    <row r="204" spans="1:9" s="5" customFormat="1" ht="102.75" customHeight="1" outlineLevel="3" collapsed="1">
      <c r="A204" s="22" t="s">
        <v>199</v>
      </c>
      <c r="B204" s="26" t="s">
        <v>200</v>
      </c>
      <c r="C204" s="26" t="s">
        <v>283</v>
      </c>
      <c r="D204" s="27">
        <v>20</v>
      </c>
      <c r="E204" s="27">
        <v>16.5</v>
      </c>
      <c r="F204" s="27">
        <v>20</v>
      </c>
      <c r="G204" s="27"/>
      <c r="H204" s="28"/>
      <c r="I204" s="28"/>
    </row>
    <row r="205" spans="1:9" ht="72" hidden="1" outlineLevel="7">
      <c r="A205" s="23" t="s">
        <v>199</v>
      </c>
      <c r="B205" s="11" t="s">
        <v>200</v>
      </c>
      <c r="C205" s="11" t="s">
        <v>201</v>
      </c>
      <c r="D205" s="12">
        <v>10</v>
      </c>
      <c r="E205" s="12">
        <v>0</v>
      </c>
      <c r="F205" s="12">
        <v>12</v>
      </c>
      <c r="G205" s="12">
        <v>12.5</v>
      </c>
      <c r="H205" s="10"/>
      <c r="I205" s="10"/>
    </row>
    <row r="206" spans="1:9" ht="96" hidden="1" outlineLevel="7">
      <c r="A206" s="23" t="s">
        <v>202</v>
      </c>
      <c r="B206" s="13" t="s">
        <v>203</v>
      </c>
      <c r="C206" s="11" t="s">
        <v>174</v>
      </c>
      <c r="D206" s="12">
        <v>0</v>
      </c>
      <c r="E206" s="12">
        <v>7</v>
      </c>
      <c r="F206" s="12">
        <v>0</v>
      </c>
      <c r="G206" s="12">
        <v>0</v>
      </c>
      <c r="H206" s="10"/>
      <c r="I206" s="10"/>
    </row>
    <row r="207" spans="1:9" ht="96" hidden="1" outlineLevel="7">
      <c r="A207" s="23" t="s">
        <v>202</v>
      </c>
      <c r="B207" s="13" t="s">
        <v>203</v>
      </c>
      <c r="C207" s="11" t="s">
        <v>201</v>
      </c>
      <c r="D207" s="12">
        <v>0</v>
      </c>
      <c r="E207" s="12">
        <v>27.5</v>
      </c>
      <c r="F207" s="12">
        <v>0</v>
      </c>
      <c r="G207" s="12">
        <v>0</v>
      </c>
      <c r="H207" s="10"/>
      <c r="I207" s="10"/>
    </row>
    <row r="208" spans="1:9" s="2" customFormat="1" ht="36" outlineLevel="2">
      <c r="A208" s="21" t="s">
        <v>204</v>
      </c>
      <c r="B208" s="8" t="s">
        <v>205</v>
      </c>
      <c r="C208" s="8"/>
      <c r="D208" s="9">
        <f>D209</f>
        <v>60</v>
      </c>
      <c r="E208" s="9">
        <f t="shared" ref="E208:I208" si="50">E209</f>
        <v>70</v>
      </c>
      <c r="F208" s="9">
        <f t="shared" si="50"/>
        <v>70</v>
      </c>
      <c r="G208" s="9">
        <f t="shared" si="50"/>
        <v>0</v>
      </c>
      <c r="H208" s="9">
        <f t="shared" si="50"/>
        <v>0</v>
      </c>
      <c r="I208" s="9">
        <f t="shared" si="50"/>
        <v>0</v>
      </c>
    </row>
    <row r="209" spans="1:9" s="5" customFormat="1" ht="38.25" customHeight="1" outlineLevel="3" collapsed="1">
      <c r="A209" s="22" t="s">
        <v>206</v>
      </c>
      <c r="B209" s="26" t="s">
        <v>207</v>
      </c>
      <c r="C209" s="26" t="s">
        <v>174</v>
      </c>
      <c r="D209" s="27">
        <v>60</v>
      </c>
      <c r="E209" s="27">
        <v>70</v>
      </c>
      <c r="F209" s="27">
        <v>70</v>
      </c>
      <c r="G209" s="27"/>
      <c r="H209" s="28"/>
      <c r="I209" s="28"/>
    </row>
    <row r="210" spans="1:9" ht="48" hidden="1" outlineLevel="7">
      <c r="A210" s="23" t="s">
        <v>206</v>
      </c>
      <c r="B210" s="11" t="s">
        <v>207</v>
      </c>
      <c r="C210" s="11" t="s">
        <v>174</v>
      </c>
      <c r="D210" s="12">
        <v>8</v>
      </c>
      <c r="E210" s="12">
        <v>0</v>
      </c>
      <c r="F210" s="12">
        <v>8.1999999999999993</v>
      </c>
      <c r="G210" s="12">
        <v>8.5</v>
      </c>
      <c r="H210" s="10"/>
      <c r="I210" s="10"/>
    </row>
    <row r="211" spans="1:9" s="2" customFormat="1" ht="63" customHeight="1" outlineLevel="2">
      <c r="A211" s="21" t="s">
        <v>208</v>
      </c>
      <c r="B211" s="8" t="s">
        <v>209</v>
      </c>
      <c r="C211" s="8"/>
      <c r="D211" s="9">
        <f>D212</f>
        <v>389.6</v>
      </c>
      <c r="E211" s="9">
        <f t="shared" ref="E211:I211" si="51">E212</f>
        <v>389.6</v>
      </c>
      <c r="F211" s="9">
        <f t="shared" si="51"/>
        <v>389.6</v>
      </c>
      <c r="G211" s="9">
        <f t="shared" si="51"/>
        <v>0</v>
      </c>
      <c r="H211" s="9">
        <f t="shared" si="51"/>
        <v>0</v>
      </c>
      <c r="I211" s="9">
        <f t="shared" si="51"/>
        <v>0</v>
      </c>
    </row>
    <row r="212" spans="1:9" s="5" customFormat="1" ht="78.75" customHeight="1" outlineLevel="3" collapsed="1">
      <c r="A212" s="22" t="s">
        <v>210</v>
      </c>
      <c r="B212" s="26" t="s">
        <v>211</v>
      </c>
      <c r="C212" s="26" t="s">
        <v>286</v>
      </c>
      <c r="D212" s="27">
        <v>389.6</v>
      </c>
      <c r="E212" s="27">
        <v>389.6</v>
      </c>
      <c r="F212" s="27">
        <v>389.6</v>
      </c>
      <c r="G212" s="27"/>
      <c r="H212" s="28"/>
      <c r="I212" s="28"/>
    </row>
    <row r="213" spans="1:9" ht="72" hidden="1" outlineLevel="7">
      <c r="A213" s="23" t="s">
        <v>210</v>
      </c>
      <c r="B213" s="11" t="s">
        <v>211</v>
      </c>
      <c r="C213" s="11" t="s">
        <v>92</v>
      </c>
      <c r="D213" s="12">
        <v>95.1</v>
      </c>
      <c r="E213" s="12">
        <v>95.1</v>
      </c>
      <c r="F213" s="12">
        <v>0</v>
      </c>
      <c r="G213" s="12">
        <v>0</v>
      </c>
      <c r="H213" s="10"/>
      <c r="I213" s="10"/>
    </row>
    <row r="214" spans="1:9" ht="72" hidden="1" outlineLevel="7">
      <c r="A214" s="23" t="s">
        <v>210</v>
      </c>
      <c r="B214" s="11" t="s">
        <v>211</v>
      </c>
      <c r="C214" s="11" t="s">
        <v>212</v>
      </c>
      <c r="D214" s="12">
        <v>16.27</v>
      </c>
      <c r="E214" s="12">
        <v>0</v>
      </c>
      <c r="F214" s="12">
        <v>16.27</v>
      </c>
      <c r="G214" s="12">
        <v>16.27</v>
      </c>
      <c r="H214" s="10"/>
      <c r="I214" s="10"/>
    </row>
    <row r="215" spans="1:9" s="2" customFormat="1" ht="24" outlineLevel="2">
      <c r="A215" s="21" t="s">
        <v>213</v>
      </c>
      <c r="B215" s="8" t="s">
        <v>214</v>
      </c>
      <c r="C215" s="8"/>
      <c r="D215" s="9">
        <f>D216</f>
        <v>2</v>
      </c>
      <c r="E215" s="9">
        <f t="shared" ref="E215:I215" si="52">E216</f>
        <v>7.4</v>
      </c>
      <c r="F215" s="9">
        <f t="shared" si="52"/>
        <v>7.3</v>
      </c>
      <c r="G215" s="9">
        <f t="shared" si="52"/>
        <v>0</v>
      </c>
      <c r="H215" s="9">
        <f t="shared" si="52"/>
        <v>0</v>
      </c>
      <c r="I215" s="9">
        <f t="shared" si="52"/>
        <v>0</v>
      </c>
    </row>
    <row r="216" spans="1:9" s="5" customFormat="1" ht="50.25" customHeight="1" outlineLevel="3" collapsed="1">
      <c r="A216" s="22" t="s">
        <v>215</v>
      </c>
      <c r="B216" s="26" t="s">
        <v>216</v>
      </c>
      <c r="C216" s="26" t="s">
        <v>282</v>
      </c>
      <c r="D216" s="27">
        <v>2</v>
      </c>
      <c r="E216" s="27">
        <v>7.4</v>
      </c>
      <c r="F216" s="27">
        <v>7.3</v>
      </c>
      <c r="G216" s="27"/>
      <c r="H216" s="28"/>
      <c r="I216" s="28"/>
    </row>
    <row r="217" spans="1:9" ht="84" hidden="1" outlineLevel="4" collapsed="1">
      <c r="A217" s="23" t="s">
        <v>217</v>
      </c>
      <c r="B217" s="11" t="s">
        <v>218</v>
      </c>
      <c r="C217" s="11" t="s">
        <v>191</v>
      </c>
      <c r="D217" s="12">
        <v>0</v>
      </c>
      <c r="E217" s="12">
        <v>0.09</v>
      </c>
      <c r="F217" s="12">
        <v>0</v>
      </c>
      <c r="G217" s="12">
        <v>0</v>
      </c>
      <c r="H217" s="10"/>
      <c r="I217" s="10"/>
    </row>
    <row r="218" spans="1:9" ht="84" hidden="1" outlineLevel="7">
      <c r="A218" s="23" t="s">
        <v>217</v>
      </c>
      <c r="B218" s="11" t="s">
        <v>218</v>
      </c>
      <c r="C218" s="11" t="s">
        <v>191</v>
      </c>
      <c r="D218" s="12">
        <v>0</v>
      </c>
      <c r="E218" s="12">
        <v>0.09</v>
      </c>
      <c r="F218" s="12">
        <v>0</v>
      </c>
      <c r="G218" s="12">
        <v>0</v>
      </c>
      <c r="H218" s="10"/>
      <c r="I218" s="10"/>
    </row>
    <row r="219" spans="1:9" s="2" customFormat="1" ht="74.25" customHeight="1" outlineLevel="2">
      <c r="A219" s="21" t="s">
        <v>219</v>
      </c>
      <c r="B219" s="8" t="s">
        <v>220</v>
      </c>
      <c r="C219" s="8"/>
      <c r="D219" s="9">
        <f>D220</f>
        <v>57</v>
      </c>
      <c r="E219" s="9">
        <f t="shared" ref="E219:I219" si="53">E220</f>
        <v>63.2</v>
      </c>
      <c r="F219" s="9">
        <f t="shared" si="53"/>
        <v>66.2</v>
      </c>
      <c r="G219" s="9">
        <f t="shared" si="53"/>
        <v>0</v>
      </c>
      <c r="H219" s="9">
        <f t="shared" si="53"/>
        <v>0</v>
      </c>
      <c r="I219" s="9">
        <f t="shared" si="53"/>
        <v>0</v>
      </c>
    </row>
    <row r="220" spans="1:9" s="5" customFormat="1" ht="122.25" customHeight="1" outlineLevel="3" collapsed="1">
      <c r="A220" s="22" t="s">
        <v>219</v>
      </c>
      <c r="B220" s="26" t="s">
        <v>220</v>
      </c>
      <c r="C220" s="26" t="s">
        <v>293</v>
      </c>
      <c r="D220" s="27">
        <v>57</v>
      </c>
      <c r="E220" s="27">
        <v>63.2</v>
      </c>
      <c r="F220" s="27">
        <v>66.2</v>
      </c>
      <c r="G220" s="27"/>
      <c r="H220" s="28"/>
      <c r="I220" s="28"/>
    </row>
    <row r="221" spans="1:9" ht="72" hidden="1" outlineLevel="7">
      <c r="A221" s="23" t="s">
        <v>219</v>
      </c>
      <c r="B221" s="11" t="s">
        <v>220</v>
      </c>
      <c r="C221" s="11" t="s">
        <v>174</v>
      </c>
      <c r="D221" s="12">
        <v>257.5</v>
      </c>
      <c r="E221" s="12">
        <v>0</v>
      </c>
      <c r="F221" s="12">
        <v>265.2</v>
      </c>
      <c r="G221" s="12">
        <v>273.2</v>
      </c>
      <c r="H221" s="10"/>
      <c r="I221" s="10"/>
    </row>
    <row r="222" spans="1:9" ht="72" hidden="1" outlineLevel="7">
      <c r="A222" s="23" t="s">
        <v>219</v>
      </c>
      <c r="B222" s="11" t="s">
        <v>220</v>
      </c>
      <c r="C222" s="11" t="s">
        <v>221</v>
      </c>
      <c r="D222" s="12">
        <v>2</v>
      </c>
      <c r="E222" s="12">
        <v>0</v>
      </c>
      <c r="F222" s="12">
        <v>2</v>
      </c>
      <c r="G222" s="12">
        <v>2</v>
      </c>
      <c r="H222" s="10"/>
      <c r="I222" s="10"/>
    </row>
    <row r="223" spans="1:9" ht="72" hidden="1" outlineLevel="7">
      <c r="A223" s="23" t="s">
        <v>219</v>
      </c>
      <c r="B223" s="11" t="s">
        <v>220</v>
      </c>
      <c r="C223" s="11" t="s">
        <v>222</v>
      </c>
      <c r="D223" s="12">
        <v>4</v>
      </c>
      <c r="E223" s="12">
        <v>0</v>
      </c>
      <c r="F223" s="12">
        <v>4</v>
      </c>
      <c r="G223" s="12">
        <v>4</v>
      </c>
      <c r="H223" s="10"/>
      <c r="I223" s="10"/>
    </row>
    <row r="224" spans="1:9" ht="108" hidden="1" outlineLevel="7">
      <c r="A224" s="23" t="s">
        <v>223</v>
      </c>
      <c r="B224" s="13" t="s">
        <v>224</v>
      </c>
      <c r="C224" s="11" t="s">
        <v>174</v>
      </c>
      <c r="D224" s="12">
        <v>0</v>
      </c>
      <c r="E224" s="12">
        <v>52.1</v>
      </c>
      <c r="F224" s="12">
        <v>0</v>
      </c>
      <c r="G224" s="12">
        <v>0</v>
      </c>
      <c r="H224" s="10"/>
      <c r="I224" s="10"/>
    </row>
    <row r="225" spans="1:9" ht="108" hidden="1" outlineLevel="7">
      <c r="A225" s="23" t="s">
        <v>223</v>
      </c>
      <c r="B225" s="13" t="s">
        <v>224</v>
      </c>
      <c r="C225" s="11" t="s">
        <v>222</v>
      </c>
      <c r="D225" s="12">
        <v>0</v>
      </c>
      <c r="E225" s="12">
        <v>3</v>
      </c>
      <c r="F225" s="12">
        <v>0</v>
      </c>
      <c r="G225" s="12">
        <v>0</v>
      </c>
      <c r="H225" s="10"/>
      <c r="I225" s="10"/>
    </row>
    <row r="226" spans="1:9" s="2" customFormat="1" ht="24" outlineLevel="2">
      <c r="A226" s="21" t="s">
        <v>225</v>
      </c>
      <c r="B226" s="8" t="s">
        <v>226</v>
      </c>
      <c r="C226" s="8"/>
      <c r="D226" s="9">
        <f>D227</f>
        <v>970.7</v>
      </c>
      <c r="E226" s="9">
        <f t="shared" ref="E226:I226" si="54">E227</f>
        <v>935.7</v>
      </c>
      <c r="F226" s="9">
        <f t="shared" si="54"/>
        <v>1138.4000000000001</v>
      </c>
      <c r="G226" s="9">
        <f t="shared" si="54"/>
        <v>0</v>
      </c>
      <c r="H226" s="9">
        <f t="shared" si="54"/>
        <v>0</v>
      </c>
      <c r="I226" s="9">
        <f t="shared" si="54"/>
        <v>0</v>
      </c>
    </row>
    <row r="227" spans="1:9" s="5" customFormat="1" ht="297" customHeight="1" outlineLevel="3">
      <c r="A227" s="22" t="s">
        <v>227</v>
      </c>
      <c r="B227" s="26" t="s">
        <v>228</v>
      </c>
      <c r="C227" s="34" t="s">
        <v>294</v>
      </c>
      <c r="D227" s="27">
        <v>970.7</v>
      </c>
      <c r="E227" s="27">
        <v>935.7</v>
      </c>
      <c r="F227" s="27">
        <v>1138.4000000000001</v>
      </c>
      <c r="G227" s="27"/>
      <c r="H227" s="28"/>
      <c r="I227" s="28"/>
    </row>
    <row r="228" spans="1:9" ht="22.5" outlineLevel="1">
      <c r="A228" s="21" t="s">
        <v>230</v>
      </c>
      <c r="B228" s="8" t="s">
        <v>231</v>
      </c>
      <c r="C228" s="8"/>
      <c r="D228" s="9">
        <f>D229</f>
        <v>0</v>
      </c>
      <c r="E228" s="9">
        <f t="shared" ref="E228:I228" si="55">E229</f>
        <v>-96.2</v>
      </c>
      <c r="F228" s="9">
        <f t="shared" si="55"/>
        <v>0</v>
      </c>
      <c r="G228" s="9">
        <f t="shared" si="55"/>
        <v>0</v>
      </c>
      <c r="H228" s="9">
        <f t="shared" si="55"/>
        <v>0</v>
      </c>
      <c r="I228" s="9">
        <f t="shared" si="55"/>
        <v>0</v>
      </c>
    </row>
    <row r="229" spans="1:9" ht="22.5" outlineLevel="2">
      <c r="A229" s="21" t="s">
        <v>232</v>
      </c>
      <c r="B229" s="8" t="s">
        <v>233</v>
      </c>
      <c r="C229" s="8"/>
      <c r="D229" s="9">
        <f>D230</f>
        <v>0</v>
      </c>
      <c r="E229" s="9">
        <f t="shared" ref="E229:I229" si="56">E230</f>
        <v>-96.2</v>
      </c>
      <c r="F229" s="9">
        <f t="shared" si="56"/>
        <v>0</v>
      </c>
      <c r="G229" s="9">
        <f t="shared" si="56"/>
        <v>0</v>
      </c>
      <c r="H229" s="9">
        <f t="shared" si="56"/>
        <v>0</v>
      </c>
      <c r="I229" s="9">
        <f t="shared" si="56"/>
        <v>0</v>
      </c>
    </row>
    <row r="230" spans="1:9" s="5" customFormat="1" ht="33.75" outlineLevel="3" collapsed="1">
      <c r="A230" s="22" t="s">
        <v>234</v>
      </c>
      <c r="B230" s="26" t="s">
        <v>235</v>
      </c>
      <c r="C230" s="26" t="s">
        <v>92</v>
      </c>
      <c r="D230" s="27">
        <v>0</v>
      </c>
      <c r="E230" s="27">
        <v>-96.2</v>
      </c>
      <c r="F230" s="27">
        <v>0</v>
      </c>
      <c r="G230" s="27">
        <v>0</v>
      </c>
      <c r="H230" s="28">
        <v>0</v>
      </c>
      <c r="I230" s="28">
        <v>0</v>
      </c>
    </row>
    <row r="231" spans="1:9" ht="36" hidden="1" outlineLevel="7">
      <c r="A231" s="23" t="s">
        <v>234</v>
      </c>
      <c r="B231" s="11" t="s">
        <v>235</v>
      </c>
      <c r="C231" s="11" t="s">
        <v>92</v>
      </c>
      <c r="D231" s="12">
        <v>0</v>
      </c>
      <c r="E231" s="12">
        <v>0.67</v>
      </c>
      <c r="F231" s="12">
        <v>0</v>
      </c>
      <c r="G231" s="12">
        <v>0</v>
      </c>
      <c r="H231" s="10"/>
      <c r="I231" s="10"/>
    </row>
    <row r="232" spans="1:9" ht="36" hidden="1" outlineLevel="7">
      <c r="A232" s="23" t="s">
        <v>236</v>
      </c>
      <c r="B232" s="11" t="s">
        <v>237</v>
      </c>
      <c r="C232" s="11" t="s">
        <v>92</v>
      </c>
      <c r="D232" s="12">
        <v>0</v>
      </c>
      <c r="E232" s="12">
        <v>3.74</v>
      </c>
      <c r="F232" s="12">
        <v>0</v>
      </c>
      <c r="G232" s="12">
        <v>0</v>
      </c>
      <c r="H232" s="10"/>
      <c r="I232" s="10"/>
    </row>
    <row r="233" spans="1:9" ht="22.5">
      <c r="A233" s="21" t="s">
        <v>238</v>
      </c>
      <c r="B233" s="8" t="s">
        <v>239</v>
      </c>
      <c r="C233" s="8"/>
      <c r="D233" s="9">
        <f t="shared" ref="D233:I233" si="57">D234+D275+D280</f>
        <v>944314.96200000006</v>
      </c>
      <c r="E233" s="9">
        <f t="shared" si="57"/>
        <v>773959.65099999995</v>
      </c>
      <c r="F233" s="9">
        <f t="shared" si="57"/>
        <v>1033511.34</v>
      </c>
      <c r="G233" s="9">
        <f t="shared" si="57"/>
        <v>1148346.8999999999</v>
      </c>
      <c r="H233" s="9">
        <f t="shared" si="57"/>
        <v>1114186.8999999999</v>
      </c>
      <c r="I233" s="9">
        <f t="shared" si="57"/>
        <v>1027133.2999999999</v>
      </c>
    </row>
    <row r="234" spans="1:9" ht="36" outlineLevel="1">
      <c r="A234" s="21" t="s">
        <v>240</v>
      </c>
      <c r="B234" s="8" t="s">
        <v>241</v>
      </c>
      <c r="C234" s="8"/>
      <c r="D234" s="9">
        <f t="shared" ref="D234:I234" si="58">D235+D238+D252+D268</f>
        <v>946361.71100000001</v>
      </c>
      <c r="E234" s="9">
        <f t="shared" si="58"/>
        <v>776006.39999999991</v>
      </c>
      <c r="F234" s="9">
        <f t="shared" si="58"/>
        <v>1035558.0889999999</v>
      </c>
      <c r="G234" s="9">
        <f t="shared" si="58"/>
        <v>1148346.8999999999</v>
      </c>
      <c r="H234" s="9">
        <f t="shared" si="58"/>
        <v>1114186.8999999999</v>
      </c>
      <c r="I234" s="9">
        <f t="shared" si="58"/>
        <v>1027133.2999999999</v>
      </c>
    </row>
    <row r="235" spans="1:9" ht="24" outlineLevel="2">
      <c r="A235" s="21" t="s">
        <v>299</v>
      </c>
      <c r="B235" s="8" t="s">
        <v>242</v>
      </c>
      <c r="C235" s="8"/>
      <c r="D235" s="9">
        <f>D236</f>
        <v>189404.4</v>
      </c>
      <c r="E235" s="9">
        <f t="shared" ref="E235:F235" si="59">E236</f>
        <v>157770</v>
      </c>
      <c r="F235" s="9">
        <f t="shared" si="59"/>
        <v>189404.4</v>
      </c>
      <c r="G235" s="9">
        <f>G236+G237</f>
        <v>181359.19999999998</v>
      </c>
      <c r="H235" s="9">
        <f t="shared" ref="H235:I235" si="60">H236+H237</f>
        <v>138873.20000000001</v>
      </c>
      <c r="I235" s="9">
        <f t="shared" si="60"/>
        <v>138926.39999999999</v>
      </c>
    </row>
    <row r="236" spans="1:9" s="5" customFormat="1" ht="45" outlineLevel="4">
      <c r="A236" s="22" t="s">
        <v>298</v>
      </c>
      <c r="B236" s="26" t="s">
        <v>243</v>
      </c>
      <c r="C236" s="26" t="s">
        <v>0</v>
      </c>
      <c r="D236" s="27">
        <v>189404.4</v>
      </c>
      <c r="E236" s="27">
        <v>157770</v>
      </c>
      <c r="F236" s="27">
        <v>189404.4</v>
      </c>
      <c r="G236" s="27">
        <v>164400.29999999999</v>
      </c>
      <c r="H236" s="28">
        <v>138873.20000000001</v>
      </c>
      <c r="I236" s="28">
        <v>138926.39999999999</v>
      </c>
    </row>
    <row r="237" spans="1:9" s="5" customFormat="1" ht="45" outlineLevel="4">
      <c r="A237" s="22" t="s">
        <v>378</v>
      </c>
      <c r="B237" s="56" t="s">
        <v>379</v>
      </c>
      <c r="C237" s="26" t="s">
        <v>0</v>
      </c>
      <c r="D237" s="27">
        <v>189404.4</v>
      </c>
      <c r="E237" s="27">
        <v>157770</v>
      </c>
      <c r="F237" s="27">
        <v>189404.4</v>
      </c>
      <c r="G237" s="27">
        <v>16958.900000000001</v>
      </c>
      <c r="H237" s="28">
        <v>0</v>
      </c>
      <c r="I237" s="28">
        <v>0</v>
      </c>
    </row>
    <row r="238" spans="1:9" ht="36" outlineLevel="2" collapsed="1">
      <c r="A238" s="21" t="s">
        <v>300</v>
      </c>
      <c r="B238" s="8" t="s">
        <v>244</v>
      </c>
      <c r="C238" s="8"/>
      <c r="D238" s="9">
        <f t="shared" ref="D238:G238" si="61">D240+D242+D244+D245+D246+D249</f>
        <v>160945.41100000002</v>
      </c>
      <c r="E238" s="9">
        <f t="shared" si="61"/>
        <v>111290.9</v>
      </c>
      <c r="F238" s="9">
        <f t="shared" si="61"/>
        <v>214589.93</v>
      </c>
      <c r="G238" s="9">
        <f t="shared" si="61"/>
        <v>293172.7</v>
      </c>
      <c r="H238" s="9">
        <f>H240+H242+H244+H245+H246+H249+H241</f>
        <v>283263.8</v>
      </c>
      <c r="I238" s="9">
        <f>I240+I242+I244+I245+I246+I249+I241</f>
        <v>168110.7</v>
      </c>
    </row>
    <row r="239" spans="1:9" s="5" customFormat="1" ht="33.75" hidden="1" outlineLevel="7">
      <c r="A239" s="22" t="s">
        <v>301</v>
      </c>
      <c r="B239" s="26" t="s">
        <v>245</v>
      </c>
      <c r="C239" s="26" t="s">
        <v>92</v>
      </c>
      <c r="D239" s="27">
        <v>78.44</v>
      </c>
      <c r="E239" s="27">
        <v>78.44</v>
      </c>
      <c r="F239" s="27">
        <v>0</v>
      </c>
      <c r="G239" s="27">
        <v>0</v>
      </c>
      <c r="H239" s="28"/>
      <c r="I239" s="28"/>
    </row>
    <row r="240" spans="1:9" s="5" customFormat="1" ht="33.75" customHeight="1" outlineLevel="4">
      <c r="A240" s="22" t="s">
        <v>302</v>
      </c>
      <c r="B240" s="26" t="s">
        <v>246</v>
      </c>
      <c r="C240" s="26" t="s">
        <v>92</v>
      </c>
      <c r="D240" s="27">
        <v>34121</v>
      </c>
      <c r="E240" s="27">
        <v>0</v>
      </c>
      <c r="F240" s="27">
        <v>34121</v>
      </c>
      <c r="G240" s="27">
        <v>134121</v>
      </c>
      <c r="H240" s="28">
        <v>122288</v>
      </c>
      <c r="I240" s="28">
        <v>0</v>
      </c>
    </row>
    <row r="241" spans="1:9" s="5" customFormat="1" ht="77.25" customHeight="1" outlineLevel="7">
      <c r="A241" s="22" t="s">
        <v>380</v>
      </c>
      <c r="B241" s="34" t="s">
        <v>381</v>
      </c>
      <c r="C241" s="26" t="s">
        <v>92</v>
      </c>
      <c r="D241" s="27">
        <v>0</v>
      </c>
      <c r="E241" s="27">
        <v>0</v>
      </c>
      <c r="F241" s="27">
        <v>0</v>
      </c>
      <c r="G241" s="27">
        <v>0</v>
      </c>
      <c r="H241" s="28">
        <v>2431.8000000000002</v>
      </c>
      <c r="I241" s="28">
        <v>1722.2</v>
      </c>
    </row>
    <row r="242" spans="1:9" s="5" customFormat="1" ht="56.25" outlineLevel="4" collapsed="1">
      <c r="A242" s="22" t="s">
        <v>295</v>
      </c>
      <c r="B242" s="26" t="s">
        <v>296</v>
      </c>
      <c r="C242" s="26" t="s">
        <v>143</v>
      </c>
      <c r="D242" s="27">
        <v>8006.14</v>
      </c>
      <c r="E242" s="27">
        <v>7554.6</v>
      </c>
      <c r="F242" s="27">
        <v>8006.14</v>
      </c>
      <c r="G242" s="27">
        <v>0</v>
      </c>
      <c r="H242" s="28">
        <v>0</v>
      </c>
      <c r="I242" s="28">
        <v>0</v>
      </c>
    </row>
    <row r="243" spans="1:9" s="5" customFormat="1" ht="56.25" hidden="1" outlineLevel="7">
      <c r="A243" s="22" t="s">
        <v>303</v>
      </c>
      <c r="B243" s="26" t="s">
        <v>247</v>
      </c>
      <c r="C243" s="26" t="s">
        <v>143</v>
      </c>
      <c r="D243" s="27">
        <v>1700</v>
      </c>
      <c r="E243" s="27">
        <v>1700</v>
      </c>
      <c r="F243" s="27">
        <v>1700</v>
      </c>
      <c r="G243" s="27">
        <v>0</v>
      </c>
      <c r="H243" s="28"/>
      <c r="I243" s="28"/>
    </row>
    <row r="244" spans="1:9" ht="46.5" customHeight="1" outlineLevel="3">
      <c r="A244" s="22" t="s">
        <v>322</v>
      </c>
      <c r="B244" s="26" t="s">
        <v>297</v>
      </c>
      <c r="C244" s="26" t="s">
        <v>142</v>
      </c>
      <c r="D244" s="27">
        <v>1881.432</v>
      </c>
      <c r="E244" s="27">
        <v>1881.4</v>
      </c>
      <c r="F244" s="27">
        <v>1881.432</v>
      </c>
      <c r="G244" s="27">
        <v>0</v>
      </c>
      <c r="H244" s="27">
        <v>0</v>
      </c>
      <c r="I244" s="27">
        <v>0</v>
      </c>
    </row>
    <row r="245" spans="1:9" ht="33.75" outlineLevel="3">
      <c r="A245" s="22" t="s">
        <v>304</v>
      </c>
      <c r="B245" s="26" t="s">
        <v>284</v>
      </c>
      <c r="C245" s="26" t="s">
        <v>92</v>
      </c>
      <c r="D245" s="27">
        <v>270.30500000000001</v>
      </c>
      <c r="E245" s="27">
        <v>270.3</v>
      </c>
      <c r="F245" s="27">
        <v>270.30500000000001</v>
      </c>
      <c r="G245" s="27">
        <v>0</v>
      </c>
      <c r="H245" s="27">
        <v>0</v>
      </c>
      <c r="I245" s="27">
        <v>0</v>
      </c>
    </row>
    <row r="246" spans="1:9" s="5" customFormat="1" ht="45" outlineLevel="4" collapsed="1">
      <c r="A246" s="22" t="s">
        <v>305</v>
      </c>
      <c r="B246" s="26" t="s">
        <v>248</v>
      </c>
      <c r="C246" s="26" t="s">
        <v>142</v>
      </c>
      <c r="D246" s="27">
        <v>240.608</v>
      </c>
      <c r="E246" s="27">
        <v>240.6</v>
      </c>
      <c r="F246" s="27">
        <v>240.608</v>
      </c>
      <c r="G246" s="27">
        <v>0</v>
      </c>
      <c r="H246" s="28">
        <v>0</v>
      </c>
      <c r="I246" s="28">
        <v>0</v>
      </c>
    </row>
    <row r="247" spans="1:9" s="5" customFormat="1" ht="45" hidden="1" outlineLevel="7">
      <c r="A247" s="22" t="s">
        <v>305</v>
      </c>
      <c r="B247" s="26" t="s">
        <v>248</v>
      </c>
      <c r="C247" s="26" t="s">
        <v>142</v>
      </c>
      <c r="D247" s="27">
        <v>118.44</v>
      </c>
      <c r="E247" s="27">
        <v>118.44</v>
      </c>
      <c r="F247" s="27">
        <v>0</v>
      </c>
      <c r="G247" s="27">
        <v>0</v>
      </c>
      <c r="H247" s="28"/>
      <c r="I247" s="28"/>
    </row>
    <row r="248" spans="1:9" s="5" customFormat="1" ht="67.5" hidden="1" outlineLevel="7">
      <c r="A248" s="22" t="s">
        <v>306</v>
      </c>
      <c r="B248" s="26" t="s">
        <v>249</v>
      </c>
      <c r="C248" s="26" t="s">
        <v>142</v>
      </c>
      <c r="D248" s="27">
        <v>513.97</v>
      </c>
      <c r="E248" s="27">
        <v>513.97</v>
      </c>
      <c r="F248" s="27">
        <v>0</v>
      </c>
      <c r="G248" s="27">
        <v>0</v>
      </c>
      <c r="H248" s="28"/>
      <c r="I248" s="28"/>
    </row>
    <row r="249" spans="1:9" s="5" customFormat="1" ht="261.75" customHeight="1" outlineLevel="4" collapsed="1">
      <c r="A249" s="22" t="s">
        <v>307</v>
      </c>
      <c r="B249" s="26" t="s">
        <v>250</v>
      </c>
      <c r="C249" s="34" t="s">
        <v>323</v>
      </c>
      <c r="D249" s="27">
        <v>116425.92600000001</v>
      </c>
      <c r="E249" s="27">
        <v>101344</v>
      </c>
      <c r="F249" s="27">
        <v>170070.44500000001</v>
      </c>
      <c r="G249" s="27">
        <v>159051.70000000001</v>
      </c>
      <c r="H249" s="28">
        <v>158544</v>
      </c>
      <c r="I249" s="28">
        <v>166388.5</v>
      </c>
    </row>
    <row r="250" spans="1:9" ht="36" hidden="1" outlineLevel="7">
      <c r="A250" s="23" t="s">
        <v>307</v>
      </c>
      <c r="B250" s="11" t="s">
        <v>250</v>
      </c>
      <c r="C250" s="11" t="s">
        <v>92</v>
      </c>
      <c r="D250" s="12">
        <v>20223.82</v>
      </c>
      <c r="E250" s="12">
        <v>10350.35</v>
      </c>
      <c r="F250" s="12">
        <v>0</v>
      </c>
      <c r="G250" s="12">
        <v>0</v>
      </c>
      <c r="H250" s="10"/>
      <c r="I250" s="10"/>
    </row>
    <row r="251" spans="1:9" ht="72" hidden="1" outlineLevel="7">
      <c r="A251" s="23" t="s">
        <v>307</v>
      </c>
      <c r="B251" s="11" t="s">
        <v>250</v>
      </c>
      <c r="C251" s="11" t="s">
        <v>229</v>
      </c>
      <c r="D251" s="12">
        <v>550</v>
      </c>
      <c r="E251" s="12">
        <v>300</v>
      </c>
      <c r="F251" s="12">
        <v>0</v>
      </c>
      <c r="G251" s="12">
        <v>0</v>
      </c>
      <c r="H251" s="10"/>
      <c r="I251" s="10"/>
    </row>
    <row r="252" spans="1:9" ht="24" outlineLevel="2">
      <c r="A252" s="21" t="s">
        <v>308</v>
      </c>
      <c r="B252" s="8" t="s">
        <v>251</v>
      </c>
      <c r="C252" s="8"/>
      <c r="D252" s="9">
        <f>D253+D256+D259+D261+D263+D264+D266</f>
        <v>586343.6</v>
      </c>
      <c r="E252" s="9">
        <f t="shared" ref="E252:F252" si="62">E253+E256+E259+E261+E263+E264+E266</f>
        <v>497276.8</v>
      </c>
      <c r="F252" s="9">
        <f t="shared" si="62"/>
        <v>621894.75899999996</v>
      </c>
      <c r="G252" s="9">
        <f>G253+G256+G259+G261+G263+G264+G266+G262</f>
        <v>673533</v>
      </c>
      <c r="H252" s="9">
        <f t="shared" ref="H252:I252" si="63">H253+H256+H259+H261+H263+H264+H266+H262</f>
        <v>692049.9</v>
      </c>
      <c r="I252" s="9">
        <f t="shared" si="63"/>
        <v>720096.2</v>
      </c>
    </row>
    <row r="253" spans="1:9" s="5" customFormat="1" ht="135" outlineLevel="4" collapsed="1">
      <c r="A253" s="22" t="s">
        <v>309</v>
      </c>
      <c r="B253" s="26" t="s">
        <v>252</v>
      </c>
      <c r="C253" s="26" t="s">
        <v>324</v>
      </c>
      <c r="D253" s="27">
        <v>36164.400000000001</v>
      </c>
      <c r="E253" s="27">
        <v>25980.3</v>
      </c>
      <c r="F253" s="27">
        <v>49587.159</v>
      </c>
      <c r="G253" s="27">
        <v>55614</v>
      </c>
      <c r="H253" s="28">
        <v>56547.3</v>
      </c>
      <c r="I253" s="28">
        <v>57589.3</v>
      </c>
    </row>
    <row r="254" spans="1:9" s="5" customFormat="1" ht="33.75" hidden="1" outlineLevel="7">
      <c r="A254" s="22" t="s">
        <v>309</v>
      </c>
      <c r="B254" s="26" t="s">
        <v>252</v>
      </c>
      <c r="C254" s="26" t="s">
        <v>92</v>
      </c>
      <c r="D254" s="27">
        <v>8716.75</v>
      </c>
      <c r="E254" s="27">
        <v>3841.52</v>
      </c>
      <c r="F254" s="27">
        <v>8893.75</v>
      </c>
      <c r="G254" s="27">
        <v>8893.75</v>
      </c>
      <c r="H254" s="28"/>
      <c r="I254" s="28"/>
    </row>
    <row r="255" spans="1:9" s="5" customFormat="1" ht="45" hidden="1" outlineLevel="7">
      <c r="A255" s="22" t="s">
        <v>309</v>
      </c>
      <c r="B255" s="26" t="s">
        <v>252</v>
      </c>
      <c r="C255" s="26" t="s">
        <v>0</v>
      </c>
      <c r="D255" s="27">
        <v>23163.200000000001</v>
      </c>
      <c r="E255" s="27">
        <v>22179.05</v>
      </c>
      <c r="F255" s="27">
        <v>23159.3</v>
      </c>
      <c r="G255" s="27">
        <v>23153.9</v>
      </c>
      <c r="H255" s="28"/>
      <c r="I255" s="28"/>
    </row>
    <row r="256" spans="1:9" s="5" customFormat="1" ht="80.25" customHeight="1" outlineLevel="4" collapsed="1">
      <c r="A256" s="22" t="s">
        <v>310</v>
      </c>
      <c r="B256" s="26" t="s">
        <v>253</v>
      </c>
      <c r="C256" s="26" t="s">
        <v>143</v>
      </c>
      <c r="D256" s="27">
        <v>7561.3</v>
      </c>
      <c r="E256" s="27">
        <v>5329</v>
      </c>
      <c r="F256" s="27">
        <v>8967.9</v>
      </c>
      <c r="G256" s="27">
        <v>10377.200000000001</v>
      </c>
      <c r="H256" s="28">
        <v>10819.6</v>
      </c>
      <c r="I256" s="28">
        <v>11347.4</v>
      </c>
    </row>
    <row r="257" spans="1:9" s="5" customFormat="1" ht="67.5" hidden="1" outlineLevel="7">
      <c r="A257" s="22" t="s">
        <v>310</v>
      </c>
      <c r="B257" s="26" t="s">
        <v>253</v>
      </c>
      <c r="C257" s="26" t="s">
        <v>143</v>
      </c>
      <c r="D257" s="27">
        <v>8281.5</v>
      </c>
      <c r="E257" s="27">
        <v>6581.28</v>
      </c>
      <c r="F257" s="27">
        <v>9066.5</v>
      </c>
      <c r="G257" s="27">
        <v>9455.9</v>
      </c>
      <c r="H257" s="28"/>
      <c r="I257" s="28"/>
    </row>
    <row r="258" spans="1:9" s="5" customFormat="1" ht="56.25" hidden="1" outlineLevel="7">
      <c r="A258" s="22" t="s">
        <v>311</v>
      </c>
      <c r="B258" s="26" t="s">
        <v>254</v>
      </c>
      <c r="C258" s="26" t="s">
        <v>92</v>
      </c>
      <c r="D258" s="27">
        <v>2605.3000000000002</v>
      </c>
      <c r="E258" s="27">
        <v>2523.0100000000002</v>
      </c>
      <c r="F258" s="27">
        <v>0</v>
      </c>
      <c r="G258" s="27">
        <v>0</v>
      </c>
      <c r="H258" s="28"/>
      <c r="I258" s="28"/>
    </row>
    <row r="259" spans="1:9" s="5" customFormat="1" ht="45.75" customHeight="1" outlineLevel="4" collapsed="1">
      <c r="A259" s="22" t="s">
        <v>312</v>
      </c>
      <c r="B259" s="26" t="s">
        <v>255</v>
      </c>
      <c r="C259" s="26" t="s">
        <v>0</v>
      </c>
      <c r="D259" s="27">
        <v>1821.7</v>
      </c>
      <c r="E259" s="27">
        <v>1821.7</v>
      </c>
      <c r="F259" s="27">
        <v>1821.7</v>
      </c>
      <c r="G259" s="27">
        <v>0</v>
      </c>
      <c r="H259" s="28">
        <v>0</v>
      </c>
      <c r="I259" s="28">
        <v>0</v>
      </c>
    </row>
    <row r="260" spans="1:9" s="5" customFormat="1" ht="45" hidden="1" outlineLevel="7">
      <c r="A260" s="22" t="s">
        <v>312</v>
      </c>
      <c r="B260" s="26" t="s">
        <v>255</v>
      </c>
      <c r="C260" s="26" t="s">
        <v>0</v>
      </c>
      <c r="D260" s="27">
        <v>1668.5</v>
      </c>
      <c r="E260" s="27">
        <v>1668.5</v>
      </c>
      <c r="F260" s="27">
        <v>1668.5</v>
      </c>
      <c r="G260" s="27">
        <v>1668.5</v>
      </c>
      <c r="H260" s="28"/>
      <c r="I260" s="28"/>
    </row>
    <row r="261" spans="1:9" ht="56.25" outlineLevel="7">
      <c r="A261" s="22" t="s">
        <v>313</v>
      </c>
      <c r="B261" s="26" t="s">
        <v>281</v>
      </c>
      <c r="C261" s="26" t="s">
        <v>92</v>
      </c>
      <c r="D261" s="35">
        <v>11.6</v>
      </c>
      <c r="E261" s="35">
        <v>11.6</v>
      </c>
      <c r="F261" s="36">
        <v>11.6</v>
      </c>
      <c r="G261" s="36">
        <v>14.1</v>
      </c>
      <c r="H261" s="36">
        <v>15.1</v>
      </c>
      <c r="I261" s="36">
        <v>84.5</v>
      </c>
    </row>
    <row r="262" spans="1:9" s="5" customFormat="1" ht="34.5" customHeight="1" outlineLevel="7">
      <c r="A262" s="22" t="s">
        <v>382</v>
      </c>
      <c r="B262" s="29" t="s">
        <v>383</v>
      </c>
      <c r="C262" s="26" t="s">
        <v>92</v>
      </c>
      <c r="D262" s="27">
        <v>0</v>
      </c>
      <c r="E262" s="27">
        <v>0</v>
      </c>
      <c r="F262" s="27">
        <v>0</v>
      </c>
      <c r="G262" s="27">
        <v>339.5</v>
      </c>
      <c r="H262" s="28">
        <v>0</v>
      </c>
      <c r="I262" s="28">
        <v>0</v>
      </c>
    </row>
    <row r="263" spans="1:9" ht="67.5" outlineLevel="4" collapsed="1">
      <c r="A263" s="22" t="s">
        <v>314</v>
      </c>
      <c r="B263" s="26" t="s">
        <v>285</v>
      </c>
      <c r="C263" s="26" t="s">
        <v>92</v>
      </c>
      <c r="D263" s="27">
        <v>834.5</v>
      </c>
      <c r="E263" s="27">
        <v>834.5</v>
      </c>
      <c r="F263" s="27">
        <v>834.5</v>
      </c>
      <c r="G263" s="27">
        <v>0</v>
      </c>
      <c r="H263" s="27">
        <v>0</v>
      </c>
      <c r="I263" s="27">
        <v>0</v>
      </c>
    </row>
    <row r="264" spans="1:9" s="5" customFormat="1" ht="54" customHeight="1" outlineLevel="4" collapsed="1">
      <c r="A264" s="22" t="s">
        <v>315</v>
      </c>
      <c r="B264" s="26" t="s">
        <v>256</v>
      </c>
      <c r="C264" s="26" t="s">
        <v>0</v>
      </c>
      <c r="D264" s="27">
        <v>149.69999999999999</v>
      </c>
      <c r="E264" s="27">
        <v>149.69999999999999</v>
      </c>
      <c r="F264" s="27">
        <v>149.69999999999999</v>
      </c>
      <c r="G264" s="27">
        <v>0</v>
      </c>
      <c r="H264" s="28">
        <v>0</v>
      </c>
      <c r="I264" s="28">
        <v>0</v>
      </c>
    </row>
    <row r="265" spans="1:9" s="5" customFormat="1" ht="45" hidden="1" outlineLevel="7">
      <c r="A265" s="22" t="s">
        <v>315</v>
      </c>
      <c r="B265" s="26" t="s">
        <v>256</v>
      </c>
      <c r="C265" s="26" t="s">
        <v>0</v>
      </c>
      <c r="D265" s="27">
        <v>146.69999999999999</v>
      </c>
      <c r="E265" s="27">
        <v>146.69999999999999</v>
      </c>
      <c r="F265" s="27">
        <v>146.69999999999999</v>
      </c>
      <c r="G265" s="27">
        <v>146.69999999999999</v>
      </c>
      <c r="H265" s="28"/>
      <c r="I265" s="28"/>
    </row>
    <row r="266" spans="1:9" s="5" customFormat="1" ht="60.75" customHeight="1" outlineLevel="4" collapsed="1">
      <c r="A266" s="22" t="s">
        <v>316</v>
      </c>
      <c r="B266" s="26" t="s">
        <v>257</v>
      </c>
      <c r="C266" s="26" t="s">
        <v>143</v>
      </c>
      <c r="D266" s="27">
        <v>539800.4</v>
      </c>
      <c r="E266" s="27">
        <v>463150</v>
      </c>
      <c r="F266" s="27">
        <v>560522.19999999995</v>
      </c>
      <c r="G266" s="27">
        <v>607188.19999999995</v>
      </c>
      <c r="H266" s="28">
        <v>624667.9</v>
      </c>
      <c r="I266" s="28">
        <v>651075</v>
      </c>
    </row>
    <row r="267" spans="1:9" ht="60" hidden="1" outlineLevel="7">
      <c r="A267" s="23" t="s">
        <v>316</v>
      </c>
      <c r="B267" s="11" t="s">
        <v>257</v>
      </c>
      <c r="C267" s="11" t="s">
        <v>143</v>
      </c>
      <c r="D267" s="12">
        <v>436124.6</v>
      </c>
      <c r="E267" s="12">
        <v>348928.1</v>
      </c>
      <c r="F267" s="12">
        <v>425177.7</v>
      </c>
      <c r="G267" s="12">
        <v>425177.7</v>
      </c>
      <c r="H267" s="10"/>
      <c r="I267" s="10"/>
    </row>
    <row r="268" spans="1:9" ht="22.5" outlineLevel="2">
      <c r="A268" s="21" t="s">
        <v>317</v>
      </c>
      <c r="B268" s="8" t="s">
        <v>258</v>
      </c>
      <c r="C268" s="8"/>
      <c r="D268" s="9">
        <f>D269+D273+D274</f>
        <v>9668.2999999999993</v>
      </c>
      <c r="E268" s="9">
        <f t="shared" ref="E268:I268" si="64">E269+E273+E274</f>
        <v>9668.7000000000007</v>
      </c>
      <c r="F268" s="9">
        <f t="shared" si="64"/>
        <v>9669</v>
      </c>
      <c r="G268" s="9">
        <f t="shared" si="64"/>
        <v>282</v>
      </c>
      <c r="H268" s="9">
        <f t="shared" si="64"/>
        <v>0</v>
      </c>
      <c r="I268" s="9">
        <f t="shared" si="64"/>
        <v>0</v>
      </c>
    </row>
    <row r="269" spans="1:9" s="5" customFormat="1" ht="102.75" customHeight="1" outlineLevel="4" collapsed="1">
      <c r="A269" s="22" t="s">
        <v>318</v>
      </c>
      <c r="B269" s="26" t="s">
        <v>259</v>
      </c>
      <c r="C269" s="26" t="s">
        <v>276</v>
      </c>
      <c r="D269" s="27">
        <v>668.3</v>
      </c>
      <c r="E269" s="27">
        <v>668.7</v>
      </c>
      <c r="F269" s="27">
        <v>669</v>
      </c>
      <c r="G269" s="27">
        <v>282</v>
      </c>
      <c r="H269" s="28">
        <v>0</v>
      </c>
      <c r="I269" s="28">
        <v>0</v>
      </c>
    </row>
    <row r="270" spans="1:9" ht="60" hidden="1" outlineLevel="7">
      <c r="A270" s="23" t="s">
        <v>318</v>
      </c>
      <c r="B270" s="11" t="s">
        <v>259</v>
      </c>
      <c r="C270" s="11" t="s">
        <v>92</v>
      </c>
      <c r="D270" s="12">
        <v>5337.6</v>
      </c>
      <c r="E270" s="12">
        <v>5337.6</v>
      </c>
      <c r="F270" s="12">
        <v>337.6</v>
      </c>
      <c r="G270" s="12">
        <v>337.6</v>
      </c>
      <c r="H270" s="10"/>
      <c r="I270" s="10"/>
    </row>
    <row r="271" spans="1:9" ht="60" hidden="1" outlineLevel="7">
      <c r="A271" s="23" t="s">
        <v>318</v>
      </c>
      <c r="B271" s="11" t="s">
        <v>259</v>
      </c>
      <c r="C271" s="11" t="s">
        <v>260</v>
      </c>
      <c r="D271" s="12">
        <v>103</v>
      </c>
      <c r="E271" s="12">
        <v>103</v>
      </c>
      <c r="F271" s="12">
        <v>103</v>
      </c>
      <c r="G271" s="12">
        <v>103</v>
      </c>
      <c r="H271" s="10"/>
      <c r="I271" s="10"/>
    </row>
    <row r="272" spans="1:9" ht="60" hidden="1" outlineLevel="7">
      <c r="A272" s="23" t="s">
        <v>318</v>
      </c>
      <c r="B272" s="11" t="s">
        <v>259</v>
      </c>
      <c r="C272" s="11" t="s">
        <v>0</v>
      </c>
      <c r="D272" s="12">
        <v>136</v>
      </c>
      <c r="E272" s="12">
        <v>136</v>
      </c>
      <c r="F272" s="12">
        <v>136</v>
      </c>
      <c r="G272" s="12">
        <v>136</v>
      </c>
      <c r="H272" s="10"/>
      <c r="I272" s="10"/>
    </row>
    <row r="273" spans="1:9" ht="45" outlineLevel="7">
      <c r="A273" s="22" t="s">
        <v>325</v>
      </c>
      <c r="B273" s="26" t="s">
        <v>326</v>
      </c>
      <c r="C273" s="26" t="s">
        <v>142</v>
      </c>
      <c r="D273" s="27">
        <v>5000</v>
      </c>
      <c r="E273" s="27">
        <v>5000</v>
      </c>
      <c r="F273" s="27">
        <v>5000</v>
      </c>
      <c r="G273" s="27">
        <v>0</v>
      </c>
      <c r="H273" s="28">
        <v>0</v>
      </c>
      <c r="I273" s="28">
        <v>0</v>
      </c>
    </row>
    <row r="274" spans="1:9" ht="45" outlineLevel="7">
      <c r="A274" s="22" t="s">
        <v>327</v>
      </c>
      <c r="B274" s="26" t="s">
        <v>328</v>
      </c>
      <c r="C274" s="26" t="s">
        <v>0</v>
      </c>
      <c r="D274" s="27">
        <v>4000</v>
      </c>
      <c r="E274" s="27">
        <v>4000</v>
      </c>
      <c r="F274" s="27">
        <v>4000</v>
      </c>
      <c r="G274" s="27">
        <v>0</v>
      </c>
      <c r="H274" s="28">
        <v>0</v>
      </c>
      <c r="I274" s="28">
        <v>0</v>
      </c>
    </row>
    <row r="275" spans="1:9" ht="16.5" customHeight="1" outlineLevel="1">
      <c r="A275" s="21" t="s">
        <v>261</v>
      </c>
      <c r="B275" s="8" t="s">
        <v>262</v>
      </c>
      <c r="C275" s="8"/>
      <c r="D275" s="9">
        <f>D276</f>
        <v>60</v>
      </c>
      <c r="E275" s="9">
        <f t="shared" ref="E275:I275" si="65">E276</f>
        <v>60</v>
      </c>
      <c r="F275" s="9">
        <f t="shared" si="65"/>
        <v>60</v>
      </c>
      <c r="G275" s="9">
        <f t="shared" si="65"/>
        <v>0</v>
      </c>
      <c r="H275" s="9">
        <f t="shared" si="65"/>
        <v>0</v>
      </c>
      <c r="I275" s="9">
        <f t="shared" si="65"/>
        <v>0</v>
      </c>
    </row>
    <row r="276" spans="1:9" ht="24" outlineLevel="2">
      <c r="A276" s="21" t="s">
        <v>263</v>
      </c>
      <c r="B276" s="8" t="s">
        <v>264</v>
      </c>
      <c r="C276" s="8"/>
      <c r="D276" s="9">
        <f>D277</f>
        <v>60</v>
      </c>
      <c r="E276" s="9">
        <f t="shared" ref="E276:I276" si="66">E277</f>
        <v>60</v>
      </c>
      <c r="F276" s="9">
        <f t="shared" si="66"/>
        <v>60</v>
      </c>
      <c r="G276" s="9">
        <f t="shared" si="66"/>
        <v>0</v>
      </c>
      <c r="H276" s="9">
        <f t="shared" si="66"/>
        <v>0</v>
      </c>
      <c r="I276" s="9">
        <f t="shared" si="66"/>
        <v>0</v>
      </c>
    </row>
    <row r="277" spans="1:9" s="5" customFormat="1" ht="67.5" outlineLevel="3" collapsed="1">
      <c r="A277" s="22" t="s">
        <v>329</v>
      </c>
      <c r="B277" s="26" t="s">
        <v>330</v>
      </c>
      <c r="C277" s="26" t="s">
        <v>229</v>
      </c>
      <c r="D277" s="27">
        <v>60</v>
      </c>
      <c r="E277" s="27">
        <v>60</v>
      </c>
      <c r="F277" s="27">
        <v>60</v>
      </c>
      <c r="G277" s="27">
        <v>0</v>
      </c>
      <c r="H277" s="28">
        <v>0</v>
      </c>
      <c r="I277" s="28">
        <v>0</v>
      </c>
    </row>
    <row r="278" spans="1:9" ht="36" hidden="1" outlineLevel="7">
      <c r="A278" s="23" t="s">
        <v>265</v>
      </c>
      <c r="B278" s="11" t="s">
        <v>264</v>
      </c>
      <c r="C278" s="11" t="s">
        <v>92</v>
      </c>
      <c r="D278" s="12">
        <v>10550</v>
      </c>
      <c r="E278" s="12">
        <v>10550</v>
      </c>
      <c r="F278" s="12">
        <v>0</v>
      </c>
      <c r="G278" s="12">
        <v>0</v>
      </c>
      <c r="H278" s="10"/>
      <c r="I278" s="10"/>
    </row>
    <row r="279" spans="1:9" ht="48" hidden="1" outlineLevel="7">
      <c r="A279" s="23" t="s">
        <v>265</v>
      </c>
      <c r="B279" s="11" t="s">
        <v>264</v>
      </c>
      <c r="C279" s="11" t="s">
        <v>142</v>
      </c>
      <c r="D279" s="12">
        <v>1800</v>
      </c>
      <c r="E279" s="12">
        <v>1800</v>
      </c>
      <c r="F279" s="12">
        <v>0</v>
      </c>
      <c r="G279" s="12">
        <v>0</v>
      </c>
      <c r="H279" s="10"/>
      <c r="I279" s="10"/>
    </row>
    <row r="280" spans="1:9" ht="48" outlineLevel="1">
      <c r="A280" s="21" t="s">
        <v>266</v>
      </c>
      <c r="B280" s="8" t="s">
        <v>267</v>
      </c>
      <c r="C280" s="8" t="s">
        <v>92</v>
      </c>
      <c r="D280" s="9">
        <f>D281</f>
        <v>-2106.7489999999998</v>
      </c>
      <c r="E280" s="9">
        <f t="shared" ref="E280:I280" si="67">E281</f>
        <v>-2106.7489999999998</v>
      </c>
      <c r="F280" s="9">
        <f t="shared" si="67"/>
        <v>-2106.7489999999998</v>
      </c>
      <c r="G280" s="9">
        <f t="shared" si="67"/>
        <v>0</v>
      </c>
      <c r="H280" s="9">
        <f t="shared" si="67"/>
        <v>0</v>
      </c>
      <c r="I280" s="9">
        <f t="shared" si="67"/>
        <v>0</v>
      </c>
    </row>
    <row r="281" spans="1:9" ht="51" customHeight="1" outlineLevel="2">
      <c r="A281" s="21" t="s">
        <v>319</v>
      </c>
      <c r="B281" s="8" t="s">
        <v>268</v>
      </c>
      <c r="C281" s="8"/>
      <c r="D281" s="9">
        <f>D282+D283+D284+D285+D286</f>
        <v>-2106.7489999999998</v>
      </c>
      <c r="E281" s="9">
        <f t="shared" ref="E281:I281" si="68">E282+E283+E284+E285+E286</f>
        <v>-2106.7489999999998</v>
      </c>
      <c r="F281" s="9">
        <f t="shared" si="68"/>
        <v>-2106.7489999999998</v>
      </c>
      <c r="G281" s="9">
        <f t="shared" si="68"/>
        <v>0</v>
      </c>
      <c r="H281" s="9">
        <f t="shared" si="68"/>
        <v>0</v>
      </c>
      <c r="I281" s="9">
        <f t="shared" si="68"/>
        <v>0</v>
      </c>
    </row>
    <row r="282" spans="1:9" ht="33.75" outlineLevel="3" collapsed="1">
      <c r="A282" s="22" t="s">
        <v>331</v>
      </c>
      <c r="B282" s="26" t="s">
        <v>332</v>
      </c>
      <c r="C282" s="26" t="s">
        <v>92</v>
      </c>
      <c r="D282" s="27">
        <v>-4.9000000000000002E-2</v>
      </c>
      <c r="E282" s="27">
        <v>-4.9000000000000002E-2</v>
      </c>
      <c r="F282" s="27">
        <v>-4.9000000000000002E-2</v>
      </c>
      <c r="G282" s="27">
        <v>0</v>
      </c>
      <c r="H282" s="27">
        <v>0</v>
      </c>
      <c r="I282" s="27">
        <v>0</v>
      </c>
    </row>
    <row r="283" spans="1:9" ht="45" outlineLevel="3" collapsed="1">
      <c r="A283" s="22" t="s">
        <v>320</v>
      </c>
      <c r="B283" s="26" t="s">
        <v>287</v>
      </c>
      <c r="C283" s="26" t="s">
        <v>0</v>
      </c>
      <c r="D283" s="27">
        <v>-38.299999999999997</v>
      </c>
      <c r="E283" s="27">
        <v>-38.299999999999997</v>
      </c>
      <c r="F283" s="27">
        <v>-38.299999999999997</v>
      </c>
      <c r="G283" s="27">
        <v>0</v>
      </c>
      <c r="H283" s="27">
        <v>0</v>
      </c>
      <c r="I283" s="27">
        <v>0</v>
      </c>
    </row>
    <row r="284" spans="1:9" ht="56.25" outlineLevel="3" collapsed="1">
      <c r="A284" s="22" t="s">
        <v>333</v>
      </c>
      <c r="B284" s="29" t="s">
        <v>334</v>
      </c>
      <c r="C284" s="26" t="s">
        <v>92</v>
      </c>
      <c r="D284" s="27">
        <v>-178.7</v>
      </c>
      <c r="E284" s="27">
        <v>-178.7</v>
      </c>
      <c r="F284" s="27">
        <v>-178.7</v>
      </c>
      <c r="G284" s="27">
        <v>0</v>
      </c>
      <c r="H284" s="27">
        <v>0</v>
      </c>
      <c r="I284" s="27">
        <v>0</v>
      </c>
    </row>
    <row r="285" spans="1:9" ht="67.5" outlineLevel="3" collapsed="1">
      <c r="A285" s="22" t="s">
        <v>335</v>
      </c>
      <c r="B285" s="29" t="s">
        <v>336</v>
      </c>
      <c r="C285" s="26" t="s">
        <v>92</v>
      </c>
      <c r="D285" s="27">
        <v>-834.5</v>
      </c>
      <c r="E285" s="27">
        <v>-834.5</v>
      </c>
      <c r="F285" s="27">
        <v>-834.5</v>
      </c>
      <c r="G285" s="27">
        <v>0</v>
      </c>
      <c r="H285" s="27">
        <v>0</v>
      </c>
      <c r="I285" s="27">
        <v>0</v>
      </c>
    </row>
    <row r="286" spans="1:9" s="5" customFormat="1" ht="135" outlineLevel="3" collapsed="1">
      <c r="A286" s="22" t="s">
        <v>321</v>
      </c>
      <c r="B286" s="26" t="s">
        <v>270</v>
      </c>
      <c r="C286" s="26" t="s">
        <v>324</v>
      </c>
      <c r="D286" s="27">
        <v>-1055.2</v>
      </c>
      <c r="E286" s="27">
        <v>-1055.2</v>
      </c>
      <c r="F286" s="27">
        <v>-1055.2</v>
      </c>
      <c r="G286" s="27">
        <v>0</v>
      </c>
      <c r="H286" s="28">
        <v>0</v>
      </c>
      <c r="I286" s="28">
        <v>0</v>
      </c>
    </row>
    <row r="287" spans="1:9" ht="48" hidden="1" outlineLevel="7">
      <c r="A287" s="24" t="s">
        <v>269</v>
      </c>
      <c r="B287" s="15" t="s">
        <v>270</v>
      </c>
      <c r="C287" s="15" t="s">
        <v>92</v>
      </c>
      <c r="D287" s="16">
        <v>-3421.66</v>
      </c>
      <c r="E287" s="16">
        <v>-3656.48</v>
      </c>
      <c r="F287" s="16">
        <v>0</v>
      </c>
      <c r="G287" s="16">
        <v>0</v>
      </c>
      <c r="H287" s="17"/>
      <c r="I287" s="17"/>
    </row>
    <row r="288" spans="1:9">
      <c r="A288" s="25" t="s">
        <v>277</v>
      </c>
      <c r="B288" s="18"/>
      <c r="C288" s="18"/>
      <c r="D288" s="19">
        <f t="shared" ref="D288:I288" si="69">D233+D8</f>
        <v>1221403.162</v>
      </c>
      <c r="E288" s="19">
        <f t="shared" si="69"/>
        <v>995584.75099999993</v>
      </c>
      <c r="F288" s="19">
        <f t="shared" si="69"/>
        <v>1312510.98</v>
      </c>
      <c r="G288" s="19">
        <f t="shared" si="69"/>
        <v>1417571</v>
      </c>
      <c r="H288" s="20">
        <f t="shared" si="69"/>
        <v>1387470</v>
      </c>
      <c r="I288" s="20">
        <f t="shared" si="69"/>
        <v>1304140</v>
      </c>
    </row>
    <row r="291" ht="33" customHeight="1"/>
  </sheetData>
  <mergeCells count="10">
    <mergeCell ref="A1:I1"/>
    <mergeCell ref="A2:I2"/>
    <mergeCell ref="A3:I3"/>
    <mergeCell ref="A4:I4"/>
    <mergeCell ref="A6:B6"/>
    <mergeCell ref="E6:E7"/>
    <mergeCell ref="C6:C7"/>
    <mergeCell ref="G6:I6"/>
    <mergeCell ref="D6:D7"/>
    <mergeCell ref="F6:F7"/>
  </mergeCells>
  <printOptions horizontalCentered="1"/>
  <pageMargins left="0" right="0" top="0.39370078740157483" bottom="0.39370078740157483" header="0.11811023622047245" footer="0.11811023622047245"/>
  <pageSetup paperSize="9" scale="9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5</vt:i4>
      </vt:variant>
    </vt:vector>
  </HeadingPairs>
  <TitlesOfParts>
    <vt:vector size="6" baseType="lpstr">
      <vt:lpstr>ДЧБ</vt:lpstr>
      <vt:lpstr>ДЧБ!APPT</vt:lpstr>
      <vt:lpstr>ДЧБ!FIO</vt:lpstr>
      <vt:lpstr>ДЧБ!SIGN</vt:lpstr>
      <vt:lpstr>ДЧБ!Заголовки_для_печати</vt:lpstr>
      <vt:lpstr>ДЧБ!Область_печати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Stepanec</dc:creator>
  <dc:description>POI HSSF rep:2.43.2.36</dc:description>
  <cp:lastModifiedBy>Natasha</cp:lastModifiedBy>
  <cp:lastPrinted>2019-11-15T09:53:55Z</cp:lastPrinted>
  <dcterms:created xsi:type="dcterms:W3CDTF">2017-11-13T12:14:39Z</dcterms:created>
  <dcterms:modified xsi:type="dcterms:W3CDTF">2019-11-22T14:45:33Z</dcterms:modified>
</cp:coreProperties>
</file>