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6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</sheets>
  <definedNames>
    <definedName name="_xlnm.Print_Titles" localSheetId="2">'Приложение 3'!$12:$14</definedName>
    <definedName name="_xlnm.Print_Area" localSheetId="0">'Приложение 1'!$A$1:$H$76</definedName>
    <definedName name="_xlnm.Print_Area" localSheetId="1">'Приложение 2'!$A$1:$I$76</definedName>
    <definedName name="_xlnm.Print_Area" localSheetId="2">'Приложение 3'!$A$1:$S$24</definedName>
  </definedNames>
  <calcPr fullCalcOnLoad="1"/>
</workbook>
</file>

<file path=xl/sharedStrings.xml><?xml version="1.0" encoding="utf-8"?>
<sst xmlns="http://schemas.openxmlformats.org/spreadsheetml/2006/main" count="652" uniqueCount="199">
  <si>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</si>
  <si>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</si>
  <si>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</si>
  <si>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</si>
  <si>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</si>
  <si>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</si>
  <si>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</si>
  <si>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</si>
  <si>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</si>
  <si>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</si>
  <si>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</si>
  <si>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</si>
  <si>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</si>
  <si>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</si>
  <si>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</si>
  <si>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</si>
  <si>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</si>
  <si>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</si>
  <si>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</si>
  <si>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</si>
  <si>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</si>
  <si>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 xml:space="preserve">Наименование </t>
  </si>
  <si>
    <t>Код бюджетной классификации Российской Федерации</t>
  </si>
  <si>
    <t>главного администратора доходов</t>
  </si>
  <si>
    <t>1 11 05035 10 0000 120</t>
  </si>
  <si>
    <t>1 11 08050 10 0000 120</t>
  </si>
  <si>
    <t>1 11 09045 10 0000 120</t>
  </si>
  <si>
    <t>1 17 05050 10 0000 180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</si>
  <si>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</si>
  <si>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Межбюджетные трансферты</t>
  </si>
  <si>
    <t>00</t>
  </si>
  <si>
    <t>918</t>
  </si>
  <si>
    <t>Другие общегосударственные вопросы</t>
  </si>
  <si>
    <t>Приложение 5</t>
  </si>
  <si>
    <t>1.</t>
  </si>
  <si>
    <t>Кредиты, полученные от кредитных организаций</t>
  </si>
  <si>
    <t>Привлечение средств</t>
  </si>
  <si>
    <t>2.</t>
  </si>
  <si>
    <t>Бюджетные кредиты от других бюджетов бюджетной системы Российской Федерации</t>
  </si>
  <si>
    <t>№ п/п</t>
  </si>
  <si>
    <t>Цель гарантирования</t>
  </si>
  <si>
    <t>Сумма гарантирования (тыс. руб.)</t>
  </si>
  <si>
    <t>ИТОГО</t>
  </si>
  <si>
    <t>Объем бюджетных ассигнований на исполнение гарантий по возможным гарантийным случаям (тыс. руб.)</t>
  </si>
  <si>
    <t xml:space="preserve">Код 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</si>
  <si>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</si>
  <si>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</si>
  <si>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</si>
  <si>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</si>
  <si>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</si>
  <si>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01 05 02 01 10 0000 510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</si>
  <si>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</si>
  <si>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</si>
  <si>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</si>
  <si>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01 05 02 01 10 0000 610</t>
  </si>
  <si>
    <t>Приложение 6</t>
  </si>
  <si>
    <t>Код главы</t>
  </si>
  <si>
    <t>Код группы, подгруппы, статьи и вида источников</t>
  </si>
  <si>
    <t>Наименование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</si>
  <si>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</si>
  <si>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</si>
  <si>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13</t>
  </si>
  <si>
    <t>Осуществление первичного воинского учета на территориях, где отсутствуют военные комиссариаты</t>
  </si>
  <si>
    <t>1 13 01995 10 0000 130</t>
  </si>
  <si>
    <t>1 13 02995 10 0000 130</t>
  </si>
  <si>
    <t>1 14 02052 10 0000 410</t>
  </si>
  <si>
    <t>1 14 02052 10 0000 440</t>
  </si>
  <si>
    <t>1 14 02053 10 0000 410</t>
  </si>
  <si>
    <t>1 14 02053 10 0000 440</t>
  </si>
  <si>
    <t>1 11 05025 10 0000 120</t>
  </si>
  <si>
    <t>1 14 06025 10 0000 430</t>
  </si>
  <si>
    <t>Сумма (тыс. рублей)</t>
  </si>
  <si>
    <t>к решению Совета сельского поселения "Кельчиюр"</t>
  </si>
  <si>
    <t>Администрация сельского поселения «Кельчиюр»</t>
  </si>
  <si>
    <t>1.1. Перечень подлежащих предоставлению муниципальных гарантий сельского поселения "Кельчиюр"</t>
  </si>
  <si>
    <t>1.2. Общий объем бюджетных ассигнований, предусмотренных на исполнение муниципальных гарантий сельского поселения "Кельчиюр" по возможным гарантийным случаям</t>
  </si>
  <si>
    <t>Исполнение муниципальных гарантий сельского поселения "Кельчиюр"</t>
  </si>
  <si>
    <t>За счет источников финансирования дефицита бюджета сельского поселения "Кельчиюр"</t>
  </si>
  <si>
    <t>За счет расходов бюджета сельского поселения "Кельчиюр"</t>
  </si>
  <si>
    <t>Администрация сельского поселения "Кельчиюр" ИНН 1119005128 КПП 111901001</t>
  </si>
  <si>
    <t>Выполнение других обязательств государства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</si>
  <si>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</si>
  <si>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</si>
  <si>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</si>
  <si>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Условно утверждаемые (утвержденные) расходы</t>
  </si>
  <si>
    <t>Приложение 4</t>
  </si>
  <si>
    <t>к Решению Совета сельского поселения "Кельчиюр"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</si>
  <si>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</si>
  <si>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</si>
  <si>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</si>
  <si>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</si>
  <si>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</si>
  <si>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</si>
  <si>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</si>
  <si>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</si>
  <si>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</si>
  <si>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Социальное обеспечение и иные выплаты населению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</si>
  <si>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</si>
  <si>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</si>
  <si>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</si>
  <si>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Перечень главных администраторов доходов бюджета сельского поселения   "Кельчиюр"</t>
  </si>
  <si>
    <t>Перечень главных администраторов источников финансирования дефицита бюджета сельского поселения "Кельчиюр"</t>
  </si>
  <si>
    <t>Закупка товаров, работ и услуг для обеспечения государственных (муниципальных) нужд</t>
  </si>
  <si>
    <t>Увеличение прочих остатков денежных средств  бюджетов сельских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</si>
  <si>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</si>
  <si>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</si>
  <si>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</si>
  <si>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</si>
  <si>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</si>
  <si>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</si>
  <si>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</si>
  <si>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</si>
  <si>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</si>
  <si>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</si>
  <si>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99 0 00 02030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</si>
  <si>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</si>
  <si>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</si>
  <si>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</si>
  <si>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</si>
  <si>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реализации имущества, находящегося в 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</si>
  <si>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</si>
  <si>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</si>
  <si>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</si>
  <si>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неналоговые доходы бюджетов сельских поселений</t>
  </si>
  <si>
    <t>Прочие субсидии бюджетам сельских поселений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</si>
  <si>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</si>
  <si>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</si>
  <si>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</si>
  <si>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</si>
  <si>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</si>
  <si>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</si>
  <si>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</si>
  <si>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Наименование главного администратора доходов бюджета  сельского поселения "Кельчиюр"</t>
  </si>
  <si>
    <t>2019 год</t>
  </si>
  <si>
    <t>Вид заимствований</t>
  </si>
  <si>
    <t>Погашение основной суммы долга</t>
  </si>
  <si>
    <t>Категория принципала</t>
  </si>
  <si>
    <t>Наличие права регрессного требования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</si>
  <si>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</si>
  <si>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2020 год</t>
  </si>
  <si>
    <t xml:space="preserve"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
</t>
  </si>
  <si>
    <t>2021 год</t>
  </si>
  <si>
    <t>2 02 25555 10 0000 150</t>
  </si>
  <si>
    <t>2 02 25567 10 0000 150</t>
  </si>
  <si>
    <t>Субсидии бюджетам сельских поселений на реализацию мероприятий по устойчивому развитию сельских территорий</t>
  </si>
  <si>
    <t>2 02 29999 10 0000 150</t>
  </si>
  <si>
    <t>2 02 35930 10 0000 150</t>
  </si>
  <si>
    <t>2 02 35118 10 0000 150</t>
  </si>
  <si>
    <t>2 02 30024 10 0000 150</t>
  </si>
  <si>
    <t>2 02 40014 10 0000 150</t>
  </si>
  <si>
    <t>2 02 49999 10 0000 150</t>
  </si>
  <si>
    <t>2 07 05010 10 0000 150</t>
  </si>
  <si>
    <t>2 07 05020 10 0000 150</t>
  </si>
  <si>
    <t>2 07 05030 10 0000 150</t>
  </si>
  <si>
    <t xml:space="preserve">2 19 35118 10 0000 150
</t>
  </si>
  <si>
    <t>2 19 60010 10 0000 150</t>
  </si>
  <si>
    <t>Муниципальная  программа "Противопожарное водоснабжение в муниципальном образовании сельском поселении  "Кельчиюр" на 2019-2021 годы"</t>
  </si>
  <si>
    <t>Муниципальная программа "Энергосбережение и повышение энергетической эффективности в сельском поселении  "Кельчиюр" на 2019-2021 годы"</t>
  </si>
  <si>
    <t>Муниципальная программа "Благоустройство населенных пунктов сельского поселения  "Кельчиюр" на 2018-2020 годы"</t>
  </si>
  <si>
    <t>Уличное освещение</t>
  </si>
  <si>
    <t>Закупка товаров, работ и услуг для обеспечения  государственных (муниципальных) нужд</t>
  </si>
  <si>
    <t>Содержание улично-дорожной сети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</si>
  <si>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</si>
  <si>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 xml:space="preserve"> "О бюджете сельского поселения "Кельчиюр" на 2020 год и</t>
  </si>
  <si>
    <t>плановый период 2021 и 2022 годов"</t>
  </si>
  <si>
    <t>2022 год</t>
  </si>
  <si>
    <t>Программа муниципальных гарантий сельского поселения "Кельчиюр" в валюте Российской Федерации на 2020 год и плановй период 2021 и 2022 годов</t>
  </si>
  <si>
    <t>Расходы на реализацию основных мероприятий программы</t>
  </si>
  <si>
    <t>1 08 04020 01 1000 110</t>
  </si>
  <si>
    <t>1 08 04020 01 4000 110</t>
  </si>
  <si>
    <t>111 05075 10 0000 120</t>
  </si>
  <si>
    <t>Доходы от сдачи в аренду имущества, составляющего казну сельских поселений (за исключением земельных участков)</t>
  </si>
  <si>
    <t>Осуществление полномочий муниципального района по содержанию мест захоронения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</si>
  <si>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 за его исполнением, составлению отчета об исполнении бюджета поселения,  части полномочий в сфере закупок товаров, работ, услуг  в соответствии с заключенными соглашениями</t>
  </si>
  <si>
    <t>Реализация народных проектов в сфере благоустройства, прошедших отбор в рамках проекта "Народный бюджет"</t>
  </si>
  <si>
    <t>Реализация народных проектов в сфере занятости населения, прошедших отбор в рамках проекта "Народный бюджет"</t>
  </si>
  <si>
    <t>02 0 00 S2480</t>
  </si>
  <si>
    <t>02 0 00 S2540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</si>
  <si>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</si>
  <si>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</si>
  <si>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 оперативном управлении учреждений, находящихся в ведении органов управления сельских поселений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</si>
  <si>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2 02 15001 10 0000 150</t>
  </si>
  <si>
    <t xml:space="preserve">Субсидии бюджетам сельских поселений на реализацию программ формирования современной городской среды
</t>
  </si>
  <si>
    <t xml:space="preserve">Прочие межбюджетные трансферты, передаваемые бюджетам сельских поселений
</t>
  </si>
  <si>
    <t>Программа муниципальных внутренних заимствований сельского поселения "Кельчиюр" на 2020 год и  плановый период 2021 и 2022 годов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</si>
  <si>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</si>
  <si>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</si>
  <si>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</si>
  <si>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2020 год и на плановый период 2021 и 2022 годов</t>
  </si>
  <si>
    <t>Ведомственная структура расходов бюджета сельского поселения "Кельчиюр" на 2020 год  и на плановый период 2021 и 2022 годов</t>
  </si>
  <si>
    <t xml:space="preserve">  Источники финансирования дефицита бюджета сельского поселения "Кельчиюр" на 2020 год  и на плановый период 2021 и 2022 годов</t>
  </si>
  <si>
    <t>4</t>
  </si>
  <si>
    <t>5</t>
  </si>
  <si>
    <t xml:space="preserve">                                                                                                                            Приложение 7</t>
  </si>
  <si>
    <t>Приложение 3</t>
  </si>
  <si>
    <t>доходов бюджета сельского поселения</t>
  </si>
  <si>
    <t>от 19 декабря 2019 года № 4-32/2</t>
  </si>
  <si>
    <t>от 19 декабря 2019 года № 4-33/2</t>
  </si>
  <si>
    <t xml:space="preserve">от 19 декабря 2019 года № 4-33/2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</si>
</sst>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</numFmts>
  <fonts count="60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top" wrapText="1"/>
    </xf>
    <xf numFmtId="2" fontId="2" fillId="0" borderId="10" xfId="0" applyNumberFormat="1" applyFont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83" fontId="18" fillId="0" borderId="0" xfId="55" applyNumberFormat="1" applyFont="1" applyFill="1" applyAlignment="1">
      <alignment vertical="top"/>
      <protection/>
    </xf>
    <xf numFmtId="184" fontId="18" fillId="0" borderId="0" xfId="55" applyNumberFormat="1" applyFont="1" applyFill="1" applyAlignment="1">
      <alignment vertical="top"/>
      <protection/>
    </xf>
    <xf numFmtId="182" fontId="18" fillId="0" borderId="0" xfId="55" applyNumberFormat="1" applyFont="1" applyFill="1" applyAlignment="1">
      <alignment vertical="top"/>
      <protection/>
    </xf>
    <xf numFmtId="0" fontId="18" fillId="0" borderId="0" xfId="55" applyFont="1" applyFill="1" applyAlignment="1">
      <alignment vertical="top"/>
      <protection/>
    </xf>
    <xf numFmtId="41" fontId="18" fillId="0" borderId="0" xfId="55" applyNumberFormat="1" applyFont="1" applyFill="1" applyAlignment="1">
      <alignment horizontal="right" vertical="top"/>
      <protection/>
    </xf>
    <xf numFmtId="41" fontId="19" fillId="0" borderId="0" xfId="55" applyNumberFormat="1" applyFont="1" applyFill="1" applyAlignment="1">
      <alignment horizontal="right" vertical="top"/>
      <protection/>
    </xf>
    <xf numFmtId="0" fontId="19" fillId="0" borderId="0" xfId="55" applyFont="1" applyFill="1" applyAlignment="1">
      <alignment vertical="top"/>
      <protection/>
    </xf>
    <xf numFmtId="182" fontId="8" fillId="0" borderId="13" xfId="55" applyNumberFormat="1" applyFont="1" applyFill="1" applyBorder="1" applyAlignment="1">
      <alignment vertical="center" wrapText="1"/>
      <protection/>
    </xf>
    <xf numFmtId="41" fontId="8" fillId="0" borderId="10" xfId="55" applyNumberFormat="1" applyFont="1" applyFill="1" applyBorder="1" applyAlignment="1">
      <alignment horizontal="center" vertical="center" wrapText="1"/>
      <protection/>
    </xf>
    <xf numFmtId="0" fontId="1" fillId="0" borderId="0" xfId="55" applyFont="1" applyFill="1" applyAlignment="1">
      <alignment vertical="top"/>
      <protection/>
    </xf>
    <xf numFmtId="49" fontId="8" fillId="0" borderId="13" xfId="55" applyNumberFormat="1" applyFont="1" applyFill="1" applyBorder="1" applyAlignment="1">
      <alignment vertical="top"/>
      <protection/>
    </xf>
    <xf numFmtId="49" fontId="8" fillId="0" borderId="10" xfId="55" applyNumberFormat="1" applyFont="1" applyFill="1" applyBorder="1" applyAlignment="1">
      <alignment horizontal="center" vertical="top" wrapText="1"/>
      <protection/>
    </xf>
    <xf numFmtId="49" fontId="8" fillId="0" borderId="10" xfId="55" applyNumberFormat="1" applyFont="1" applyFill="1" applyBorder="1" applyAlignment="1">
      <alignment horizontal="center" vertical="top"/>
      <protection/>
    </xf>
    <xf numFmtId="0" fontId="8" fillId="0" borderId="14" xfId="55" applyFont="1" applyFill="1" applyBorder="1" applyAlignment="1">
      <alignment vertical="top" wrapText="1"/>
      <protection/>
    </xf>
    <xf numFmtId="4" fontId="8" fillId="0" borderId="14" xfId="55" applyNumberFormat="1" applyFont="1" applyFill="1" applyBorder="1" applyAlignment="1">
      <alignment horizontal="right" vertical="top" wrapText="1"/>
      <protection/>
    </xf>
    <xf numFmtId="0" fontId="8" fillId="0" borderId="0" xfId="55" applyFont="1" applyFill="1" applyAlignment="1">
      <alignment vertical="top"/>
      <protection/>
    </xf>
    <xf numFmtId="0" fontId="8" fillId="0" borderId="10" xfId="55" applyFont="1" applyFill="1" applyBorder="1" applyAlignment="1">
      <alignment vertical="top" wrapText="1"/>
      <protection/>
    </xf>
    <xf numFmtId="4" fontId="8" fillId="0" borderId="10" xfId="55" applyNumberFormat="1" applyFont="1" applyFill="1" applyBorder="1" applyAlignment="1">
      <alignment horizontal="right" vertical="top"/>
      <protection/>
    </xf>
    <xf numFmtId="0" fontId="1" fillId="0" borderId="10" xfId="55" applyFont="1" applyFill="1" applyBorder="1" applyAlignment="1">
      <alignment vertical="top" wrapText="1"/>
      <protection/>
    </xf>
    <xf numFmtId="4" fontId="1" fillId="0" borderId="10" xfId="55" applyNumberFormat="1" applyFont="1" applyFill="1" applyBorder="1" applyAlignment="1">
      <alignment horizontal="right" vertical="top"/>
      <protection/>
    </xf>
    <xf numFmtId="0" fontId="18" fillId="0" borderId="0" xfId="55" applyFont="1" applyFill="1" applyAlignment="1">
      <alignment vertical="top" wrapText="1"/>
      <protection/>
    </xf>
    <xf numFmtId="0" fontId="11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top" wrapText="1"/>
    </xf>
    <xf numFmtId="0" fontId="6" fillId="0" borderId="0" xfId="55" applyFont="1" applyFill="1" applyAlignment="1">
      <alignment horizontal="right" vertical="top" wrapText="1"/>
      <protection/>
    </xf>
    <xf numFmtId="0" fontId="6" fillId="0" borderId="0" xfId="54" applyFont="1" applyAlignment="1" applyProtection="1">
      <alignment horizontal="right"/>
      <protection locked="0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59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/>
    </xf>
    <xf numFmtId="200" fontId="5" fillId="0" borderId="10" xfId="0" applyNumberFormat="1" applyFont="1" applyBorder="1" applyAlignment="1">
      <alignment horizontal="center" wrapText="1"/>
    </xf>
    <xf numFmtId="200" fontId="3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wrapText="1"/>
    </xf>
    <xf numFmtId="199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 wrapText="1"/>
    </xf>
    <xf numFmtId="49" fontId="5" fillId="0" borderId="10" xfId="56" applyNumberFormat="1" applyFont="1" applyFill="1" applyBorder="1" applyAlignment="1" applyProtection="1">
      <alignment horizontal="justify" vertical="top" wrapText="1"/>
      <protection locked="0"/>
    </xf>
    <xf numFmtId="0" fontId="10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vertical="center" wrapText="1"/>
    </xf>
    <xf numFmtId="199" fontId="5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199" fontId="10" fillId="0" borderId="10" xfId="0" applyNumberFormat="1" applyFont="1" applyFill="1" applyBorder="1" applyAlignment="1">
      <alignment horizontal="center" wrapText="1"/>
    </xf>
    <xf numFmtId="49" fontId="23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199" fontId="2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justify" wrapText="1"/>
    </xf>
    <xf numFmtId="49" fontId="20" fillId="0" borderId="10" xfId="0" applyNumberFormat="1" applyFont="1" applyBorder="1" applyAlignment="1">
      <alignment horizontal="left" vertical="center" wrapText="1" indent="1"/>
    </xf>
    <xf numFmtId="49" fontId="20" fillId="0" borderId="10" xfId="0" applyNumberFormat="1" applyFont="1" applyBorder="1" applyAlignment="1">
      <alignment horizontal="left" wrapText="1" indent="1"/>
    </xf>
    <xf numFmtId="0" fontId="22" fillId="0" borderId="10" xfId="0" applyFont="1" applyFill="1" applyBorder="1" applyAlignment="1">
      <alignment horizontal="left" wrapText="1" indent="1"/>
    </xf>
    <xf numFmtId="0" fontId="24" fillId="0" borderId="10" xfId="0" applyFont="1" applyBorder="1" applyAlignment="1">
      <alignment horizontal="left" vertical="center" wrapText="1" indent="1"/>
    </xf>
    <xf numFmtId="0" fontId="9" fillId="0" borderId="10" xfId="55" applyFont="1" applyFill="1" applyBorder="1" applyAlignment="1">
      <alignment horizontal="left" vertical="top" wrapText="1" indent="1"/>
      <protection/>
    </xf>
    <xf numFmtId="49" fontId="21" fillId="0" borderId="10" xfId="0" applyNumberFormat="1" applyFont="1" applyBorder="1" applyAlignment="1">
      <alignment horizontal="left" wrapText="1"/>
    </xf>
    <xf numFmtId="11" fontId="5" fillId="0" borderId="10" xfId="56" applyNumberFormat="1" applyFont="1" applyFill="1" applyBorder="1" applyAlignment="1" applyProtection="1">
      <alignment horizontal="justify" vertical="top" wrapText="1"/>
      <protection locked="0"/>
    </xf>
    <xf numFmtId="2" fontId="3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83" fontId="1" fillId="0" borderId="10" xfId="55" applyNumberFormat="1" applyFont="1" applyFill="1" applyBorder="1" applyAlignment="1">
      <alignment horizontal="center" vertical="top"/>
      <protection/>
    </xf>
    <xf numFmtId="183" fontId="8" fillId="0" borderId="10" xfId="55" applyNumberFormat="1" applyFont="1" applyFill="1" applyBorder="1" applyAlignment="1">
      <alignment horizontal="center" vertical="top"/>
      <protection/>
    </xf>
    <xf numFmtId="49" fontId="8" fillId="0" borderId="11" xfId="55" applyNumberFormat="1" applyFont="1" applyFill="1" applyBorder="1" applyAlignment="1">
      <alignment horizontal="center" vertical="top"/>
      <protection/>
    </xf>
    <xf numFmtId="49" fontId="8" fillId="0" borderId="12" xfId="55" applyNumberFormat="1" applyFont="1" applyFill="1" applyBorder="1" applyAlignment="1">
      <alignment horizontal="center" vertical="top"/>
      <protection/>
    </xf>
    <xf numFmtId="0" fontId="8" fillId="0" borderId="0" xfId="0" applyFont="1" applyAlignment="1">
      <alignment horizontal="center" wrapText="1"/>
    </xf>
    <xf numFmtId="182" fontId="8" fillId="0" borderId="17" xfId="55" applyNumberFormat="1" applyFont="1" applyFill="1" applyBorder="1" applyAlignment="1">
      <alignment horizontal="center" vertical="center" wrapText="1"/>
      <protection/>
    </xf>
    <xf numFmtId="182" fontId="8" fillId="0" borderId="18" xfId="55" applyNumberFormat="1" applyFont="1" applyFill="1" applyBorder="1" applyAlignment="1">
      <alignment horizontal="center" vertical="center" wrapText="1"/>
      <protection/>
    </xf>
    <xf numFmtId="182" fontId="8" fillId="0" borderId="19" xfId="55" applyNumberFormat="1" applyFont="1" applyFill="1" applyBorder="1" applyAlignment="1">
      <alignment horizontal="center" vertical="center" wrapText="1"/>
      <protection/>
    </xf>
    <xf numFmtId="182" fontId="8" fillId="0" borderId="16" xfId="55" applyNumberFormat="1" applyFont="1" applyFill="1" applyBorder="1" applyAlignment="1">
      <alignment horizontal="center" vertical="center" wrapText="1"/>
      <protection/>
    </xf>
    <xf numFmtId="0" fontId="8" fillId="0" borderId="15" xfId="55" applyFont="1" applyFill="1" applyBorder="1" applyAlignment="1">
      <alignment horizontal="center" vertical="distributed" wrapText="1"/>
      <protection/>
    </xf>
    <xf numFmtId="0" fontId="8" fillId="0" borderId="14" xfId="55" applyFont="1" applyFill="1" applyBorder="1" applyAlignment="1">
      <alignment horizontal="center" vertical="distributed" wrapText="1"/>
      <protection/>
    </xf>
    <xf numFmtId="41" fontId="8" fillId="0" borderId="1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 horizontal="right" vertical="top" wrapText="1"/>
      <protection/>
    </xf>
    <xf numFmtId="0" fontId="6" fillId="0" borderId="16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2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0" xfId="54" applyFont="1" applyAlignment="1" applyProtection="1">
      <alignment horizontal="right"/>
      <protection locked="0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/>
    </xf>
    <xf numFmtId="0" fontId="6" fillId="0" borderId="0" xfId="54" applyFont="1" applyAlignment="1" applyProtection="1">
      <alignment horizontal="right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доходы февраль" xfId="54"/>
    <cellStyle name="Обычный_Источники на 2008 год" xfId="55"/>
    <cellStyle name="Обычный_Решение на .05.2008 г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view="pageBreakPreview" zoomScaleSheetLayoutView="100" zoomScalePageLayoutView="0" workbookViewId="0" topLeftCell="A13">
      <selection activeCell="L19" sqref="L19"/>
    </sheetView>
  </sheetViews>
  <sheetFormatPr defaultColWidth="9.00390625" defaultRowHeight="12.75"/>
  <cols>
    <col min="1" max="1" width="55.625" style="0" customWidth="1"/>
    <col min="2" max="3" width="2.875" style="0" customWidth="1"/>
    <col min="4" max="4" width="13.125" style="0" customWidth="1"/>
    <col min="5" max="5" width="3.875" style="0" customWidth="1"/>
    <col min="6" max="6" width="9.625" style="0" customWidth="1"/>
  </cols>
  <sheetData>
    <row r="1" spans="1:8" s="3" customFormat="1" ht="11.25">
      <c r="A1" s="151" t="s">
        <v>0</v>
      </c>
      <c r="B1" s="151"/>
      <c r="C1" s="151"/>
      <c r="D1" s="151"/>
      <c r="E1" s="151"/>
      <c r="F1" s="151"/>
      <c r="G1" s="151"/>
      <c r="H1" s="151"/>
    </row>
    <row r="2" spans="1:8" s="3" customFormat="1" ht="11.25">
      <c r="A2" s="151" t="s">
        <v>72</v>
      </c>
      <c r="B2" s="151"/>
      <c r="C2" s="151"/>
      <c r="D2" s="151"/>
      <c r="E2" s="151"/>
      <c r="F2" s="151"/>
      <c r="G2" s="151"/>
      <c r="H2" s="151"/>
    </row>
    <row r="3" spans="1:8" s="3" customFormat="1" ht="11.25">
      <c r="A3" s="151" t="s">
        <v>163</v>
      </c>
      <c r="B3" s="151"/>
      <c r="C3" s="151"/>
      <c r="D3" s="151"/>
      <c r="E3" s="151"/>
      <c r="F3" s="151"/>
      <c r="G3" s="151"/>
      <c r="H3" s="151"/>
    </row>
    <row r="4" spans="1:8" s="3" customFormat="1" ht="11.25">
      <c r="A4" s="151" t="s">
        <v>164</v>
      </c>
      <c r="B4" s="151"/>
      <c r="C4" s="151"/>
      <c r="D4" s="151"/>
      <c r="E4" s="151"/>
      <c r="F4" s="151"/>
      <c r="G4" s="151"/>
      <c r="H4" s="151"/>
    </row>
    <row r="5" spans="1:8" s="3" customFormat="1" ht="12.75" customHeight="1">
      <c r="A5" s="152" t="s">
        <v>196</v>
      </c>
      <c r="B5" s="152"/>
      <c r="C5" s="152"/>
      <c r="D5" s="152"/>
      <c r="E5" s="152"/>
      <c r="F5" s="152"/>
      <c r="G5" s="152"/>
      <c r="H5" s="152"/>
    </row>
    <row r="6" spans="1:6" ht="12.75">
      <c r="A6" s="1"/>
      <c r="B6" s="1"/>
      <c r="C6" s="1"/>
      <c r="D6" s="1"/>
      <c r="E6" s="1"/>
      <c r="F6" s="1"/>
    </row>
    <row r="7" spans="1:8" ht="40.5" customHeight="1">
      <c r="A7" s="148" t="s">
        <v>188</v>
      </c>
      <c r="B7" s="148"/>
      <c r="C7" s="148"/>
      <c r="D7" s="148"/>
      <c r="E7" s="148"/>
      <c r="F7" s="148"/>
      <c r="G7" s="148"/>
      <c r="H7" s="148"/>
    </row>
    <row r="8" spans="1:6" s="3" customFormat="1" ht="11.25">
      <c r="A8" s="4"/>
      <c r="B8" s="4"/>
      <c r="C8" s="4"/>
      <c r="D8" s="4"/>
      <c r="E8" s="4"/>
      <c r="F8" s="4"/>
    </row>
    <row r="9" spans="4:6" s="3" customFormat="1" ht="12.75" customHeight="1">
      <c r="D9" s="149"/>
      <c r="E9" s="149"/>
      <c r="F9" s="150"/>
    </row>
    <row r="10" spans="1:8" ht="15" customHeight="1">
      <c r="A10" s="153" t="s">
        <v>21</v>
      </c>
      <c r="B10" s="145" t="s">
        <v>13</v>
      </c>
      <c r="C10" s="145" t="s">
        <v>1</v>
      </c>
      <c r="D10" s="145" t="s">
        <v>2</v>
      </c>
      <c r="E10" s="145" t="s">
        <v>3</v>
      </c>
      <c r="F10" s="147" t="s">
        <v>71</v>
      </c>
      <c r="G10" s="147"/>
      <c r="H10" s="147"/>
    </row>
    <row r="11" spans="1:8" ht="15.75" customHeight="1">
      <c r="A11" s="154"/>
      <c r="B11" s="146"/>
      <c r="C11" s="146"/>
      <c r="D11" s="146"/>
      <c r="E11" s="146"/>
      <c r="F11" s="36" t="s">
        <v>139</v>
      </c>
      <c r="G11" s="36" t="s">
        <v>141</v>
      </c>
      <c r="H11" s="36" t="s">
        <v>165</v>
      </c>
    </row>
    <row r="12" spans="1:8" ht="12.75" customHeight="1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7">
        <v>7</v>
      </c>
      <c r="H12" s="27">
        <v>8</v>
      </c>
    </row>
    <row r="13" spans="1:8" ht="15">
      <c r="A13" s="90" t="s">
        <v>87</v>
      </c>
      <c r="B13" s="27"/>
      <c r="C13" s="27"/>
      <c r="D13" s="27"/>
      <c r="E13" s="27"/>
      <c r="F13" s="38">
        <f>F14+F49+F69+F44+F74</f>
        <v>5549.999999999999</v>
      </c>
      <c r="G13" s="38">
        <f>G14+G49+G69+G44+G74</f>
        <v>5752.8</v>
      </c>
      <c r="H13" s="38">
        <f>H14+H49+H69+H44+H74</f>
        <v>5282.899999999999</v>
      </c>
    </row>
    <row r="14" spans="1:8" s="26" customFormat="1" ht="18" customHeight="1">
      <c r="A14" s="96" t="s">
        <v>4</v>
      </c>
      <c r="B14" s="97" t="s">
        <v>7</v>
      </c>
      <c r="C14" s="97" t="s">
        <v>30</v>
      </c>
      <c r="D14" s="98"/>
      <c r="E14" s="97"/>
      <c r="F14" s="99">
        <f>F15+F19+F36</f>
        <v>4566.69</v>
      </c>
      <c r="G14" s="99">
        <f>G15+G19+G36</f>
        <v>4615.8</v>
      </c>
      <c r="H14" s="99">
        <f>H15+H19+H36</f>
        <v>4356.509999999999</v>
      </c>
    </row>
    <row r="15" spans="1:8" s="26" customFormat="1" ht="24">
      <c r="A15" s="96" t="s">
        <v>17</v>
      </c>
      <c r="B15" s="97" t="s">
        <v>7</v>
      </c>
      <c r="C15" s="97" t="s">
        <v>8</v>
      </c>
      <c r="D15" s="98"/>
      <c r="E15" s="97"/>
      <c r="F15" s="99">
        <f>F16</f>
        <v>845.63</v>
      </c>
      <c r="G15" s="99">
        <f aca="true" t="shared" si="0" ref="G15:H17">G16</f>
        <v>872.81</v>
      </c>
      <c r="H15" s="99">
        <f t="shared" si="0"/>
        <v>907.33</v>
      </c>
    </row>
    <row r="16" spans="1:8" ht="17.25" customHeight="1">
      <c r="A16" s="100" t="s">
        <v>88</v>
      </c>
      <c r="B16" s="101" t="s">
        <v>7</v>
      </c>
      <c r="C16" s="101" t="s">
        <v>8</v>
      </c>
      <c r="D16" s="94">
        <v>9900000000</v>
      </c>
      <c r="E16" s="101"/>
      <c r="F16" s="102">
        <f>F17</f>
        <v>845.63</v>
      </c>
      <c r="G16" s="102">
        <f t="shared" si="0"/>
        <v>872.81</v>
      </c>
      <c r="H16" s="102">
        <f t="shared" si="0"/>
        <v>907.33</v>
      </c>
    </row>
    <row r="17" spans="1:8" ht="17.25" customHeight="1">
      <c r="A17" s="100" t="s">
        <v>20</v>
      </c>
      <c r="B17" s="101" t="s">
        <v>7</v>
      </c>
      <c r="C17" s="101" t="s">
        <v>8</v>
      </c>
      <c r="D17" s="94" t="s">
        <v>114</v>
      </c>
      <c r="E17" s="101"/>
      <c r="F17" s="102">
        <f>F18</f>
        <v>845.63</v>
      </c>
      <c r="G17" s="102">
        <f t="shared" si="0"/>
        <v>872.81</v>
      </c>
      <c r="H17" s="102">
        <f t="shared" si="0"/>
        <v>907.33</v>
      </c>
    </row>
    <row r="18" spans="1:8" s="8" customFormat="1" ht="48">
      <c r="A18" s="130" t="s">
        <v>89</v>
      </c>
      <c r="B18" s="101" t="s">
        <v>7</v>
      </c>
      <c r="C18" s="101" t="s">
        <v>8</v>
      </c>
      <c r="D18" s="94" t="s">
        <v>114</v>
      </c>
      <c r="E18" s="101" t="s">
        <v>90</v>
      </c>
      <c r="F18" s="103">
        <v>845.63</v>
      </c>
      <c r="G18" s="103">
        <v>872.81</v>
      </c>
      <c r="H18" s="103">
        <v>907.33</v>
      </c>
    </row>
    <row r="19" spans="1:8" s="22" customFormat="1" ht="36">
      <c r="A19" s="104" t="s">
        <v>18</v>
      </c>
      <c r="B19" s="105" t="s">
        <v>7</v>
      </c>
      <c r="C19" s="105" t="s">
        <v>10</v>
      </c>
      <c r="D19" s="98"/>
      <c r="E19" s="105"/>
      <c r="F19" s="106">
        <f>F20</f>
        <v>3684.86</v>
      </c>
      <c r="G19" s="106">
        <f>G20</f>
        <v>3734.9900000000002</v>
      </c>
      <c r="H19" s="106">
        <f>H20</f>
        <v>3441.1799999999994</v>
      </c>
    </row>
    <row r="20" spans="1:8" s="8" customFormat="1" ht="18" customHeight="1">
      <c r="A20" s="100" t="s">
        <v>88</v>
      </c>
      <c r="B20" s="101" t="s">
        <v>7</v>
      </c>
      <c r="C20" s="101" t="s">
        <v>10</v>
      </c>
      <c r="D20" s="94">
        <v>9900000000</v>
      </c>
      <c r="E20" s="101"/>
      <c r="F20" s="102">
        <f>F21+F28+F30+F33+F25</f>
        <v>3684.86</v>
      </c>
      <c r="G20" s="102">
        <f>G21+G28+G30+G33+G25</f>
        <v>3734.9900000000002</v>
      </c>
      <c r="H20" s="102">
        <f>H21+H28+H30+H33+H25</f>
        <v>3441.1799999999994</v>
      </c>
    </row>
    <row r="21" spans="1:8" s="8" customFormat="1" ht="24">
      <c r="A21" s="100" t="s">
        <v>91</v>
      </c>
      <c r="B21" s="107" t="s">
        <v>7</v>
      </c>
      <c r="C21" s="107" t="s">
        <v>10</v>
      </c>
      <c r="D21" s="94">
        <v>9900002040</v>
      </c>
      <c r="E21" s="107"/>
      <c r="F21" s="103">
        <f>F22+F23+F24</f>
        <v>3486.61</v>
      </c>
      <c r="G21" s="103">
        <f>G22+G23+G24</f>
        <v>3542.27</v>
      </c>
      <c r="H21" s="103">
        <f>H22+H23+H24</f>
        <v>3244.4399999999996</v>
      </c>
    </row>
    <row r="22" spans="1:8" s="8" customFormat="1" ht="48">
      <c r="A22" s="130" t="s">
        <v>89</v>
      </c>
      <c r="B22" s="101" t="s">
        <v>7</v>
      </c>
      <c r="C22" s="101" t="s">
        <v>10</v>
      </c>
      <c r="D22" s="94">
        <v>9900002040</v>
      </c>
      <c r="E22" s="101" t="s">
        <v>90</v>
      </c>
      <c r="F22" s="103">
        <v>2417.61</v>
      </c>
      <c r="G22" s="103">
        <v>2475.27</v>
      </c>
      <c r="H22" s="103">
        <v>2528.45</v>
      </c>
    </row>
    <row r="23" spans="1:8" s="8" customFormat="1" ht="24">
      <c r="A23" s="130" t="s">
        <v>102</v>
      </c>
      <c r="B23" s="101" t="s">
        <v>7</v>
      </c>
      <c r="C23" s="101" t="s">
        <v>10</v>
      </c>
      <c r="D23" s="94">
        <v>9900002040</v>
      </c>
      <c r="E23" s="101" t="s">
        <v>92</v>
      </c>
      <c r="F23" s="103">
        <v>1065</v>
      </c>
      <c r="G23" s="103">
        <v>1063</v>
      </c>
      <c r="H23" s="103">
        <v>711.99</v>
      </c>
    </row>
    <row r="24" spans="1:8" s="8" customFormat="1" ht="24">
      <c r="A24" s="130" t="s">
        <v>93</v>
      </c>
      <c r="B24" s="101" t="s">
        <v>7</v>
      </c>
      <c r="C24" s="101" t="s">
        <v>10</v>
      </c>
      <c r="D24" s="94">
        <v>9900002040</v>
      </c>
      <c r="E24" s="101" t="s">
        <v>94</v>
      </c>
      <c r="F24" s="103">
        <v>4</v>
      </c>
      <c r="G24" s="103">
        <v>4</v>
      </c>
      <c r="H24" s="103">
        <v>4</v>
      </c>
    </row>
    <row r="25" spans="1:8" s="8" customFormat="1" ht="24">
      <c r="A25" s="135" t="s">
        <v>172</v>
      </c>
      <c r="B25" s="101" t="s">
        <v>7</v>
      </c>
      <c r="C25" s="101" t="s">
        <v>10</v>
      </c>
      <c r="D25" s="94">
        <v>9900022003</v>
      </c>
      <c r="E25" s="101"/>
      <c r="F25" s="103">
        <f>F26+F27</f>
        <v>7.1</v>
      </c>
      <c r="G25" s="103">
        <f>G26+G27</f>
        <v>0</v>
      </c>
      <c r="H25" s="103">
        <f>H26+H27</f>
        <v>0</v>
      </c>
    </row>
    <row r="26" spans="1:8" s="8" customFormat="1" ht="48">
      <c r="A26" s="131" t="s">
        <v>89</v>
      </c>
      <c r="B26" s="101" t="s">
        <v>7</v>
      </c>
      <c r="C26" s="101" t="s">
        <v>10</v>
      </c>
      <c r="D26" s="94">
        <v>9900022003</v>
      </c>
      <c r="E26" s="101" t="s">
        <v>90</v>
      </c>
      <c r="F26" s="103">
        <v>7</v>
      </c>
      <c r="G26" s="103">
        <v>0</v>
      </c>
      <c r="H26" s="103">
        <v>0</v>
      </c>
    </row>
    <row r="27" spans="1:8" s="8" customFormat="1" ht="24">
      <c r="A27" s="131" t="s">
        <v>102</v>
      </c>
      <c r="B27" s="101" t="s">
        <v>7</v>
      </c>
      <c r="C27" s="101" t="s">
        <v>10</v>
      </c>
      <c r="D27" s="94">
        <v>9900022003</v>
      </c>
      <c r="E27" s="101" t="s">
        <v>92</v>
      </c>
      <c r="F27" s="103">
        <v>0.1</v>
      </c>
      <c r="G27" s="103">
        <v>0</v>
      </c>
      <c r="H27" s="103">
        <v>0</v>
      </c>
    </row>
    <row r="28" spans="1:8" s="8" customFormat="1" ht="24">
      <c r="A28" s="108" t="s">
        <v>62</v>
      </c>
      <c r="B28" s="101" t="s">
        <v>7</v>
      </c>
      <c r="C28" s="101" t="s">
        <v>10</v>
      </c>
      <c r="D28" s="94">
        <v>9900051180</v>
      </c>
      <c r="E28" s="107"/>
      <c r="F28" s="103">
        <f>F29</f>
        <v>152.3</v>
      </c>
      <c r="G28" s="103">
        <f>G29</f>
        <v>152.9</v>
      </c>
      <c r="H28" s="103">
        <f>H29</f>
        <v>155.7</v>
      </c>
    </row>
    <row r="29" spans="1:8" s="8" customFormat="1" ht="48">
      <c r="A29" s="131" t="s">
        <v>89</v>
      </c>
      <c r="B29" s="101" t="s">
        <v>7</v>
      </c>
      <c r="C29" s="101" t="s">
        <v>10</v>
      </c>
      <c r="D29" s="94">
        <v>9900051180</v>
      </c>
      <c r="E29" s="101" t="s">
        <v>90</v>
      </c>
      <c r="F29" s="103">
        <v>152.3</v>
      </c>
      <c r="G29" s="103">
        <v>152.9</v>
      </c>
      <c r="H29" s="103">
        <v>155.7</v>
      </c>
    </row>
    <row r="30" spans="1:8" s="8" customFormat="1" ht="24">
      <c r="A30" s="109" t="s">
        <v>98</v>
      </c>
      <c r="B30" s="107" t="s">
        <v>7</v>
      </c>
      <c r="C30" s="107" t="s">
        <v>10</v>
      </c>
      <c r="D30" s="94">
        <v>9900059300</v>
      </c>
      <c r="E30" s="107"/>
      <c r="F30" s="103">
        <f>F31+F32</f>
        <v>16.5</v>
      </c>
      <c r="G30" s="103">
        <f>G31+G32</f>
        <v>16.939999999999998</v>
      </c>
      <c r="H30" s="103">
        <f>H31+H32</f>
        <v>17.490000000000002</v>
      </c>
    </row>
    <row r="31" spans="1:8" s="8" customFormat="1" ht="48">
      <c r="A31" s="131" t="s">
        <v>89</v>
      </c>
      <c r="B31" s="107" t="s">
        <v>7</v>
      </c>
      <c r="C31" s="107" t="s">
        <v>10</v>
      </c>
      <c r="D31" s="94">
        <v>9900059300</v>
      </c>
      <c r="E31" s="101" t="s">
        <v>90</v>
      </c>
      <c r="F31" s="103">
        <v>13.5</v>
      </c>
      <c r="G31" s="103">
        <v>13.94</v>
      </c>
      <c r="H31" s="103">
        <v>14.49</v>
      </c>
    </row>
    <row r="32" spans="1:8" s="8" customFormat="1" ht="24">
      <c r="A32" s="131" t="s">
        <v>102</v>
      </c>
      <c r="B32" s="107" t="s">
        <v>7</v>
      </c>
      <c r="C32" s="107" t="s">
        <v>10</v>
      </c>
      <c r="D32" s="94">
        <v>9900059300</v>
      </c>
      <c r="E32" s="101" t="s">
        <v>92</v>
      </c>
      <c r="F32" s="103">
        <v>3</v>
      </c>
      <c r="G32" s="103">
        <v>3</v>
      </c>
      <c r="H32" s="103">
        <v>3</v>
      </c>
    </row>
    <row r="33" spans="1:8" s="8" customFormat="1" ht="65.25" customHeight="1">
      <c r="A33" s="127" t="s">
        <v>162</v>
      </c>
      <c r="B33" s="101" t="s">
        <v>7</v>
      </c>
      <c r="C33" s="101" t="s">
        <v>10</v>
      </c>
      <c r="D33" s="94">
        <v>9900073150</v>
      </c>
      <c r="E33" s="101"/>
      <c r="F33" s="110">
        <f>F34+F35</f>
        <v>22.35</v>
      </c>
      <c r="G33" s="110">
        <f>G34+G35</f>
        <v>22.88</v>
      </c>
      <c r="H33" s="110">
        <f>H34+H35</f>
        <v>23.55</v>
      </c>
    </row>
    <row r="34" spans="1:8" s="8" customFormat="1" ht="48">
      <c r="A34" s="131" t="s">
        <v>89</v>
      </c>
      <c r="B34" s="101" t="s">
        <v>7</v>
      </c>
      <c r="C34" s="101" t="s">
        <v>10</v>
      </c>
      <c r="D34" s="94">
        <v>9900073150</v>
      </c>
      <c r="E34" s="101" t="s">
        <v>90</v>
      </c>
      <c r="F34" s="110">
        <v>16.35</v>
      </c>
      <c r="G34" s="110">
        <v>16.88</v>
      </c>
      <c r="H34" s="110">
        <v>17.55</v>
      </c>
    </row>
    <row r="35" spans="1:8" s="8" customFormat="1" ht="24">
      <c r="A35" s="131" t="s">
        <v>102</v>
      </c>
      <c r="B35" s="101" t="s">
        <v>7</v>
      </c>
      <c r="C35" s="101" t="s">
        <v>10</v>
      </c>
      <c r="D35" s="94">
        <v>9900073150</v>
      </c>
      <c r="E35" s="101" t="s">
        <v>92</v>
      </c>
      <c r="F35" s="110">
        <v>6</v>
      </c>
      <c r="G35" s="110">
        <v>6</v>
      </c>
      <c r="H35" s="110">
        <v>6</v>
      </c>
    </row>
    <row r="36" spans="1:8" s="22" customFormat="1" ht="12" customHeight="1">
      <c r="A36" s="104" t="s">
        <v>32</v>
      </c>
      <c r="B36" s="105" t="s">
        <v>7</v>
      </c>
      <c r="C36" s="105" t="s">
        <v>61</v>
      </c>
      <c r="D36" s="98"/>
      <c r="E36" s="105"/>
      <c r="F36" s="106">
        <f>F37</f>
        <v>36.2</v>
      </c>
      <c r="G36" s="106">
        <f>G37</f>
        <v>8</v>
      </c>
      <c r="H36" s="106">
        <f>H37</f>
        <v>8</v>
      </c>
    </row>
    <row r="37" spans="1:8" s="80" customFormat="1" ht="12" customHeight="1">
      <c r="A37" s="100" t="s">
        <v>88</v>
      </c>
      <c r="B37" s="101" t="s">
        <v>7</v>
      </c>
      <c r="C37" s="101" t="s">
        <v>61</v>
      </c>
      <c r="D37" s="94">
        <v>9900000000</v>
      </c>
      <c r="E37" s="101"/>
      <c r="F37" s="102">
        <f>F40+F38+F42</f>
        <v>36.2</v>
      </c>
      <c r="G37" s="102">
        <f>G40+G38+G42</f>
        <v>8</v>
      </c>
      <c r="H37" s="102">
        <f>H40+H38+H42</f>
        <v>8</v>
      </c>
    </row>
    <row r="38" spans="1:8" s="80" customFormat="1" ht="12" customHeight="1">
      <c r="A38" s="100" t="s">
        <v>80</v>
      </c>
      <c r="B38" s="107" t="s">
        <v>7</v>
      </c>
      <c r="C38" s="107" t="s">
        <v>61</v>
      </c>
      <c r="D38" s="94">
        <v>9900009230</v>
      </c>
      <c r="E38" s="101"/>
      <c r="F38" s="103">
        <f>F39</f>
        <v>8</v>
      </c>
      <c r="G38" s="103">
        <f>G39</f>
        <v>8</v>
      </c>
      <c r="H38" s="103">
        <f>H39</f>
        <v>8</v>
      </c>
    </row>
    <row r="39" spans="1:8" s="80" customFormat="1" ht="12" customHeight="1">
      <c r="A39" s="130" t="s">
        <v>93</v>
      </c>
      <c r="B39" s="107" t="s">
        <v>7</v>
      </c>
      <c r="C39" s="107" t="s">
        <v>61</v>
      </c>
      <c r="D39" s="94">
        <v>9900009230</v>
      </c>
      <c r="E39" s="101" t="s">
        <v>94</v>
      </c>
      <c r="F39" s="103">
        <v>8</v>
      </c>
      <c r="G39" s="103">
        <v>8</v>
      </c>
      <c r="H39" s="103">
        <v>8</v>
      </c>
    </row>
    <row r="40" spans="1:8" s="80" customFormat="1" ht="48">
      <c r="A40" s="111" t="s">
        <v>99</v>
      </c>
      <c r="B40" s="107" t="s">
        <v>7</v>
      </c>
      <c r="C40" s="107" t="s">
        <v>61</v>
      </c>
      <c r="D40" s="94">
        <v>9900024030</v>
      </c>
      <c r="E40" s="107"/>
      <c r="F40" s="103">
        <f>F41</f>
        <v>11.1</v>
      </c>
      <c r="G40" s="103">
        <f>G41</f>
        <v>0</v>
      </c>
      <c r="H40" s="103">
        <f>H41</f>
        <v>0</v>
      </c>
    </row>
    <row r="41" spans="1:8" s="80" customFormat="1" ht="15" customHeight="1">
      <c r="A41" s="132" t="s">
        <v>29</v>
      </c>
      <c r="B41" s="107" t="s">
        <v>7</v>
      </c>
      <c r="C41" s="107" t="s">
        <v>61</v>
      </c>
      <c r="D41" s="94">
        <v>9900024030</v>
      </c>
      <c r="E41" s="107" t="s">
        <v>95</v>
      </c>
      <c r="F41" s="103">
        <v>11.1</v>
      </c>
      <c r="G41" s="103">
        <v>0</v>
      </c>
      <c r="H41" s="103">
        <v>0</v>
      </c>
    </row>
    <row r="42" spans="1:8" s="80" customFormat="1" ht="72">
      <c r="A42" s="136" t="s">
        <v>173</v>
      </c>
      <c r="B42" s="107" t="s">
        <v>7</v>
      </c>
      <c r="C42" s="107" t="s">
        <v>61</v>
      </c>
      <c r="D42" s="94">
        <v>9900024040</v>
      </c>
      <c r="E42" s="107"/>
      <c r="F42" s="103">
        <f>F43</f>
        <v>17.1</v>
      </c>
      <c r="G42" s="103">
        <f>G43</f>
        <v>0</v>
      </c>
      <c r="H42" s="103">
        <f>H43</f>
        <v>0</v>
      </c>
    </row>
    <row r="43" spans="1:8" s="80" customFormat="1" ht="15" customHeight="1">
      <c r="A43" s="132" t="s">
        <v>29</v>
      </c>
      <c r="B43" s="107" t="s">
        <v>7</v>
      </c>
      <c r="C43" s="107" t="s">
        <v>61</v>
      </c>
      <c r="D43" s="94">
        <v>9900024040</v>
      </c>
      <c r="E43" s="107" t="s">
        <v>95</v>
      </c>
      <c r="F43" s="103">
        <v>17.1</v>
      </c>
      <c r="G43" s="103">
        <v>0</v>
      </c>
      <c r="H43" s="103">
        <v>0</v>
      </c>
    </row>
    <row r="44" spans="1:8" s="8" customFormat="1" ht="24">
      <c r="A44" s="112" t="s">
        <v>81</v>
      </c>
      <c r="B44" s="105" t="s">
        <v>15</v>
      </c>
      <c r="C44" s="105" t="s">
        <v>30</v>
      </c>
      <c r="D44" s="98"/>
      <c r="E44" s="97"/>
      <c r="F44" s="106">
        <f>F45</f>
        <v>10</v>
      </c>
      <c r="G44" s="106">
        <f aca="true" t="shared" si="1" ref="G44:H47">G45</f>
        <v>10</v>
      </c>
      <c r="H44" s="106">
        <f t="shared" si="1"/>
        <v>0</v>
      </c>
    </row>
    <row r="45" spans="1:8" s="8" customFormat="1" ht="24">
      <c r="A45" s="112" t="s">
        <v>82</v>
      </c>
      <c r="B45" s="105" t="s">
        <v>15</v>
      </c>
      <c r="C45" s="105" t="s">
        <v>83</v>
      </c>
      <c r="D45" s="98"/>
      <c r="E45" s="97"/>
      <c r="F45" s="106">
        <f>F46</f>
        <v>10</v>
      </c>
      <c r="G45" s="106">
        <f t="shared" si="1"/>
        <v>10</v>
      </c>
      <c r="H45" s="106">
        <f t="shared" si="1"/>
        <v>0</v>
      </c>
    </row>
    <row r="46" spans="1:8" s="8" customFormat="1" ht="36">
      <c r="A46" s="113" t="s">
        <v>156</v>
      </c>
      <c r="B46" s="107" t="s">
        <v>15</v>
      </c>
      <c r="C46" s="107" t="s">
        <v>83</v>
      </c>
      <c r="D46" s="94">
        <v>100000000</v>
      </c>
      <c r="E46" s="101"/>
      <c r="F46" s="103">
        <f>F47</f>
        <v>10</v>
      </c>
      <c r="G46" s="103">
        <f t="shared" si="1"/>
        <v>10</v>
      </c>
      <c r="H46" s="103">
        <f t="shared" si="1"/>
        <v>0</v>
      </c>
    </row>
    <row r="47" spans="1:8" s="8" customFormat="1" ht="16.5" customHeight="1">
      <c r="A47" s="113" t="s">
        <v>167</v>
      </c>
      <c r="B47" s="107" t="s">
        <v>15</v>
      </c>
      <c r="C47" s="107" t="s">
        <v>83</v>
      </c>
      <c r="D47" s="94">
        <v>100099000</v>
      </c>
      <c r="E47" s="101"/>
      <c r="F47" s="103">
        <f>F48</f>
        <v>10</v>
      </c>
      <c r="G47" s="103">
        <f t="shared" si="1"/>
        <v>10</v>
      </c>
      <c r="H47" s="103">
        <f t="shared" si="1"/>
        <v>0</v>
      </c>
    </row>
    <row r="48" spans="1:8" s="8" customFormat="1" ht="24">
      <c r="A48" s="130" t="s">
        <v>102</v>
      </c>
      <c r="B48" s="107" t="s">
        <v>15</v>
      </c>
      <c r="C48" s="107" t="s">
        <v>83</v>
      </c>
      <c r="D48" s="94">
        <v>100099000</v>
      </c>
      <c r="E48" s="101" t="s">
        <v>92</v>
      </c>
      <c r="F48" s="103">
        <v>10</v>
      </c>
      <c r="G48" s="103">
        <v>10</v>
      </c>
      <c r="H48" s="103">
        <v>0</v>
      </c>
    </row>
    <row r="49" spans="1:8" s="8" customFormat="1" ht="16.5" customHeight="1">
      <c r="A49" s="104" t="s">
        <v>5</v>
      </c>
      <c r="B49" s="105" t="s">
        <v>9</v>
      </c>
      <c r="C49" s="105" t="s">
        <v>30</v>
      </c>
      <c r="D49" s="114"/>
      <c r="E49" s="107"/>
      <c r="F49" s="106">
        <f>F50</f>
        <v>521.52</v>
      </c>
      <c r="G49" s="106">
        <f>G50</f>
        <v>517.5</v>
      </c>
      <c r="H49" s="106">
        <f>H50</f>
        <v>173.23</v>
      </c>
    </row>
    <row r="50" spans="1:8" s="8" customFormat="1" ht="13.5" customHeight="1">
      <c r="A50" s="104" t="s">
        <v>19</v>
      </c>
      <c r="B50" s="105" t="s">
        <v>9</v>
      </c>
      <c r="C50" s="105" t="s">
        <v>15</v>
      </c>
      <c r="D50" s="98"/>
      <c r="E50" s="105"/>
      <c r="F50" s="106">
        <f>F51+F61+F64</f>
        <v>521.52</v>
      </c>
      <c r="G50" s="106">
        <f>G51+G61+G64</f>
        <v>517.5</v>
      </c>
      <c r="H50" s="106">
        <f>H51+H61+H64</f>
        <v>173.23</v>
      </c>
    </row>
    <row r="51" spans="1:8" s="8" customFormat="1" ht="24">
      <c r="A51" s="113" t="s">
        <v>158</v>
      </c>
      <c r="B51" s="115" t="s">
        <v>9</v>
      </c>
      <c r="C51" s="115" t="s">
        <v>15</v>
      </c>
      <c r="D51" s="94">
        <v>200000000</v>
      </c>
      <c r="E51" s="115"/>
      <c r="F51" s="116">
        <f>F52+F54+F56+F58</f>
        <v>511.52</v>
      </c>
      <c r="G51" s="116">
        <f>G52+G54+G56+G58</f>
        <v>0</v>
      </c>
      <c r="H51" s="116">
        <f>H52+H54+H56+H58</f>
        <v>0</v>
      </c>
    </row>
    <row r="52" spans="1:8" s="8" customFormat="1" ht="25.5">
      <c r="A52" s="138" t="s">
        <v>174</v>
      </c>
      <c r="B52" s="139" t="s">
        <v>9</v>
      </c>
      <c r="C52" s="139" t="s">
        <v>15</v>
      </c>
      <c r="D52" s="94" t="s">
        <v>176</v>
      </c>
      <c r="E52" s="139"/>
      <c r="F52" s="137">
        <f>F53</f>
        <v>186</v>
      </c>
      <c r="G52" s="137">
        <f>G53</f>
        <v>0</v>
      </c>
      <c r="H52" s="137">
        <f>H53</f>
        <v>0</v>
      </c>
    </row>
    <row r="53" spans="1:8" s="8" customFormat="1" ht="24">
      <c r="A53" s="130" t="s">
        <v>102</v>
      </c>
      <c r="B53" s="139" t="s">
        <v>9</v>
      </c>
      <c r="C53" s="139" t="s">
        <v>15</v>
      </c>
      <c r="D53" s="94" t="s">
        <v>176</v>
      </c>
      <c r="E53" s="139" t="s">
        <v>92</v>
      </c>
      <c r="F53" s="137">
        <v>186</v>
      </c>
      <c r="G53" s="137">
        <v>0</v>
      </c>
      <c r="H53" s="137">
        <v>0</v>
      </c>
    </row>
    <row r="54" spans="1:8" s="8" customFormat="1" ht="33" customHeight="1">
      <c r="A54" s="138" t="s">
        <v>175</v>
      </c>
      <c r="B54" s="139" t="s">
        <v>9</v>
      </c>
      <c r="C54" s="139" t="s">
        <v>15</v>
      </c>
      <c r="D54" s="94" t="s">
        <v>177</v>
      </c>
      <c r="E54" s="139"/>
      <c r="F54" s="137">
        <f>F55</f>
        <v>34</v>
      </c>
      <c r="G54" s="137">
        <f>G55</f>
        <v>0</v>
      </c>
      <c r="H54" s="137">
        <f>H55</f>
        <v>0</v>
      </c>
    </row>
    <row r="55" spans="1:8" s="8" customFormat="1" ht="24">
      <c r="A55" s="130" t="s">
        <v>102</v>
      </c>
      <c r="B55" s="139" t="s">
        <v>9</v>
      </c>
      <c r="C55" s="139" t="s">
        <v>15</v>
      </c>
      <c r="D55" s="94" t="s">
        <v>177</v>
      </c>
      <c r="E55" s="139" t="s">
        <v>92</v>
      </c>
      <c r="F55" s="137">
        <v>34</v>
      </c>
      <c r="G55" s="137">
        <v>0</v>
      </c>
      <c r="H55" s="137">
        <v>0</v>
      </c>
    </row>
    <row r="56" spans="1:8" s="8" customFormat="1" ht="24">
      <c r="A56" s="135" t="s">
        <v>172</v>
      </c>
      <c r="B56" s="101" t="s">
        <v>9</v>
      </c>
      <c r="C56" s="101" t="s">
        <v>15</v>
      </c>
      <c r="D56" s="94">
        <v>200022003</v>
      </c>
      <c r="E56" s="101"/>
      <c r="F56" s="137">
        <f>F57</f>
        <v>13.4</v>
      </c>
      <c r="G56" s="137">
        <f>G57</f>
        <v>0</v>
      </c>
      <c r="H56" s="137">
        <f>H57</f>
        <v>0</v>
      </c>
    </row>
    <row r="57" spans="1:8" s="8" customFormat="1" ht="24">
      <c r="A57" s="131" t="s">
        <v>102</v>
      </c>
      <c r="B57" s="101" t="s">
        <v>9</v>
      </c>
      <c r="C57" s="101" t="s">
        <v>15</v>
      </c>
      <c r="D57" s="94">
        <v>200022003</v>
      </c>
      <c r="E57" s="101" t="s">
        <v>92</v>
      </c>
      <c r="F57" s="137">
        <v>13.4</v>
      </c>
      <c r="G57" s="137">
        <v>0</v>
      </c>
      <c r="H57" s="137">
        <v>0</v>
      </c>
    </row>
    <row r="58" spans="1:8" s="8" customFormat="1" ht="12.75">
      <c r="A58" s="113" t="s">
        <v>167</v>
      </c>
      <c r="B58" s="115" t="s">
        <v>9</v>
      </c>
      <c r="C58" s="115" t="s">
        <v>15</v>
      </c>
      <c r="D58" s="94">
        <v>200099000</v>
      </c>
      <c r="E58" s="115"/>
      <c r="F58" s="116">
        <f>F59+F60</f>
        <v>278.12</v>
      </c>
      <c r="G58" s="116">
        <f>G59+G60</f>
        <v>0</v>
      </c>
      <c r="H58" s="116">
        <f>H59+H60</f>
        <v>0</v>
      </c>
    </row>
    <row r="59" spans="1:8" s="8" customFormat="1" ht="48">
      <c r="A59" s="131" t="s">
        <v>89</v>
      </c>
      <c r="B59" s="115" t="s">
        <v>9</v>
      </c>
      <c r="C59" s="115" t="s">
        <v>15</v>
      </c>
      <c r="D59" s="94">
        <v>200099000</v>
      </c>
      <c r="E59" s="115" t="s">
        <v>90</v>
      </c>
      <c r="F59" s="116">
        <v>52.08</v>
      </c>
      <c r="G59" s="116">
        <v>0</v>
      </c>
      <c r="H59" s="116">
        <v>0</v>
      </c>
    </row>
    <row r="60" spans="1:8" s="8" customFormat="1" ht="24">
      <c r="A60" s="130" t="s">
        <v>102</v>
      </c>
      <c r="B60" s="115" t="s">
        <v>9</v>
      </c>
      <c r="C60" s="115" t="s">
        <v>15</v>
      </c>
      <c r="D60" s="94">
        <v>200099000</v>
      </c>
      <c r="E60" s="115" t="s">
        <v>92</v>
      </c>
      <c r="F60" s="116">
        <v>226.04</v>
      </c>
      <c r="G60" s="116">
        <v>0</v>
      </c>
      <c r="H60" s="116">
        <v>0</v>
      </c>
    </row>
    <row r="61" spans="1:8" s="22" customFormat="1" ht="40.5" customHeight="1">
      <c r="A61" s="113" t="s">
        <v>157</v>
      </c>
      <c r="B61" s="115" t="s">
        <v>9</v>
      </c>
      <c r="C61" s="115" t="s">
        <v>15</v>
      </c>
      <c r="D61" s="94">
        <v>300000000</v>
      </c>
      <c r="E61" s="115"/>
      <c r="F61" s="116">
        <f aca="true" t="shared" si="2" ref="F61:H62">F62</f>
        <v>10</v>
      </c>
      <c r="G61" s="116">
        <f t="shared" si="2"/>
        <v>10</v>
      </c>
      <c r="H61" s="116">
        <f t="shared" si="2"/>
        <v>0</v>
      </c>
    </row>
    <row r="62" spans="1:8" s="22" customFormat="1" ht="15.75" customHeight="1">
      <c r="A62" s="113" t="s">
        <v>167</v>
      </c>
      <c r="B62" s="115" t="s">
        <v>9</v>
      </c>
      <c r="C62" s="115" t="s">
        <v>15</v>
      </c>
      <c r="D62" s="94">
        <v>300099000</v>
      </c>
      <c r="E62" s="115"/>
      <c r="F62" s="116">
        <f t="shared" si="2"/>
        <v>10</v>
      </c>
      <c r="G62" s="116">
        <f t="shared" si="2"/>
        <v>10</v>
      </c>
      <c r="H62" s="116">
        <f t="shared" si="2"/>
        <v>0</v>
      </c>
    </row>
    <row r="63" spans="1:8" s="8" customFormat="1" ht="24">
      <c r="A63" s="130" t="s">
        <v>102</v>
      </c>
      <c r="B63" s="115" t="s">
        <v>9</v>
      </c>
      <c r="C63" s="115" t="s">
        <v>15</v>
      </c>
      <c r="D63" s="94">
        <v>300099000</v>
      </c>
      <c r="E63" s="115" t="s">
        <v>92</v>
      </c>
      <c r="F63" s="116">
        <v>10</v>
      </c>
      <c r="G63" s="116">
        <v>10</v>
      </c>
      <c r="H63" s="116">
        <v>0</v>
      </c>
    </row>
    <row r="64" spans="1:8" s="8" customFormat="1" ht="17.25" customHeight="1">
      <c r="A64" s="128" t="s">
        <v>88</v>
      </c>
      <c r="B64" s="107" t="s">
        <v>9</v>
      </c>
      <c r="C64" s="107" t="s">
        <v>15</v>
      </c>
      <c r="D64" s="94">
        <v>9900000000</v>
      </c>
      <c r="E64" s="107"/>
      <c r="F64" s="116">
        <f>F65+F67</f>
        <v>0</v>
      </c>
      <c r="G64" s="116">
        <f>G65+G67</f>
        <v>507.5</v>
      </c>
      <c r="H64" s="116">
        <f>H65+H67</f>
        <v>173.23</v>
      </c>
    </row>
    <row r="65" spans="1:8" s="8" customFormat="1" ht="14.25" customHeight="1">
      <c r="A65" s="108" t="s">
        <v>159</v>
      </c>
      <c r="B65" s="107" t="s">
        <v>9</v>
      </c>
      <c r="C65" s="107" t="s">
        <v>15</v>
      </c>
      <c r="D65" s="94">
        <v>9900060010</v>
      </c>
      <c r="E65" s="107"/>
      <c r="F65" s="116">
        <f>F66</f>
        <v>0</v>
      </c>
      <c r="G65" s="116">
        <f>G66</f>
        <v>93</v>
      </c>
      <c r="H65" s="116">
        <f>H66</f>
        <v>45</v>
      </c>
    </row>
    <row r="66" spans="1:8" s="8" customFormat="1" ht="24">
      <c r="A66" s="131" t="s">
        <v>160</v>
      </c>
      <c r="B66" s="107" t="s">
        <v>9</v>
      </c>
      <c r="C66" s="107" t="s">
        <v>15</v>
      </c>
      <c r="D66" s="94">
        <v>9900060010</v>
      </c>
      <c r="E66" s="107" t="s">
        <v>92</v>
      </c>
      <c r="F66" s="116">
        <v>0</v>
      </c>
      <c r="G66" s="116">
        <v>93</v>
      </c>
      <c r="H66" s="116">
        <v>45</v>
      </c>
    </row>
    <row r="67" spans="1:8" s="8" customFormat="1" ht="14.25" customHeight="1">
      <c r="A67" s="129" t="s">
        <v>161</v>
      </c>
      <c r="B67" s="107" t="s">
        <v>9</v>
      </c>
      <c r="C67" s="107" t="s">
        <v>15</v>
      </c>
      <c r="D67" s="94">
        <v>9900060020</v>
      </c>
      <c r="E67" s="107"/>
      <c r="F67" s="116">
        <f>F68</f>
        <v>0</v>
      </c>
      <c r="G67" s="116">
        <f>G68</f>
        <v>414.5</v>
      </c>
      <c r="H67" s="116">
        <f>H68</f>
        <v>128.23</v>
      </c>
    </row>
    <row r="68" spans="1:8" s="8" customFormat="1" ht="24">
      <c r="A68" s="131" t="s">
        <v>160</v>
      </c>
      <c r="B68" s="107" t="s">
        <v>9</v>
      </c>
      <c r="C68" s="107" t="s">
        <v>15</v>
      </c>
      <c r="D68" s="94">
        <v>9900060020</v>
      </c>
      <c r="E68" s="107" t="s">
        <v>92</v>
      </c>
      <c r="F68" s="116">
        <v>0</v>
      </c>
      <c r="G68" s="116">
        <v>414.5</v>
      </c>
      <c r="H68" s="116">
        <v>128.23</v>
      </c>
    </row>
    <row r="69" spans="1:8" s="8" customFormat="1" ht="14.25" customHeight="1">
      <c r="A69" s="118" t="s">
        <v>6</v>
      </c>
      <c r="B69" s="117" t="s">
        <v>14</v>
      </c>
      <c r="C69" s="117" t="s">
        <v>30</v>
      </c>
      <c r="D69" s="119"/>
      <c r="E69" s="120"/>
      <c r="F69" s="121">
        <f>F70</f>
        <v>451.79</v>
      </c>
      <c r="G69" s="121">
        <f aca="true" t="shared" si="3" ref="G69:H72">G70</f>
        <v>466.5</v>
      </c>
      <c r="H69" s="121">
        <f t="shared" si="3"/>
        <v>485.16</v>
      </c>
    </row>
    <row r="70" spans="1:8" s="8" customFormat="1" ht="14.25" customHeight="1">
      <c r="A70" s="118" t="s">
        <v>16</v>
      </c>
      <c r="B70" s="122">
        <v>10</v>
      </c>
      <c r="C70" s="122" t="s">
        <v>7</v>
      </c>
      <c r="D70" s="123"/>
      <c r="E70" s="122"/>
      <c r="F70" s="121">
        <f>F71</f>
        <v>451.79</v>
      </c>
      <c r="G70" s="121">
        <f t="shared" si="3"/>
        <v>466.5</v>
      </c>
      <c r="H70" s="121">
        <f t="shared" si="3"/>
        <v>485.16</v>
      </c>
    </row>
    <row r="71" spans="1:8" s="26" customFormat="1" ht="15" customHeight="1">
      <c r="A71" s="100" t="s">
        <v>88</v>
      </c>
      <c r="B71" s="124">
        <v>10</v>
      </c>
      <c r="C71" s="124" t="s">
        <v>7</v>
      </c>
      <c r="D71" s="94">
        <v>9900000000</v>
      </c>
      <c r="E71" s="124"/>
      <c r="F71" s="125">
        <f>F72</f>
        <v>451.79</v>
      </c>
      <c r="G71" s="125">
        <f t="shared" si="3"/>
        <v>466.5</v>
      </c>
      <c r="H71" s="125">
        <f t="shared" si="3"/>
        <v>485.16</v>
      </c>
    </row>
    <row r="72" spans="1:8" s="26" customFormat="1" ht="36">
      <c r="A72" s="126" t="s">
        <v>97</v>
      </c>
      <c r="B72" s="124" t="s">
        <v>14</v>
      </c>
      <c r="C72" s="124" t="s">
        <v>7</v>
      </c>
      <c r="D72" s="95">
        <v>9900010490</v>
      </c>
      <c r="E72" s="124"/>
      <c r="F72" s="125">
        <f>F73</f>
        <v>451.79</v>
      </c>
      <c r="G72" s="125">
        <f t="shared" si="3"/>
        <v>466.5</v>
      </c>
      <c r="H72" s="125">
        <f t="shared" si="3"/>
        <v>485.16</v>
      </c>
    </row>
    <row r="73" spans="1:8" ht="18.75" customHeight="1">
      <c r="A73" s="130" t="s">
        <v>96</v>
      </c>
      <c r="B73" s="124" t="s">
        <v>14</v>
      </c>
      <c r="C73" s="124" t="s">
        <v>7</v>
      </c>
      <c r="D73" s="95">
        <v>9900010490</v>
      </c>
      <c r="E73" s="124">
        <v>300</v>
      </c>
      <c r="F73" s="125">
        <v>451.79</v>
      </c>
      <c r="G73" s="125">
        <v>466.5</v>
      </c>
      <c r="H73" s="125">
        <v>485.16</v>
      </c>
    </row>
    <row r="74" spans="1:8" ht="12.75">
      <c r="A74" s="91" t="s">
        <v>84</v>
      </c>
      <c r="B74" s="25">
        <v>99</v>
      </c>
      <c r="C74" s="30" t="s">
        <v>30</v>
      </c>
      <c r="D74" s="25"/>
      <c r="E74" s="25"/>
      <c r="F74" s="40">
        <f aca="true" t="shared" si="4" ref="F74:H75">F75</f>
        <v>0</v>
      </c>
      <c r="G74" s="40">
        <f t="shared" si="4"/>
        <v>143</v>
      </c>
      <c r="H74" s="40">
        <f t="shared" si="4"/>
        <v>268</v>
      </c>
    </row>
    <row r="75" spans="1:8" ht="12.75">
      <c r="A75" s="91" t="s">
        <v>84</v>
      </c>
      <c r="B75" s="25">
        <v>99</v>
      </c>
      <c r="C75" s="25">
        <v>99</v>
      </c>
      <c r="D75" s="25"/>
      <c r="E75" s="25"/>
      <c r="F75" s="40">
        <f t="shared" si="4"/>
        <v>0</v>
      </c>
      <c r="G75" s="40">
        <f t="shared" si="4"/>
        <v>143</v>
      </c>
      <c r="H75" s="40">
        <f t="shared" si="4"/>
        <v>268</v>
      </c>
    </row>
    <row r="76" spans="1:8" ht="12.75">
      <c r="A76" s="133" t="s">
        <v>84</v>
      </c>
      <c r="B76" s="24">
        <v>99</v>
      </c>
      <c r="C76" s="24">
        <v>99</v>
      </c>
      <c r="D76" s="94">
        <v>9900099990</v>
      </c>
      <c r="E76" s="24">
        <v>800</v>
      </c>
      <c r="F76" s="39">
        <v>0</v>
      </c>
      <c r="G76" s="39">
        <v>143</v>
      </c>
      <c r="H76" s="144">
        <v>268</v>
      </c>
    </row>
  </sheetData>
  <sheetProtection/>
  <mergeCells count="13">
    <mergeCell ref="A1:H1"/>
    <mergeCell ref="A2:H2"/>
    <mergeCell ref="A3:H3"/>
    <mergeCell ref="A4:H4"/>
    <mergeCell ref="A5:H5"/>
    <mergeCell ref="A10:A11"/>
    <mergeCell ref="B10:B11"/>
    <mergeCell ref="C10:C11"/>
    <mergeCell ref="D10:D11"/>
    <mergeCell ref="E10:E11"/>
    <mergeCell ref="F10:H10"/>
    <mergeCell ref="A7:H7"/>
    <mergeCell ref="D9:F9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view="pageBreakPreview" zoomScaleSheetLayoutView="100" zoomScalePageLayoutView="0" workbookViewId="0" topLeftCell="A49">
      <selection activeCell="K18" sqref="K18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2.375" style="0" customWidth="1"/>
    <col min="6" max="6" width="3.875" style="0" customWidth="1"/>
    <col min="7" max="7" width="9.25390625" style="0" customWidth="1"/>
  </cols>
  <sheetData>
    <row r="1" spans="1:9" s="3" customFormat="1" ht="11.25">
      <c r="A1" s="151" t="s">
        <v>11</v>
      </c>
      <c r="B1" s="151"/>
      <c r="C1" s="151"/>
      <c r="D1" s="151"/>
      <c r="E1" s="151"/>
      <c r="F1" s="151"/>
      <c r="G1" s="151"/>
      <c r="H1" s="151"/>
      <c r="I1" s="151"/>
    </row>
    <row r="2" spans="1:9" s="3" customFormat="1" ht="11.25">
      <c r="A2" s="151" t="s">
        <v>72</v>
      </c>
      <c r="B2" s="151"/>
      <c r="C2" s="151"/>
      <c r="D2" s="151"/>
      <c r="E2" s="151"/>
      <c r="F2" s="151"/>
      <c r="G2" s="151"/>
      <c r="H2" s="151"/>
      <c r="I2" s="151"/>
    </row>
    <row r="3" spans="1:9" s="3" customFormat="1" ht="11.25">
      <c r="A3" s="151" t="s">
        <v>163</v>
      </c>
      <c r="B3" s="151"/>
      <c r="C3" s="151"/>
      <c r="D3" s="151"/>
      <c r="E3" s="151"/>
      <c r="F3" s="151"/>
      <c r="G3" s="151"/>
      <c r="H3" s="151"/>
      <c r="I3" s="151"/>
    </row>
    <row r="4" spans="1:9" s="3" customFormat="1" ht="11.25">
      <c r="A4" s="151" t="s">
        <v>164</v>
      </c>
      <c r="B4" s="151"/>
      <c r="C4" s="151"/>
      <c r="D4" s="151"/>
      <c r="E4" s="151"/>
      <c r="F4" s="151"/>
      <c r="G4" s="151"/>
      <c r="H4" s="151"/>
      <c r="I4" s="151"/>
    </row>
    <row r="5" spans="1:9" s="3" customFormat="1" ht="12.75" customHeight="1">
      <c r="A5" s="151" t="s">
        <v>197</v>
      </c>
      <c r="B5" s="151"/>
      <c r="C5" s="151"/>
      <c r="D5" s="151"/>
      <c r="E5" s="151"/>
      <c r="F5" s="151"/>
      <c r="G5" s="151"/>
      <c r="H5" s="151"/>
      <c r="I5" s="151"/>
    </row>
    <row r="6" spans="1:7" ht="12.75">
      <c r="A6" s="1"/>
      <c r="B6" s="1"/>
      <c r="C6" s="1"/>
      <c r="D6" s="1"/>
      <c r="E6" s="1"/>
      <c r="F6" s="1"/>
      <c r="G6" s="1"/>
    </row>
    <row r="7" spans="1:9" ht="30.75" customHeight="1">
      <c r="A7" s="148" t="s">
        <v>189</v>
      </c>
      <c r="B7" s="148"/>
      <c r="C7" s="148"/>
      <c r="D7" s="148"/>
      <c r="E7" s="148"/>
      <c r="F7" s="148"/>
      <c r="G7" s="148"/>
      <c r="H7" s="148"/>
      <c r="I7" s="148"/>
    </row>
    <row r="8" spans="1:7" s="3" customFormat="1" ht="11.25">
      <c r="A8" s="4"/>
      <c r="B8" s="4"/>
      <c r="C8" s="4"/>
      <c r="D8" s="4"/>
      <c r="E8" s="4"/>
      <c r="F8" s="4"/>
      <c r="G8" s="4"/>
    </row>
    <row r="9" spans="5:7" s="3" customFormat="1" ht="12.75" customHeight="1">
      <c r="E9" s="149"/>
      <c r="F9" s="149"/>
      <c r="G9" s="150"/>
    </row>
    <row r="10" spans="1:9" ht="15" customHeight="1">
      <c r="A10" s="153" t="s">
        <v>21</v>
      </c>
      <c r="B10" s="145" t="s">
        <v>12</v>
      </c>
      <c r="C10" s="145" t="s">
        <v>13</v>
      </c>
      <c r="D10" s="145" t="s">
        <v>1</v>
      </c>
      <c r="E10" s="145" t="s">
        <v>2</v>
      </c>
      <c r="F10" s="145" t="s">
        <v>3</v>
      </c>
      <c r="G10" s="147" t="s">
        <v>71</v>
      </c>
      <c r="H10" s="147"/>
      <c r="I10" s="147"/>
    </row>
    <row r="11" spans="1:9" ht="13.5" customHeight="1">
      <c r="A11" s="154"/>
      <c r="B11" s="146"/>
      <c r="C11" s="146"/>
      <c r="D11" s="146"/>
      <c r="E11" s="146"/>
      <c r="F11" s="146"/>
      <c r="G11" s="36" t="s">
        <v>139</v>
      </c>
      <c r="H11" s="36" t="s">
        <v>141</v>
      </c>
      <c r="I11" s="36" t="s">
        <v>165</v>
      </c>
    </row>
    <row r="12" spans="1:9" ht="12.75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7">
        <v>7</v>
      </c>
      <c r="H12" s="27">
        <v>8</v>
      </c>
      <c r="I12" s="27">
        <v>9</v>
      </c>
    </row>
    <row r="13" spans="1:9" ht="20.25" customHeight="1">
      <c r="A13" s="16" t="s">
        <v>73</v>
      </c>
      <c r="B13" s="13" t="s">
        <v>31</v>
      </c>
      <c r="C13" s="27"/>
      <c r="D13" s="27"/>
      <c r="E13" s="27"/>
      <c r="F13" s="27"/>
      <c r="G13" s="38">
        <f>G14+G49+G69+G44+G74</f>
        <v>5549.999999999999</v>
      </c>
      <c r="H13" s="38">
        <f>H14+H49+H69+H44+H74</f>
        <v>5752.8</v>
      </c>
      <c r="I13" s="38">
        <f>I14+I49+I69+I44+I74</f>
        <v>5282.899999999999</v>
      </c>
    </row>
    <row r="14" spans="1:9" s="26" customFormat="1" ht="21" customHeight="1">
      <c r="A14" s="96" t="s">
        <v>4</v>
      </c>
      <c r="B14" s="17"/>
      <c r="C14" s="97" t="s">
        <v>7</v>
      </c>
      <c r="D14" s="97" t="s">
        <v>30</v>
      </c>
      <c r="E14" s="98"/>
      <c r="F14" s="97"/>
      <c r="G14" s="99">
        <f>G15+G19+G36</f>
        <v>4566.69</v>
      </c>
      <c r="H14" s="99">
        <f>H15+H19+H36</f>
        <v>4615.8</v>
      </c>
      <c r="I14" s="99">
        <f>I15+I19+I36</f>
        <v>4356.509999999999</v>
      </c>
    </row>
    <row r="15" spans="1:9" s="26" customFormat="1" ht="24">
      <c r="A15" s="96" t="s">
        <v>17</v>
      </c>
      <c r="B15" s="17"/>
      <c r="C15" s="97" t="s">
        <v>7</v>
      </c>
      <c r="D15" s="97" t="s">
        <v>8</v>
      </c>
      <c r="E15" s="98"/>
      <c r="F15" s="97"/>
      <c r="G15" s="99">
        <f>G16</f>
        <v>845.63</v>
      </c>
      <c r="H15" s="99">
        <f aca="true" t="shared" si="0" ref="H15:I17">H16</f>
        <v>872.81</v>
      </c>
      <c r="I15" s="99">
        <f t="shared" si="0"/>
        <v>907.33</v>
      </c>
    </row>
    <row r="16" spans="1:9" ht="15.75" customHeight="1">
      <c r="A16" s="100" t="s">
        <v>88</v>
      </c>
      <c r="B16" s="18"/>
      <c r="C16" s="101" t="s">
        <v>7</v>
      </c>
      <c r="D16" s="101" t="s">
        <v>8</v>
      </c>
      <c r="E16" s="94">
        <v>9900000000</v>
      </c>
      <c r="F16" s="101"/>
      <c r="G16" s="102">
        <f>G17</f>
        <v>845.63</v>
      </c>
      <c r="H16" s="102">
        <f t="shared" si="0"/>
        <v>872.81</v>
      </c>
      <c r="I16" s="102">
        <f t="shared" si="0"/>
        <v>907.33</v>
      </c>
    </row>
    <row r="17" spans="1:9" ht="15.75" customHeight="1">
      <c r="A17" s="100" t="s">
        <v>20</v>
      </c>
      <c r="B17" s="18"/>
      <c r="C17" s="101" t="s">
        <v>7</v>
      </c>
      <c r="D17" s="101" t="s">
        <v>8</v>
      </c>
      <c r="E17" s="94" t="s">
        <v>114</v>
      </c>
      <c r="F17" s="101"/>
      <c r="G17" s="102">
        <f>G18</f>
        <v>845.63</v>
      </c>
      <c r="H17" s="102">
        <f t="shared" si="0"/>
        <v>872.81</v>
      </c>
      <c r="I17" s="102">
        <f t="shared" si="0"/>
        <v>907.33</v>
      </c>
    </row>
    <row r="18" spans="1:9" s="8" customFormat="1" ht="48">
      <c r="A18" s="130" t="s">
        <v>89</v>
      </c>
      <c r="B18" s="14"/>
      <c r="C18" s="101" t="s">
        <v>7</v>
      </c>
      <c r="D18" s="101" t="s">
        <v>8</v>
      </c>
      <c r="E18" s="94" t="s">
        <v>114</v>
      </c>
      <c r="F18" s="101" t="s">
        <v>90</v>
      </c>
      <c r="G18" s="103">
        <f>'Приложение 1'!F18</f>
        <v>845.63</v>
      </c>
      <c r="H18" s="103">
        <f>'Приложение 1'!G18</f>
        <v>872.81</v>
      </c>
      <c r="I18" s="103">
        <f>'Приложение 1'!H18</f>
        <v>907.33</v>
      </c>
    </row>
    <row r="19" spans="1:9" s="22" customFormat="1" ht="36">
      <c r="A19" s="104" t="s">
        <v>18</v>
      </c>
      <c r="B19" s="21"/>
      <c r="C19" s="105" t="s">
        <v>7</v>
      </c>
      <c r="D19" s="105" t="s">
        <v>10</v>
      </c>
      <c r="E19" s="98"/>
      <c r="F19" s="105"/>
      <c r="G19" s="106">
        <f>G20</f>
        <v>3684.86</v>
      </c>
      <c r="H19" s="106">
        <f>H20</f>
        <v>3734.9900000000002</v>
      </c>
      <c r="I19" s="106">
        <f>I20</f>
        <v>3441.1799999999994</v>
      </c>
    </row>
    <row r="20" spans="1:9" s="8" customFormat="1" ht="15.75" customHeight="1">
      <c r="A20" s="100" t="s">
        <v>88</v>
      </c>
      <c r="B20" s="19"/>
      <c r="C20" s="101" t="s">
        <v>7</v>
      </c>
      <c r="D20" s="101" t="s">
        <v>10</v>
      </c>
      <c r="E20" s="94">
        <v>9900000000</v>
      </c>
      <c r="F20" s="101"/>
      <c r="G20" s="102">
        <f>G21+G28+G30+G33+G25</f>
        <v>3684.86</v>
      </c>
      <c r="H20" s="102">
        <f>H21+H28+H30+H33+H25</f>
        <v>3734.9900000000002</v>
      </c>
      <c r="I20" s="102">
        <f>I21+I28+I30+I33+I25</f>
        <v>3441.1799999999994</v>
      </c>
    </row>
    <row r="21" spans="1:9" s="8" customFormat="1" ht="24">
      <c r="A21" s="100" t="s">
        <v>91</v>
      </c>
      <c r="B21" s="19"/>
      <c r="C21" s="107" t="s">
        <v>7</v>
      </c>
      <c r="D21" s="107" t="s">
        <v>10</v>
      </c>
      <c r="E21" s="94">
        <v>9900002040</v>
      </c>
      <c r="F21" s="107"/>
      <c r="G21" s="103">
        <f>G22+G23+G24</f>
        <v>3486.61</v>
      </c>
      <c r="H21" s="103">
        <f>H22+H23+H24</f>
        <v>3542.27</v>
      </c>
      <c r="I21" s="103">
        <f>I22+I23+I24</f>
        <v>3244.4399999999996</v>
      </c>
    </row>
    <row r="22" spans="1:9" s="8" customFormat="1" ht="48">
      <c r="A22" s="130" t="s">
        <v>89</v>
      </c>
      <c r="B22" s="14"/>
      <c r="C22" s="101" t="s">
        <v>7</v>
      </c>
      <c r="D22" s="101" t="s">
        <v>10</v>
      </c>
      <c r="E22" s="94">
        <v>9900002040</v>
      </c>
      <c r="F22" s="101" t="s">
        <v>90</v>
      </c>
      <c r="G22" s="103">
        <f>'Приложение 1'!F22</f>
        <v>2417.61</v>
      </c>
      <c r="H22" s="103">
        <f>'Приложение 1'!G22</f>
        <v>2475.27</v>
      </c>
      <c r="I22" s="103">
        <f>'Приложение 1'!H22</f>
        <v>2528.45</v>
      </c>
    </row>
    <row r="23" spans="1:9" s="8" customFormat="1" ht="24">
      <c r="A23" s="130" t="s">
        <v>102</v>
      </c>
      <c r="B23" s="14"/>
      <c r="C23" s="101" t="s">
        <v>7</v>
      </c>
      <c r="D23" s="101" t="s">
        <v>10</v>
      </c>
      <c r="E23" s="94">
        <v>9900002040</v>
      </c>
      <c r="F23" s="101" t="s">
        <v>92</v>
      </c>
      <c r="G23" s="103">
        <f>'Приложение 1'!F23</f>
        <v>1065</v>
      </c>
      <c r="H23" s="103">
        <f>'Приложение 1'!G23</f>
        <v>1063</v>
      </c>
      <c r="I23" s="103">
        <f>'Приложение 1'!H23</f>
        <v>711.99</v>
      </c>
    </row>
    <row r="24" spans="1:9" s="8" customFormat="1" ht="17.25" customHeight="1">
      <c r="A24" s="130" t="s">
        <v>93</v>
      </c>
      <c r="B24" s="14"/>
      <c r="C24" s="101" t="s">
        <v>7</v>
      </c>
      <c r="D24" s="101" t="s">
        <v>10</v>
      </c>
      <c r="E24" s="94">
        <v>9900002040</v>
      </c>
      <c r="F24" s="101" t="s">
        <v>94</v>
      </c>
      <c r="G24" s="103">
        <f>'Приложение 1'!F24</f>
        <v>4</v>
      </c>
      <c r="H24" s="103">
        <f>'Приложение 1'!G24</f>
        <v>4</v>
      </c>
      <c r="I24" s="103">
        <f>'Приложение 1'!H24</f>
        <v>4</v>
      </c>
    </row>
    <row r="25" spans="1:9" s="8" customFormat="1" ht="24">
      <c r="A25" s="135" t="s">
        <v>172</v>
      </c>
      <c r="B25" s="14"/>
      <c r="C25" s="101" t="s">
        <v>7</v>
      </c>
      <c r="D25" s="101" t="s">
        <v>10</v>
      </c>
      <c r="E25" s="94">
        <v>9900022003</v>
      </c>
      <c r="F25" s="101"/>
      <c r="G25" s="103">
        <f>G26+G27</f>
        <v>7.1</v>
      </c>
      <c r="H25" s="103">
        <f>H26+H27</f>
        <v>0</v>
      </c>
      <c r="I25" s="103">
        <f>I26+I27</f>
        <v>0</v>
      </c>
    </row>
    <row r="26" spans="1:9" s="8" customFormat="1" ht="48">
      <c r="A26" s="131" t="s">
        <v>89</v>
      </c>
      <c r="B26" s="20"/>
      <c r="C26" s="101" t="s">
        <v>7</v>
      </c>
      <c r="D26" s="101" t="s">
        <v>10</v>
      </c>
      <c r="E26" s="94">
        <v>9900022003</v>
      </c>
      <c r="F26" s="101" t="s">
        <v>90</v>
      </c>
      <c r="G26" s="103">
        <f>'Приложение 1'!F26</f>
        <v>7</v>
      </c>
      <c r="H26" s="103">
        <f>'Приложение 1'!G26</f>
        <v>0</v>
      </c>
      <c r="I26" s="103">
        <f>'Приложение 1'!H26</f>
        <v>0</v>
      </c>
    </row>
    <row r="27" spans="1:9" s="8" customFormat="1" ht="24">
      <c r="A27" s="131" t="s">
        <v>102</v>
      </c>
      <c r="B27" s="20"/>
      <c r="C27" s="101" t="s">
        <v>7</v>
      </c>
      <c r="D27" s="101" t="s">
        <v>10</v>
      </c>
      <c r="E27" s="94">
        <v>9900022003</v>
      </c>
      <c r="F27" s="101" t="s">
        <v>92</v>
      </c>
      <c r="G27" s="103">
        <f>'Приложение 1'!F27</f>
        <v>0.1</v>
      </c>
      <c r="H27" s="103">
        <f>'Приложение 1'!G27</f>
        <v>0</v>
      </c>
      <c r="I27" s="103">
        <f>'Приложение 1'!H27</f>
        <v>0</v>
      </c>
    </row>
    <row r="28" spans="1:9" s="22" customFormat="1" ht="24">
      <c r="A28" s="108" t="s">
        <v>62</v>
      </c>
      <c r="B28" s="21"/>
      <c r="C28" s="101" t="s">
        <v>7</v>
      </c>
      <c r="D28" s="101" t="s">
        <v>10</v>
      </c>
      <c r="E28" s="94">
        <v>9900051180</v>
      </c>
      <c r="F28" s="107"/>
      <c r="G28" s="103">
        <f>G29</f>
        <v>152.3</v>
      </c>
      <c r="H28" s="103">
        <f>H29</f>
        <v>152.9</v>
      </c>
      <c r="I28" s="103">
        <f>I29</f>
        <v>155.7</v>
      </c>
    </row>
    <row r="29" spans="1:9" s="80" customFormat="1" ht="48">
      <c r="A29" s="131" t="s">
        <v>89</v>
      </c>
      <c r="B29" s="20"/>
      <c r="C29" s="101" t="s">
        <v>7</v>
      </c>
      <c r="D29" s="101" t="s">
        <v>10</v>
      </c>
      <c r="E29" s="94">
        <v>9900051180</v>
      </c>
      <c r="F29" s="101" t="s">
        <v>90</v>
      </c>
      <c r="G29" s="103">
        <f>'Приложение 1'!F29</f>
        <v>152.3</v>
      </c>
      <c r="H29" s="103">
        <f>'Приложение 1'!G29</f>
        <v>152.9</v>
      </c>
      <c r="I29" s="103">
        <f>'Приложение 1'!H29</f>
        <v>155.7</v>
      </c>
    </row>
    <row r="30" spans="1:9" s="80" customFormat="1" ht="24">
      <c r="A30" s="109" t="s">
        <v>98</v>
      </c>
      <c r="B30" s="20"/>
      <c r="C30" s="107" t="s">
        <v>7</v>
      </c>
      <c r="D30" s="107" t="s">
        <v>10</v>
      </c>
      <c r="E30" s="94">
        <v>9900059300</v>
      </c>
      <c r="F30" s="107"/>
      <c r="G30" s="103">
        <f>G31+G32</f>
        <v>16.5</v>
      </c>
      <c r="H30" s="103">
        <f>H31+H32</f>
        <v>16.939999999999998</v>
      </c>
      <c r="I30" s="103">
        <f>I31+I32</f>
        <v>17.490000000000002</v>
      </c>
    </row>
    <row r="31" spans="1:9" s="80" customFormat="1" ht="48">
      <c r="A31" s="131" t="s">
        <v>89</v>
      </c>
      <c r="B31" s="20"/>
      <c r="C31" s="107" t="s">
        <v>7</v>
      </c>
      <c r="D31" s="107" t="s">
        <v>10</v>
      </c>
      <c r="E31" s="94">
        <v>9900059300</v>
      </c>
      <c r="F31" s="101" t="s">
        <v>90</v>
      </c>
      <c r="G31" s="103">
        <f>'Приложение 1'!F31</f>
        <v>13.5</v>
      </c>
      <c r="H31" s="103">
        <f>'Приложение 1'!G31</f>
        <v>13.94</v>
      </c>
      <c r="I31" s="103">
        <f>'Приложение 1'!H31</f>
        <v>14.49</v>
      </c>
    </row>
    <row r="32" spans="1:9" s="80" customFormat="1" ht="24">
      <c r="A32" s="131" t="s">
        <v>102</v>
      </c>
      <c r="B32" s="20"/>
      <c r="C32" s="107" t="s">
        <v>7</v>
      </c>
      <c r="D32" s="107" t="s">
        <v>10</v>
      </c>
      <c r="E32" s="94">
        <v>9900059300</v>
      </c>
      <c r="F32" s="101" t="s">
        <v>92</v>
      </c>
      <c r="G32" s="103">
        <f>'Приложение 1'!F32</f>
        <v>3</v>
      </c>
      <c r="H32" s="103">
        <f>'Приложение 1'!G32</f>
        <v>3</v>
      </c>
      <c r="I32" s="103">
        <f>'Приложение 1'!H32</f>
        <v>3</v>
      </c>
    </row>
    <row r="33" spans="1:9" s="8" customFormat="1" ht="60">
      <c r="A33" s="127" t="s">
        <v>162</v>
      </c>
      <c r="B33" s="20"/>
      <c r="C33" s="101" t="s">
        <v>7</v>
      </c>
      <c r="D33" s="101" t="s">
        <v>10</v>
      </c>
      <c r="E33" s="94">
        <v>9900073150</v>
      </c>
      <c r="F33" s="101"/>
      <c r="G33" s="110">
        <f>G34+G35</f>
        <v>22.35</v>
      </c>
      <c r="H33" s="110">
        <f>H34+H35</f>
        <v>22.88</v>
      </c>
      <c r="I33" s="110">
        <f>I34+I35</f>
        <v>23.55</v>
      </c>
    </row>
    <row r="34" spans="1:9" s="8" customFormat="1" ht="48">
      <c r="A34" s="131" t="s">
        <v>89</v>
      </c>
      <c r="B34" s="20"/>
      <c r="C34" s="101" t="s">
        <v>7</v>
      </c>
      <c r="D34" s="101" t="s">
        <v>10</v>
      </c>
      <c r="E34" s="94">
        <v>9900073150</v>
      </c>
      <c r="F34" s="101" t="s">
        <v>90</v>
      </c>
      <c r="G34" s="103">
        <f>'Приложение 1'!F34</f>
        <v>16.35</v>
      </c>
      <c r="H34" s="103">
        <f>'Приложение 1'!G34</f>
        <v>16.88</v>
      </c>
      <c r="I34" s="103">
        <f>'Приложение 1'!H34</f>
        <v>17.55</v>
      </c>
    </row>
    <row r="35" spans="1:9" s="22" customFormat="1" ht="24">
      <c r="A35" s="131" t="s">
        <v>102</v>
      </c>
      <c r="B35" s="21"/>
      <c r="C35" s="101" t="s">
        <v>7</v>
      </c>
      <c r="D35" s="101" t="s">
        <v>10</v>
      </c>
      <c r="E35" s="94">
        <v>9900073150</v>
      </c>
      <c r="F35" s="101" t="s">
        <v>92</v>
      </c>
      <c r="G35" s="103">
        <f>'Приложение 1'!F35</f>
        <v>6</v>
      </c>
      <c r="H35" s="103">
        <f>'Приложение 1'!G35</f>
        <v>6</v>
      </c>
      <c r="I35" s="103">
        <f>'Приложение 1'!H35</f>
        <v>6</v>
      </c>
    </row>
    <row r="36" spans="1:9" s="22" customFormat="1" ht="18.75" customHeight="1">
      <c r="A36" s="104" t="s">
        <v>32</v>
      </c>
      <c r="B36" s="20"/>
      <c r="C36" s="105" t="s">
        <v>7</v>
      </c>
      <c r="D36" s="105" t="s">
        <v>61</v>
      </c>
      <c r="E36" s="98"/>
      <c r="F36" s="105"/>
      <c r="G36" s="106">
        <f>G37</f>
        <v>36.2</v>
      </c>
      <c r="H36" s="106">
        <f>H37</f>
        <v>8</v>
      </c>
      <c r="I36" s="106">
        <f>I37</f>
        <v>8</v>
      </c>
    </row>
    <row r="37" spans="1:9" s="8" customFormat="1" ht="17.25" customHeight="1">
      <c r="A37" s="100" t="s">
        <v>88</v>
      </c>
      <c r="B37" s="20"/>
      <c r="C37" s="101" t="s">
        <v>7</v>
      </c>
      <c r="D37" s="101" t="s">
        <v>61</v>
      </c>
      <c r="E37" s="94">
        <v>9900000000</v>
      </c>
      <c r="F37" s="101"/>
      <c r="G37" s="102">
        <f>G40+G38+G42</f>
        <v>36.2</v>
      </c>
      <c r="H37" s="102">
        <f>H40+H38+H42</f>
        <v>8</v>
      </c>
      <c r="I37" s="102">
        <f>I40+I38+I42</f>
        <v>8</v>
      </c>
    </row>
    <row r="38" spans="1:9" s="8" customFormat="1" ht="19.5" customHeight="1">
      <c r="A38" s="100" t="s">
        <v>80</v>
      </c>
      <c r="B38" s="20"/>
      <c r="C38" s="107" t="s">
        <v>7</v>
      </c>
      <c r="D38" s="107" t="s">
        <v>61</v>
      </c>
      <c r="E38" s="94">
        <v>9900009230</v>
      </c>
      <c r="F38" s="101"/>
      <c r="G38" s="103">
        <f>G39</f>
        <v>8</v>
      </c>
      <c r="H38" s="103">
        <f>H39</f>
        <v>8</v>
      </c>
      <c r="I38" s="103">
        <f>I39</f>
        <v>8</v>
      </c>
    </row>
    <row r="39" spans="1:9" s="8" customFormat="1" ht="15.75" customHeight="1">
      <c r="A39" s="130" t="s">
        <v>93</v>
      </c>
      <c r="B39" s="20"/>
      <c r="C39" s="107" t="s">
        <v>7</v>
      </c>
      <c r="D39" s="107" t="s">
        <v>61</v>
      </c>
      <c r="E39" s="94">
        <v>9900009230</v>
      </c>
      <c r="F39" s="101" t="s">
        <v>94</v>
      </c>
      <c r="G39" s="103">
        <f>'Приложение 1'!F39</f>
        <v>8</v>
      </c>
      <c r="H39" s="103">
        <f>'Приложение 1'!G39</f>
        <v>8</v>
      </c>
      <c r="I39" s="103">
        <f>'Приложение 1'!H39</f>
        <v>8</v>
      </c>
    </row>
    <row r="40" spans="1:9" s="8" customFormat="1" ht="48">
      <c r="A40" s="111" t="s">
        <v>99</v>
      </c>
      <c r="B40" s="20"/>
      <c r="C40" s="107" t="s">
        <v>7</v>
      </c>
      <c r="D40" s="107" t="s">
        <v>61</v>
      </c>
      <c r="E40" s="94">
        <v>9900024030</v>
      </c>
      <c r="F40" s="107"/>
      <c r="G40" s="103">
        <f>G41</f>
        <v>11.1</v>
      </c>
      <c r="H40" s="103">
        <f>H41</f>
        <v>0</v>
      </c>
      <c r="I40" s="103">
        <f>I41</f>
        <v>0</v>
      </c>
    </row>
    <row r="41" spans="1:9" s="8" customFormat="1" ht="16.5" customHeight="1">
      <c r="A41" s="132" t="s">
        <v>29</v>
      </c>
      <c r="B41" s="20"/>
      <c r="C41" s="107" t="s">
        <v>7</v>
      </c>
      <c r="D41" s="107" t="s">
        <v>61</v>
      </c>
      <c r="E41" s="94">
        <v>9900024030</v>
      </c>
      <c r="F41" s="107" t="s">
        <v>95</v>
      </c>
      <c r="G41" s="103">
        <f>'Приложение 1'!F41</f>
        <v>11.1</v>
      </c>
      <c r="H41" s="103">
        <f>'Приложение 1'!G41</f>
        <v>0</v>
      </c>
      <c r="I41" s="103">
        <f>'Приложение 1'!H41</f>
        <v>0</v>
      </c>
    </row>
    <row r="42" spans="1:9" s="8" customFormat="1" ht="72">
      <c r="A42" s="136" t="s">
        <v>173</v>
      </c>
      <c r="B42" s="20"/>
      <c r="C42" s="107" t="s">
        <v>7</v>
      </c>
      <c r="D42" s="107" t="s">
        <v>61</v>
      </c>
      <c r="E42" s="94">
        <v>9900024040</v>
      </c>
      <c r="F42" s="107"/>
      <c r="G42" s="103">
        <f>G43</f>
        <v>17.1</v>
      </c>
      <c r="H42" s="103">
        <f>H43</f>
        <v>0</v>
      </c>
      <c r="I42" s="103">
        <f>I43</f>
        <v>0</v>
      </c>
    </row>
    <row r="43" spans="1:9" s="8" customFormat="1" ht="16.5" customHeight="1">
      <c r="A43" s="132" t="s">
        <v>29</v>
      </c>
      <c r="B43" s="20"/>
      <c r="C43" s="107" t="s">
        <v>7</v>
      </c>
      <c r="D43" s="107" t="s">
        <v>61</v>
      </c>
      <c r="E43" s="94">
        <v>9900024040</v>
      </c>
      <c r="F43" s="107" t="s">
        <v>95</v>
      </c>
      <c r="G43" s="103">
        <f>'Приложение 1'!F43</f>
        <v>17.1</v>
      </c>
      <c r="H43" s="103">
        <f>'Приложение 1'!G43</f>
        <v>0</v>
      </c>
      <c r="I43" s="103">
        <f>'Приложение 1'!H43</f>
        <v>0</v>
      </c>
    </row>
    <row r="44" spans="1:9" s="8" customFormat="1" ht="24">
      <c r="A44" s="112" t="s">
        <v>81</v>
      </c>
      <c r="B44" s="20"/>
      <c r="C44" s="105" t="s">
        <v>15</v>
      </c>
      <c r="D44" s="105" t="s">
        <v>30</v>
      </c>
      <c r="E44" s="98"/>
      <c r="F44" s="97"/>
      <c r="G44" s="106">
        <f>G45</f>
        <v>10</v>
      </c>
      <c r="H44" s="106">
        <f aca="true" t="shared" si="1" ref="H44:I47">H45</f>
        <v>10</v>
      </c>
      <c r="I44" s="106">
        <f t="shared" si="1"/>
        <v>0</v>
      </c>
    </row>
    <row r="45" spans="1:9" s="8" customFormat="1" ht="24">
      <c r="A45" s="112" t="s">
        <v>82</v>
      </c>
      <c r="B45" s="20"/>
      <c r="C45" s="105" t="s">
        <v>15</v>
      </c>
      <c r="D45" s="105" t="s">
        <v>83</v>
      </c>
      <c r="E45" s="98"/>
      <c r="F45" s="97"/>
      <c r="G45" s="106">
        <f>G46</f>
        <v>10</v>
      </c>
      <c r="H45" s="106">
        <f t="shared" si="1"/>
        <v>10</v>
      </c>
      <c r="I45" s="106">
        <f t="shared" si="1"/>
        <v>0</v>
      </c>
    </row>
    <row r="46" spans="1:9" s="8" customFormat="1" ht="36">
      <c r="A46" s="113" t="s">
        <v>156</v>
      </c>
      <c r="B46" s="20"/>
      <c r="C46" s="107" t="s">
        <v>15</v>
      </c>
      <c r="D46" s="107" t="s">
        <v>83</v>
      </c>
      <c r="E46" s="94">
        <v>100000000</v>
      </c>
      <c r="F46" s="101"/>
      <c r="G46" s="103">
        <f>G47</f>
        <v>10</v>
      </c>
      <c r="H46" s="103">
        <f t="shared" si="1"/>
        <v>10</v>
      </c>
      <c r="I46" s="103">
        <f t="shared" si="1"/>
        <v>0</v>
      </c>
    </row>
    <row r="47" spans="1:9" s="8" customFormat="1" ht="18" customHeight="1">
      <c r="A47" s="113" t="s">
        <v>167</v>
      </c>
      <c r="B47" s="20"/>
      <c r="C47" s="107" t="s">
        <v>15</v>
      </c>
      <c r="D47" s="107" t="s">
        <v>83</v>
      </c>
      <c r="E47" s="94">
        <v>100099000</v>
      </c>
      <c r="F47" s="101"/>
      <c r="G47" s="103">
        <f>G48</f>
        <v>10</v>
      </c>
      <c r="H47" s="103">
        <f t="shared" si="1"/>
        <v>10</v>
      </c>
      <c r="I47" s="103">
        <f t="shared" si="1"/>
        <v>0</v>
      </c>
    </row>
    <row r="48" spans="1:9" s="8" customFormat="1" ht="24">
      <c r="A48" s="130" t="s">
        <v>102</v>
      </c>
      <c r="B48" s="20"/>
      <c r="C48" s="107" t="s">
        <v>15</v>
      </c>
      <c r="D48" s="107" t="s">
        <v>83</v>
      </c>
      <c r="E48" s="94">
        <v>100099000</v>
      </c>
      <c r="F48" s="101" t="s">
        <v>92</v>
      </c>
      <c r="G48" s="103">
        <f>'Приложение 1'!F48</f>
        <v>10</v>
      </c>
      <c r="H48" s="103">
        <f>'Приложение 1'!G48</f>
        <v>10</v>
      </c>
      <c r="I48" s="103">
        <f>'Приложение 1'!H48</f>
        <v>0</v>
      </c>
    </row>
    <row r="49" spans="1:9" s="8" customFormat="1" ht="17.25" customHeight="1">
      <c r="A49" s="104" t="s">
        <v>5</v>
      </c>
      <c r="B49" s="20"/>
      <c r="C49" s="105" t="s">
        <v>9</v>
      </c>
      <c r="D49" s="105" t="s">
        <v>30</v>
      </c>
      <c r="E49" s="114"/>
      <c r="F49" s="107"/>
      <c r="G49" s="106">
        <f>G50</f>
        <v>521.52</v>
      </c>
      <c r="H49" s="106">
        <f>H50</f>
        <v>517.5</v>
      </c>
      <c r="I49" s="106">
        <f>I50</f>
        <v>173.23</v>
      </c>
    </row>
    <row r="50" spans="1:9" s="8" customFormat="1" ht="17.25" customHeight="1">
      <c r="A50" s="104" t="s">
        <v>19</v>
      </c>
      <c r="B50" s="20"/>
      <c r="C50" s="105" t="s">
        <v>9</v>
      </c>
      <c r="D50" s="105" t="s">
        <v>15</v>
      </c>
      <c r="E50" s="98"/>
      <c r="F50" s="105"/>
      <c r="G50" s="106">
        <f>G51+G61+G64</f>
        <v>521.52</v>
      </c>
      <c r="H50" s="106">
        <f>H51+H61+H64</f>
        <v>517.5</v>
      </c>
      <c r="I50" s="106">
        <f>I51+I61+I64</f>
        <v>173.23</v>
      </c>
    </row>
    <row r="51" spans="1:9" s="8" customFormat="1" ht="24">
      <c r="A51" s="113" t="s">
        <v>158</v>
      </c>
      <c r="B51" s="20"/>
      <c r="C51" s="115" t="s">
        <v>9</v>
      </c>
      <c r="D51" s="115" t="s">
        <v>15</v>
      </c>
      <c r="E51" s="94">
        <v>200000000</v>
      </c>
      <c r="F51" s="115"/>
      <c r="G51" s="116">
        <f>G52+G54+G56+G58</f>
        <v>511.52</v>
      </c>
      <c r="H51" s="116">
        <f>H52+H54+H56+H58</f>
        <v>0</v>
      </c>
      <c r="I51" s="116">
        <f>I52+I54+I56+I58</f>
        <v>0</v>
      </c>
    </row>
    <row r="52" spans="1:9" s="8" customFormat="1" ht="25.5">
      <c r="A52" s="138" t="s">
        <v>174</v>
      </c>
      <c r="B52" s="20"/>
      <c r="C52" s="139" t="s">
        <v>9</v>
      </c>
      <c r="D52" s="139" t="s">
        <v>15</v>
      </c>
      <c r="E52" s="94" t="s">
        <v>176</v>
      </c>
      <c r="F52" s="139"/>
      <c r="G52" s="137">
        <f>G53</f>
        <v>186</v>
      </c>
      <c r="H52" s="137">
        <f>H53</f>
        <v>0</v>
      </c>
      <c r="I52" s="137">
        <f>I53</f>
        <v>0</v>
      </c>
    </row>
    <row r="53" spans="1:9" s="8" customFormat="1" ht="24">
      <c r="A53" s="130" t="s">
        <v>102</v>
      </c>
      <c r="B53" s="20"/>
      <c r="C53" s="139" t="s">
        <v>9</v>
      </c>
      <c r="D53" s="139" t="s">
        <v>15</v>
      </c>
      <c r="E53" s="94" t="s">
        <v>176</v>
      </c>
      <c r="F53" s="139" t="s">
        <v>92</v>
      </c>
      <c r="G53" s="103">
        <f>'Приложение 1'!F53</f>
        <v>186</v>
      </c>
      <c r="H53" s="103">
        <f>'Приложение 1'!G53</f>
        <v>0</v>
      </c>
      <c r="I53" s="103">
        <f>'Приложение 1'!H53</f>
        <v>0</v>
      </c>
    </row>
    <row r="54" spans="1:9" s="8" customFormat="1" ht="38.25">
      <c r="A54" s="138" t="s">
        <v>175</v>
      </c>
      <c r="B54" s="20"/>
      <c r="C54" s="139" t="s">
        <v>9</v>
      </c>
      <c r="D54" s="139" t="s">
        <v>15</v>
      </c>
      <c r="E54" s="94" t="s">
        <v>177</v>
      </c>
      <c r="F54" s="139"/>
      <c r="G54" s="137">
        <f>G55</f>
        <v>34</v>
      </c>
      <c r="H54" s="137">
        <f>H55</f>
        <v>0</v>
      </c>
      <c r="I54" s="137">
        <f>I55</f>
        <v>0</v>
      </c>
    </row>
    <row r="55" spans="1:9" s="8" customFormat="1" ht="24">
      <c r="A55" s="130" t="s">
        <v>102</v>
      </c>
      <c r="B55" s="21"/>
      <c r="C55" s="139" t="s">
        <v>9</v>
      </c>
      <c r="D55" s="139" t="s">
        <v>15</v>
      </c>
      <c r="E55" s="94" t="s">
        <v>177</v>
      </c>
      <c r="F55" s="139" t="s">
        <v>92</v>
      </c>
      <c r="G55" s="103">
        <f>'Приложение 1'!F55</f>
        <v>34</v>
      </c>
      <c r="H55" s="103">
        <f>'Приложение 1'!G55</f>
        <v>0</v>
      </c>
      <c r="I55" s="103">
        <f>'Приложение 1'!H55</f>
        <v>0</v>
      </c>
    </row>
    <row r="56" spans="1:9" s="8" customFormat="1" ht="24">
      <c r="A56" s="135" t="s">
        <v>172</v>
      </c>
      <c r="B56" s="21"/>
      <c r="C56" s="101" t="s">
        <v>9</v>
      </c>
      <c r="D56" s="101" t="s">
        <v>15</v>
      </c>
      <c r="E56" s="94">
        <v>200022003</v>
      </c>
      <c r="F56" s="101"/>
      <c r="G56" s="137">
        <f>G57</f>
        <v>13.4</v>
      </c>
      <c r="H56" s="137">
        <f>H57</f>
        <v>0</v>
      </c>
      <c r="I56" s="137">
        <f>I57</f>
        <v>0</v>
      </c>
    </row>
    <row r="57" spans="1:9" s="22" customFormat="1" ht="24">
      <c r="A57" s="131" t="s">
        <v>102</v>
      </c>
      <c r="B57" s="21"/>
      <c r="C57" s="101" t="s">
        <v>9</v>
      </c>
      <c r="D57" s="101" t="s">
        <v>15</v>
      </c>
      <c r="E57" s="94">
        <v>200022003</v>
      </c>
      <c r="F57" s="101" t="s">
        <v>92</v>
      </c>
      <c r="G57" s="103">
        <f>'Приложение 1'!F57</f>
        <v>13.4</v>
      </c>
      <c r="H57" s="103">
        <f>'Приложение 1'!G57</f>
        <v>0</v>
      </c>
      <c r="I57" s="103">
        <f>'Приложение 1'!H57</f>
        <v>0</v>
      </c>
    </row>
    <row r="58" spans="1:9" s="22" customFormat="1" ht="12.75">
      <c r="A58" s="113" t="s">
        <v>167</v>
      </c>
      <c r="B58" s="21"/>
      <c r="C58" s="115" t="s">
        <v>9</v>
      </c>
      <c r="D58" s="115" t="s">
        <v>15</v>
      </c>
      <c r="E58" s="94">
        <v>200099000</v>
      </c>
      <c r="F58" s="115"/>
      <c r="G58" s="116">
        <f>G59+G60</f>
        <v>278.12</v>
      </c>
      <c r="H58" s="116">
        <f>H59+H60</f>
        <v>0</v>
      </c>
      <c r="I58" s="116">
        <f>I59+I60</f>
        <v>0</v>
      </c>
    </row>
    <row r="59" spans="1:9" s="8" customFormat="1" ht="48">
      <c r="A59" s="131" t="s">
        <v>89</v>
      </c>
      <c r="B59" s="20"/>
      <c r="C59" s="115" t="s">
        <v>9</v>
      </c>
      <c r="D59" s="115" t="s">
        <v>15</v>
      </c>
      <c r="E59" s="94">
        <v>200099000</v>
      </c>
      <c r="F59" s="115" t="s">
        <v>90</v>
      </c>
      <c r="G59" s="103">
        <f>'Приложение 1'!F59</f>
        <v>52.08</v>
      </c>
      <c r="H59" s="103">
        <f>'Приложение 1'!G59</f>
        <v>0</v>
      </c>
      <c r="I59" s="103">
        <f>'Приложение 1'!H59</f>
        <v>0</v>
      </c>
    </row>
    <row r="60" spans="1:9" s="8" customFormat="1" ht="24">
      <c r="A60" s="130" t="s">
        <v>102</v>
      </c>
      <c r="B60" s="20"/>
      <c r="C60" s="115" t="s">
        <v>9</v>
      </c>
      <c r="D60" s="115" t="s">
        <v>15</v>
      </c>
      <c r="E60" s="94">
        <v>200099000</v>
      </c>
      <c r="F60" s="115" t="s">
        <v>92</v>
      </c>
      <c r="G60" s="103">
        <f>'Приложение 1'!F60</f>
        <v>226.04</v>
      </c>
      <c r="H60" s="103">
        <f>'Приложение 1'!G60</f>
        <v>0</v>
      </c>
      <c r="I60" s="103">
        <f>'Приложение 1'!H60</f>
        <v>0</v>
      </c>
    </row>
    <row r="61" spans="1:9" s="8" customFormat="1" ht="36">
      <c r="A61" s="113" t="s">
        <v>157</v>
      </c>
      <c r="B61" s="23"/>
      <c r="C61" s="115" t="s">
        <v>9</v>
      </c>
      <c r="D61" s="115" t="s">
        <v>15</v>
      </c>
      <c r="E61" s="94">
        <v>300000000</v>
      </c>
      <c r="F61" s="115"/>
      <c r="G61" s="116">
        <f aca="true" t="shared" si="2" ref="G61:I62">G62</f>
        <v>10</v>
      </c>
      <c r="H61" s="116">
        <f t="shared" si="2"/>
        <v>10</v>
      </c>
      <c r="I61" s="116">
        <f t="shared" si="2"/>
        <v>0</v>
      </c>
    </row>
    <row r="62" spans="1:9" s="8" customFormat="1" ht="12.75">
      <c r="A62" s="113" t="s">
        <v>167</v>
      </c>
      <c r="B62" s="93"/>
      <c r="C62" s="115" t="s">
        <v>9</v>
      </c>
      <c r="D62" s="115" t="s">
        <v>15</v>
      </c>
      <c r="E62" s="94">
        <v>300099000</v>
      </c>
      <c r="F62" s="115"/>
      <c r="G62" s="116">
        <f t="shared" si="2"/>
        <v>10</v>
      </c>
      <c r="H62" s="116">
        <f t="shared" si="2"/>
        <v>10</v>
      </c>
      <c r="I62" s="116">
        <f t="shared" si="2"/>
        <v>0</v>
      </c>
    </row>
    <row r="63" spans="1:9" s="8" customFormat="1" ht="24">
      <c r="A63" s="130" t="s">
        <v>102</v>
      </c>
      <c r="B63" s="20"/>
      <c r="C63" s="115" t="s">
        <v>9</v>
      </c>
      <c r="D63" s="115" t="s">
        <v>15</v>
      </c>
      <c r="E63" s="94">
        <v>300099000</v>
      </c>
      <c r="F63" s="115" t="s">
        <v>92</v>
      </c>
      <c r="G63" s="103">
        <f>'Приложение 1'!F63</f>
        <v>10</v>
      </c>
      <c r="H63" s="103">
        <f>'Приложение 1'!G63</f>
        <v>10</v>
      </c>
      <c r="I63" s="103">
        <f>'Приложение 1'!H63</f>
        <v>0</v>
      </c>
    </row>
    <row r="64" spans="1:9" s="8" customFormat="1" ht="11.25" customHeight="1">
      <c r="A64" s="128" t="s">
        <v>88</v>
      </c>
      <c r="B64" s="20"/>
      <c r="C64" s="107" t="s">
        <v>9</v>
      </c>
      <c r="D64" s="107" t="s">
        <v>15</v>
      </c>
      <c r="E64" s="94">
        <v>9900000000</v>
      </c>
      <c r="F64" s="107"/>
      <c r="G64" s="103">
        <f>G65+G67</f>
        <v>0</v>
      </c>
      <c r="H64" s="103">
        <f>H65+H67</f>
        <v>507.5</v>
      </c>
      <c r="I64" s="103">
        <f>I65+I67</f>
        <v>173.23</v>
      </c>
    </row>
    <row r="65" spans="1:9" s="8" customFormat="1" ht="15" customHeight="1">
      <c r="A65" s="108" t="s">
        <v>159</v>
      </c>
      <c r="B65" s="20"/>
      <c r="C65" s="107" t="s">
        <v>9</v>
      </c>
      <c r="D65" s="107" t="s">
        <v>15</v>
      </c>
      <c r="E65" s="94">
        <v>9900060010</v>
      </c>
      <c r="F65" s="107"/>
      <c r="G65" s="103">
        <f>G66</f>
        <v>0</v>
      </c>
      <c r="H65" s="103">
        <f>H66</f>
        <v>93</v>
      </c>
      <c r="I65" s="103">
        <f>I66</f>
        <v>45</v>
      </c>
    </row>
    <row r="66" spans="1:9" s="8" customFormat="1" ht="24">
      <c r="A66" s="131" t="s">
        <v>160</v>
      </c>
      <c r="B66" s="20"/>
      <c r="C66" s="107" t="s">
        <v>9</v>
      </c>
      <c r="D66" s="107" t="s">
        <v>15</v>
      </c>
      <c r="E66" s="94">
        <v>9900060010</v>
      </c>
      <c r="F66" s="107" t="s">
        <v>92</v>
      </c>
      <c r="G66" s="103">
        <f>'Приложение 1'!F66</f>
        <v>0</v>
      </c>
      <c r="H66" s="103">
        <f>'Приложение 1'!G66</f>
        <v>93</v>
      </c>
      <c r="I66" s="103">
        <f>'Приложение 1'!H66</f>
        <v>45</v>
      </c>
    </row>
    <row r="67" spans="1:9" s="8" customFormat="1" ht="11.25" customHeight="1">
      <c r="A67" s="129" t="s">
        <v>161</v>
      </c>
      <c r="B67" s="20"/>
      <c r="C67" s="107" t="s">
        <v>9</v>
      </c>
      <c r="D67" s="107" t="s">
        <v>15</v>
      </c>
      <c r="E67" s="94">
        <v>9900060020</v>
      </c>
      <c r="F67" s="107"/>
      <c r="G67" s="103">
        <f>G68</f>
        <v>0</v>
      </c>
      <c r="H67" s="103">
        <f>H68</f>
        <v>414.5</v>
      </c>
      <c r="I67" s="103">
        <f>I68</f>
        <v>128.23</v>
      </c>
    </row>
    <row r="68" spans="1:9" s="8" customFormat="1" ht="24">
      <c r="A68" s="131" t="s">
        <v>160</v>
      </c>
      <c r="B68" s="20"/>
      <c r="C68" s="107" t="s">
        <v>9</v>
      </c>
      <c r="D68" s="107" t="s">
        <v>15</v>
      </c>
      <c r="E68" s="94">
        <v>9900060020</v>
      </c>
      <c r="F68" s="107" t="s">
        <v>92</v>
      </c>
      <c r="G68" s="103">
        <f>'Приложение 1'!F68</f>
        <v>0</v>
      </c>
      <c r="H68" s="103">
        <f>'Приложение 1'!G68</f>
        <v>414.5</v>
      </c>
      <c r="I68" s="103">
        <f>'Приложение 1'!H68</f>
        <v>128.23</v>
      </c>
    </row>
    <row r="69" spans="1:9" s="8" customFormat="1" ht="12.75">
      <c r="A69" s="118" t="s">
        <v>6</v>
      </c>
      <c r="B69" s="20"/>
      <c r="C69" s="117" t="s">
        <v>14</v>
      </c>
      <c r="D69" s="117" t="s">
        <v>30</v>
      </c>
      <c r="E69" s="119"/>
      <c r="F69" s="120"/>
      <c r="G69" s="121">
        <f>G70</f>
        <v>451.79</v>
      </c>
      <c r="H69" s="121">
        <f aca="true" t="shared" si="3" ref="H69:I72">H70</f>
        <v>466.5</v>
      </c>
      <c r="I69" s="121">
        <f t="shared" si="3"/>
        <v>485.16</v>
      </c>
    </row>
    <row r="70" spans="1:9" s="8" customFormat="1" ht="12.75">
      <c r="A70" s="118" t="s">
        <v>16</v>
      </c>
      <c r="B70" s="31"/>
      <c r="C70" s="122">
        <v>10</v>
      </c>
      <c r="D70" s="122" t="s">
        <v>7</v>
      </c>
      <c r="E70" s="123"/>
      <c r="F70" s="122"/>
      <c r="G70" s="121">
        <f>G71</f>
        <v>451.79</v>
      </c>
      <c r="H70" s="121">
        <f t="shared" si="3"/>
        <v>466.5</v>
      </c>
      <c r="I70" s="121">
        <f t="shared" si="3"/>
        <v>485.16</v>
      </c>
    </row>
    <row r="71" spans="1:9" s="8" customFormat="1" ht="12.75">
      <c r="A71" s="100" t="s">
        <v>88</v>
      </c>
      <c r="B71" s="23"/>
      <c r="C71" s="124">
        <v>10</v>
      </c>
      <c r="D71" s="124" t="s">
        <v>7</v>
      </c>
      <c r="E71" s="94">
        <v>9900000000</v>
      </c>
      <c r="F71" s="124"/>
      <c r="G71" s="125">
        <f>G72</f>
        <v>451.79</v>
      </c>
      <c r="H71" s="125">
        <f t="shared" si="3"/>
        <v>466.5</v>
      </c>
      <c r="I71" s="125">
        <f t="shared" si="3"/>
        <v>485.16</v>
      </c>
    </row>
    <row r="72" spans="1:9" s="8" customFormat="1" ht="36">
      <c r="A72" s="126" t="s">
        <v>97</v>
      </c>
      <c r="B72" s="93"/>
      <c r="C72" s="124" t="s">
        <v>14</v>
      </c>
      <c r="D72" s="124" t="s">
        <v>7</v>
      </c>
      <c r="E72" s="95">
        <v>9900010490</v>
      </c>
      <c r="F72" s="124"/>
      <c r="G72" s="125">
        <f>G73</f>
        <v>451.79</v>
      </c>
      <c r="H72" s="125">
        <f t="shared" si="3"/>
        <v>466.5</v>
      </c>
      <c r="I72" s="125">
        <f t="shared" si="3"/>
        <v>485.16</v>
      </c>
    </row>
    <row r="73" spans="1:9" s="8" customFormat="1" ht="12.75">
      <c r="A73" s="130" t="s">
        <v>96</v>
      </c>
      <c r="B73" s="23"/>
      <c r="C73" s="124" t="s">
        <v>14</v>
      </c>
      <c r="D73" s="124" t="s">
        <v>7</v>
      </c>
      <c r="E73" s="95">
        <v>9900010490</v>
      </c>
      <c r="F73" s="124">
        <v>300</v>
      </c>
      <c r="G73" s="103">
        <f>'Приложение 1'!F73</f>
        <v>451.79</v>
      </c>
      <c r="H73" s="103">
        <f>'Приложение 1'!G73</f>
        <v>466.5</v>
      </c>
      <c r="I73" s="103">
        <f>'Приложение 1'!H73</f>
        <v>485.16</v>
      </c>
    </row>
    <row r="74" spans="1:9" ht="12.75">
      <c r="A74" s="91" t="s">
        <v>84</v>
      </c>
      <c r="B74" s="20"/>
      <c r="C74" s="25">
        <v>99</v>
      </c>
      <c r="D74" s="30" t="s">
        <v>30</v>
      </c>
      <c r="E74" s="25"/>
      <c r="F74" s="25"/>
      <c r="G74" s="40">
        <f aca="true" t="shared" si="4" ref="G74:I75">G75</f>
        <v>0</v>
      </c>
      <c r="H74" s="40">
        <f t="shared" si="4"/>
        <v>143</v>
      </c>
      <c r="I74" s="40">
        <f t="shared" si="4"/>
        <v>268</v>
      </c>
    </row>
    <row r="75" spans="1:9" ht="12.75">
      <c r="A75" s="91" t="s">
        <v>84</v>
      </c>
      <c r="B75" s="20"/>
      <c r="C75" s="25">
        <v>99</v>
      </c>
      <c r="D75" s="25">
        <v>99</v>
      </c>
      <c r="E75" s="25"/>
      <c r="F75" s="25"/>
      <c r="G75" s="40">
        <f t="shared" si="4"/>
        <v>0</v>
      </c>
      <c r="H75" s="40">
        <f t="shared" si="4"/>
        <v>143</v>
      </c>
      <c r="I75" s="40">
        <f t="shared" si="4"/>
        <v>268</v>
      </c>
    </row>
    <row r="76" spans="1:9" ht="12.75">
      <c r="A76" s="133" t="s">
        <v>84</v>
      </c>
      <c r="B76" s="20"/>
      <c r="C76" s="24">
        <v>99</v>
      </c>
      <c r="D76" s="24">
        <v>99</v>
      </c>
      <c r="E76" s="94">
        <v>9900099990</v>
      </c>
      <c r="F76" s="24">
        <v>800</v>
      </c>
      <c r="G76" s="103">
        <f>'Приложение 1'!F76</f>
        <v>0</v>
      </c>
      <c r="H76" s="103">
        <f>'Приложение 1'!G76</f>
        <v>143</v>
      </c>
      <c r="I76" s="103">
        <f>'Приложение 1'!H76</f>
        <v>268</v>
      </c>
    </row>
  </sheetData>
  <sheetProtection/>
  <mergeCells count="14">
    <mergeCell ref="D10:D11"/>
    <mergeCell ref="E10:E11"/>
    <mergeCell ref="F10:F11"/>
    <mergeCell ref="E9:G9"/>
    <mergeCell ref="A1:I1"/>
    <mergeCell ref="A2:I2"/>
    <mergeCell ref="A3:I3"/>
    <mergeCell ref="A4:I4"/>
    <mergeCell ref="A5:I5"/>
    <mergeCell ref="G10:I10"/>
    <mergeCell ref="A7:I7"/>
    <mergeCell ref="A10:A11"/>
    <mergeCell ref="B10:B11"/>
    <mergeCell ref="C10:C1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view="pageBreakPreview" zoomScaleNormal="75" zoomScaleSheetLayoutView="100" zoomScalePageLayoutView="0" workbookViewId="0" topLeftCell="A1">
      <selection activeCell="Z20" sqref="Z20"/>
    </sheetView>
  </sheetViews>
  <sheetFormatPr defaultColWidth="8.00390625" defaultRowHeight="12.75" outlineLevelCol="1"/>
  <cols>
    <col min="1" max="4" width="3.875" style="55" bestFit="1" customWidth="1"/>
    <col min="5" max="5" width="10.00390625" style="56" customWidth="1"/>
    <col min="6" max="6" width="0.74609375" style="57" hidden="1" customWidth="1"/>
    <col min="7" max="7" width="53.25390625" style="75" customWidth="1"/>
    <col min="8" max="8" width="9.00390625" style="58" customWidth="1"/>
    <col min="9" max="9" width="14.125" style="58" hidden="1" customWidth="1"/>
    <col min="10" max="10" width="18.25390625" style="58" hidden="1" customWidth="1" outlineLevel="1"/>
    <col min="11" max="11" width="23.00390625" style="58" hidden="1" customWidth="1" outlineLevel="1"/>
    <col min="12" max="12" width="17.25390625" style="58" hidden="1" customWidth="1"/>
    <col min="13" max="13" width="13.125" style="58" hidden="1" customWidth="1"/>
    <col min="14" max="16" width="17.125" style="58" hidden="1" customWidth="1"/>
    <col min="17" max="17" width="8.00390625" style="58" hidden="1" customWidth="1"/>
    <col min="18" max="18" width="9.125" style="58" customWidth="1"/>
    <col min="19" max="19" width="10.00390625" style="58" customWidth="1"/>
    <col min="20" max="25" width="8.00390625" style="58" customWidth="1"/>
    <col min="26" max="26" width="82.875" style="58" bestFit="1" customWidth="1"/>
    <col min="27" max="16384" width="8.00390625" style="58" customWidth="1"/>
  </cols>
  <sheetData>
    <row r="1" spans="7:19" ht="11.25" customHeight="1">
      <c r="G1" s="167" t="s">
        <v>194</v>
      </c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7:19" ht="11.25" customHeight="1">
      <c r="G2" s="167" t="s">
        <v>72</v>
      </c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7:19" ht="11.25" customHeight="1">
      <c r="G3" s="167" t="s">
        <v>163</v>
      </c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7:19" ht="11.25" customHeight="1">
      <c r="G4" s="167" t="s">
        <v>164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7:19" ht="11.25" customHeight="1">
      <c r="G5" s="152" t="s">
        <v>198</v>
      </c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</row>
    <row r="6" spans="7:8" ht="11.25" customHeight="1">
      <c r="G6" s="83"/>
      <c r="H6" s="83"/>
    </row>
    <row r="7" spans="7:8" ht="11.25" customHeight="1">
      <c r="G7" s="167"/>
      <c r="H7" s="167"/>
    </row>
    <row r="8" spans="1:19" ht="12.75" customHeight="1">
      <c r="A8" s="159" t="s">
        <v>190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</row>
    <row r="9" spans="1:19" ht="12.7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</row>
    <row r="10" spans="1:16" ht="10.5" customHeight="1">
      <c r="A10" s="51"/>
      <c r="B10" s="51"/>
      <c r="C10" s="51"/>
      <c r="D10" s="51"/>
      <c r="E10" s="51"/>
      <c r="F10" s="51"/>
      <c r="G10" s="51"/>
      <c r="H10" s="51"/>
      <c r="I10" s="59"/>
      <c r="K10" s="59"/>
      <c r="M10" s="59"/>
      <c r="O10" s="59"/>
      <c r="P10" s="59"/>
    </row>
    <row r="11" spans="1:16" s="61" customFormat="1" ht="10.5" customHeight="1">
      <c r="A11" s="168"/>
      <c r="B11" s="168"/>
      <c r="C11" s="168"/>
      <c r="D11" s="168"/>
      <c r="E11" s="168"/>
      <c r="F11" s="168"/>
      <c r="G11" s="168"/>
      <c r="H11" s="169"/>
      <c r="I11" s="60"/>
      <c r="K11" s="60"/>
      <c r="M11" s="60"/>
      <c r="O11" s="60"/>
      <c r="P11" s="60"/>
    </row>
    <row r="12" spans="1:19" s="64" customFormat="1" ht="20.25" customHeight="1">
      <c r="A12" s="160" t="s">
        <v>44</v>
      </c>
      <c r="B12" s="161"/>
      <c r="C12" s="161"/>
      <c r="D12" s="161"/>
      <c r="E12" s="161"/>
      <c r="F12" s="62"/>
      <c r="G12" s="164" t="s">
        <v>21</v>
      </c>
      <c r="H12" s="166" t="s">
        <v>71</v>
      </c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</row>
    <row r="13" spans="1:19" s="64" customFormat="1" ht="19.5" customHeight="1">
      <c r="A13" s="162"/>
      <c r="B13" s="163"/>
      <c r="C13" s="163"/>
      <c r="D13" s="163"/>
      <c r="E13" s="163"/>
      <c r="F13" s="62"/>
      <c r="G13" s="165"/>
      <c r="H13" s="36" t="s">
        <v>139</v>
      </c>
      <c r="I13" s="36" t="s">
        <v>133</v>
      </c>
      <c r="J13" s="63"/>
      <c r="K13" s="63"/>
      <c r="L13" s="63"/>
      <c r="M13" s="63"/>
      <c r="N13" s="63"/>
      <c r="O13" s="63"/>
      <c r="P13" s="63"/>
      <c r="Q13" s="63"/>
      <c r="R13" s="36" t="s">
        <v>141</v>
      </c>
      <c r="S13" s="36" t="s">
        <v>165</v>
      </c>
    </row>
    <row r="14" spans="1:19" s="64" customFormat="1" ht="12.75">
      <c r="A14" s="157">
        <v>1</v>
      </c>
      <c r="B14" s="158"/>
      <c r="C14" s="158"/>
      <c r="D14" s="158"/>
      <c r="E14" s="158"/>
      <c r="F14" s="65"/>
      <c r="G14" s="66">
        <v>2</v>
      </c>
      <c r="H14" s="67">
        <v>3</v>
      </c>
      <c r="I14" s="66">
        <v>4</v>
      </c>
      <c r="J14" s="67">
        <v>5</v>
      </c>
      <c r="K14" s="66">
        <v>6</v>
      </c>
      <c r="L14" s="67">
        <v>7</v>
      </c>
      <c r="M14" s="66">
        <v>8</v>
      </c>
      <c r="N14" s="67">
        <v>9</v>
      </c>
      <c r="O14" s="66">
        <v>10</v>
      </c>
      <c r="P14" s="67">
        <v>11</v>
      </c>
      <c r="Q14" s="66">
        <v>12</v>
      </c>
      <c r="R14" s="67" t="s">
        <v>191</v>
      </c>
      <c r="S14" s="66" t="s">
        <v>192</v>
      </c>
    </row>
    <row r="15" spans="1:19" s="70" customFormat="1" ht="25.5">
      <c r="A15" s="156" t="s">
        <v>104</v>
      </c>
      <c r="B15" s="156"/>
      <c r="C15" s="156"/>
      <c r="D15" s="156"/>
      <c r="E15" s="156"/>
      <c r="F15" s="156"/>
      <c r="G15" s="68" t="s">
        <v>45</v>
      </c>
      <c r="H15" s="69">
        <f>H16</f>
        <v>0</v>
      </c>
      <c r="I15" s="69">
        <f aca="true" t="shared" si="0" ref="I15:R15">I16</f>
        <v>203.75</v>
      </c>
      <c r="J15" s="69">
        <f t="shared" si="0"/>
        <v>-266.15000000000146</v>
      </c>
      <c r="K15" s="69">
        <f t="shared" si="0"/>
        <v>-5549.05</v>
      </c>
      <c r="L15" s="69">
        <f t="shared" si="0"/>
        <v>-5549.05</v>
      </c>
      <c r="M15" s="69">
        <f t="shared" si="0"/>
        <v>-5549.05</v>
      </c>
      <c r="N15" s="69">
        <f t="shared" si="0"/>
        <v>-5549.05</v>
      </c>
      <c r="O15" s="69">
        <f t="shared" si="0"/>
        <v>-5549.05</v>
      </c>
      <c r="P15" s="69">
        <f t="shared" si="0"/>
        <v>-5549.05</v>
      </c>
      <c r="Q15" s="69">
        <f t="shared" si="0"/>
        <v>-5549.05</v>
      </c>
      <c r="R15" s="69">
        <f t="shared" si="0"/>
        <v>0</v>
      </c>
      <c r="S15" s="69">
        <f>S16</f>
        <v>0</v>
      </c>
    </row>
    <row r="16" spans="1:19" s="64" customFormat="1" ht="25.5" customHeight="1">
      <c r="A16" s="156" t="s">
        <v>105</v>
      </c>
      <c r="B16" s="156"/>
      <c r="C16" s="156"/>
      <c r="D16" s="156"/>
      <c r="E16" s="156"/>
      <c r="F16" s="156"/>
      <c r="G16" s="71" t="s">
        <v>46</v>
      </c>
      <c r="H16" s="72">
        <f>H17+H21</f>
        <v>0</v>
      </c>
      <c r="I16" s="72">
        <f aca="true" t="shared" si="1" ref="I16:R16">I17+I21</f>
        <v>203.75</v>
      </c>
      <c r="J16" s="72">
        <f t="shared" si="1"/>
        <v>-266.15000000000146</v>
      </c>
      <c r="K16" s="72">
        <f t="shared" si="1"/>
        <v>-5549.05</v>
      </c>
      <c r="L16" s="72">
        <f t="shared" si="1"/>
        <v>-5549.05</v>
      </c>
      <c r="M16" s="72">
        <f t="shared" si="1"/>
        <v>-5549.05</v>
      </c>
      <c r="N16" s="72">
        <f t="shared" si="1"/>
        <v>-5549.05</v>
      </c>
      <c r="O16" s="72">
        <f t="shared" si="1"/>
        <v>-5549.05</v>
      </c>
      <c r="P16" s="72">
        <f t="shared" si="1"/>
        <v>-5549.05</v>
      </c>
      <c r="Q16" s="72">
        <f t="shared" si="1"/>
        <v>-5549.05</v>
      </c>
      <c r="R16" s="72">
        <f t="shared" si="1"/>
        <v>0</v>
      </c>
      <c r="S16" s="72">
        <f>S17+S21</f>
        <v>0</v>
      </c>
    </row>
    <row r="17" spans="1:19" s="70" customFormat="1" ht="12.75">
      <c r="A17" s="156" t="s">
        <v>106</v>
      </c>
      <c r="B17" s="156"/>
      <c r="C17" s="156"/>
      <c r="D17" s="156"/>
      <c r="E17" s="156"/>
      <c r="F17" s="156"/>
      <c r="G17" s="71" t="s">
        <v>47</v>
      </c>
      <c r="H17" s="72">
        <f>H18</f>
        <v>-5550</v>
      </c>
      <c r="I17" s="72">
        <f aca="true" t="shared" si="2" ref="I17:R19">I18</f>
        <v>-5549.05</v>
      </c>
      <c r="J17" s="72">
        <f t="shared" si="2"/>
        <v>-5549.05</v>
      </c>
      <c r="K17" s="72">
        <f t="shared" si="2"/>
        <v>-5549.05</v>
      </c>
      <c r="L17" s="72">
        <f t="shared" si="2"/>
        <v>-5549.05</v>
      </c>
      <c r="M17" s="72">
        <f t="shared" si="2"/>
        <v>-5549.05</v>
      </c>
      <c r="N17" s="72">
        <f t="shared" si="2"/>
        <v>-5549.05</v>
      </c>
      <c r="O17" s="72">
        <f t="shared" si="2"/>
        <v>-5549.05</v>
      </c>
      <c r="P17" s="72">
        <f t="shared" si="2"/>
        <v>-5549.05</v>
      </c>
      <c r="Q17" s="72">
        <f t="shared" si="2"/>
        <v>-5549.05</v>
      </c>
      <c r="R17" s="72">
        <f t="shared" si="2"/>
        <v>-5752.8</v>
      </c>
      <c r="S17" s="72">
        <f>S18</f>
        <v>-5282.9</v>
      </c>
    </row>
    <row r="18" spans="1:19" s="64" customFormat="1" ht="12.75">
      <c r="A18" s="155" t="s">
        <v>107</v>
      </c>
      <c r="B18" s="155"/>
      <c r="C18" s="155"/>
      <c r="D18" s="155"/>
      <c r="E18" s="155"/>
      <c r="F18" s="155"/>
      <c r="G18" s="73" t="s">
        <v>48</v>
      </c>
      <c r="H18" s="74">
        <f>H19</f>
        <v>-5550</v>
      </c>
      <c r="I18" s="74">
        <f t="shared" si="2"/>
        <v>-5549.05</v>
      </c>
      <c r="J18" s="74">
        <f t="shared" si="2"/>
        <v>-5549.05</v>
      </c>
      <c r="K18" s="74">
        <f t="shared" si="2"/>
        <v>-5549.05</v>
      </c>
      <c r="L18" s="74">
        <f t="shared" si="2"/>
        <v>-5549.05</v>
      </c>
      <c r="M18" s="74">
        <f t="shared" si="2"/>
        <v>-5549.05</v>
      </c>
      <c r="N18" s="74">
        <f t="shared" si="2"/>
        <v>-5549.05</v>
      </c>
      <c r="O18" s="74">
        <f t="shared" si="2"/>
        <v>-5549.05</v>
      </c>
      <c r="P18" s="74">
        <f t="shared" si="2"/>
        <v>-5549.05</v>
      </c>
      <c r="Q18" s="74">
        <f t="shared" si="2"/>
        <v>-5549.05</v>
      </c>
      <c r="R18" s="74">
        <f t="shared" si="2"/>
        <v>-5752.8</v>
      </c>
      <c r="S18" s="74">
        <f>S19</f>
        <v>-5282.9</v>
      </c>
    </row>
    <row r="19" spans="1:19" s="64" customFormat="1" ht="14.25" customHeight="1">
      <c r="A19" s="155" t="s">
        <v>108</v>
      </c>
      <c r="B19" s="155"/>
      <c r="C19" s="155"/>
      <c r="D19" s="155"/>
      <c r="E19" s="155"/>
      <c r="F19" s="155"/>
      <c r="G19" s="73" t="s">
        <v>49</v>
      </c>
      <c r="H19" s="74">
        <f>H20</f>
        <v>-5550</v>
      </c>
      <c r="I19" s="74">
        <f t="shared" si="2"/>
        <v>-5549.05</v>
      </c>
      <c r="J19" s="74">
        <f t="shared" si="2"/>
        <v>-5549.05</v>
      </c>
      <c r="K19" s="74">
        <f t="shared" si="2"/>
        <v>-5549.05</v>
      </c>
      <c r="L19" s="74">
        <f t="shared" si="2"/>
        <v>-5549.05</v>
      </c>
      <c r="M19" s="74">
        <f t="shared" si="2"/>
        <v>-5549.05</v>
      </c>
      <c r="N19" s="74">
        <f t="shared" si="2"/>
        <v>-5549.05</v>
      </c>
      <c r="O19" s="74">
        <f t="shared" si="2"/>
        <v>-5549.05</v>
      </c>
      <c r="P19" s="74">
        <f t="shared" si="2"/>
        <v>-5549.05</v>
      </c>
      <c r="Q19" s="74">
        <f t="shared" si="2"/>
        <v>-5549.05</v>
      </c>
      <c r="R19" s="74">
        <f t="shared" si="2"/>
        <v>-5752.8</v>
      </c>
      <c r="S19" s="74">
        <f>S20</f>
        <v>-5282.9</v>
      </c>
    </row>
    <row r="20" spans="1:19" s="64" customFormat="1" ht="25.5">
      <c r="A20" s="155" t="s">
        <v>109</v>
      </c>
      <c r="B20" s="155"/>
      <c r="C20" s="155"/>
      <c r="D20" s="155"/>
      <c r="E20" s="155"/>
      <c r="F20" s="155"/>
      <c r="G20" s="134" t="s">
        <v>103</v>
      </c>
      <c r="H20" s="74">
        <v>-5550</v>
      </c>
      <c r="I20" s="74">
        <f aca="true" t="shared" si="3" ref="I20:Q20">-5549.05</f>
        <v>-5549.05</v>
      </c>
      <c r="J20" s="74">
        <f t="shared" si="3"/>
        <v>-5549.05</v>
      </c>
      <c r="K20" s="74">
        <f t="shared" si="3"/>
        <v>-5549.05</v>
      </c>
      <c r="L20" s="74">
        <f t="shared" si="3"/>
        <v>-5549.05</v>
      </c>
      <c r="M20" s="74">
        <f t="shared" si="3"/>
        <v>-5549.05</v>
      </c>
      <c r="N20" s="74">
        <f t="shared" si="3"/>
        <v>-5549.05</v>
      </c>
      <c r="O20" s="74">
        <f t="shared" si="3"/>
        <v>-5549.05</v>
      </c>
      <c r="P20" s="74">
        <f t="shared" si="3"/>
        <v>-5549.05</v>
      </c>
      <c r="Q20" s="74">
        <f t="shared" si="3"/>
        <v>-5549.05</v>
      </c>
      <c r="R20" s="74">
        <v>-5752.8</v>
      </c>
      <c r="S20" s="74">
        <v>-5282.9</v>
      </c>
    </row>
    <row r="21" spans="1:19" s="64" customFormat="1" ht="12.75">
      <c r="A21" s="156" t="s">
        <v>110</v>
      </c>
      <c r="B21" s="156"/>
      <c r="C21" s="156"/>
      <c r="D21" s="156"/>
      <c r="E21" s="156"/>
      <c r="F21" s="156"/>
      <c r="G21" s="71" t="s">
        <v>51</v>
      </c>
      <c r="H21" s="72">
        <f>H22</f>
        <v>5549.999999999999</v>
      </c>
      <c r="I21" s="72">
        <f aca="true" t="shared" si="4" ref="I21:R23">I22</f>
        <v>5752.8</v>
      </c>
      <c r="J21" s="72">
        <f t="shared" si="4"/>
        <v>5282.899999999999</v>
      </c>
      <c r="K21" s="72">
        <f t="shared" si="4"/>
        <v>0</v>
      </c>
      <c r="L21" s="72">
        <f t="shared" si="4"/>
        <v>0</v>
      </c>
      <c r="M21" s="72">
        <f t="shared" si="4"/>
        <v>0</v>
      </c>
      <c r="N21" s="72">
        <f t="shared" si="4"/>
        <v>0</v>
      </c>
      <c r="O21" s="72">
        <f t="shared" si="4"/>
        <v>0</v>
      </c>
      <c r="P21" s="72">
        <f t="shared" si="4"/>
        <v>0</v>
      </c>
      <c r="Q21" s="72">
        <f t="shared" si="4"/>
        <v>0</v>
      </c>
      <c r="R21" s="72">
        <f t="shared" si="4"/>
        <v>5752.8</v>
      </c>
      <c r="S21" s="72">
        <f>S22</f>
        <v>5282.899999999999</v>
      </c>
    </row>
    <row r="22" spans="1:19" s="64" customFormat="1" ht="12.75">
      <c r="A22" s="155" t="s">
        <v>111</v>
      </c>
      <c r="B22" s="155"/>
      <c r="C22" s="155"/>
      <c r="D22" s="155"/>
      <c r="E22" s="155"/>
      <c r="F22" s="155"/>
      <c r="G22" s="73" t="s">
        <v>52</v>
      </c>
      <c r="H22" s="74">
        <f>H23</f>
        <v>5549.999999999999</v>
      </c>
      <c r="I22" s="74">
        <f t="shared" si="4"/>
        <v>5752.8</v>
      </c>
      <c r="J22" s="74">
        <f t="shared" si="4"/>
        <v>5282.899999999999</v>
      </c>
      <c r="K22" s="74">
        <f t="shared" si="4"/>
        <v>0</v>
      </c>
      <c r="L22" s="74">
        <f t="shared" si="4"/>
        <v>0</v>
      </c>
      <c r="M22" s="74">
        <f t="shared" si="4"/>
        <v>0</v>
      </c>
      <c r="N22" s="74">
        <f t="shared" si="4"/>
        <v>0</v>
      </c>
      <c r="O22" s="74">
        <f t="shared" si="4"/>
        <v>0</v>
      </c>
      <c r="P22" s="74">
        <f t="shared" si="4"/>
        <v>0</v>
      </c>
      <c r="Q22" s="74">
        <f t="shared" si="4"/>
        <v>0</v>
      </c>
      <c r="R22" s="74">
        <f t="shared" si="4"/>
        <v>5752.8</v>
      </c>
      <c r="S22" s="74">
        <f>S23</f>
        <v>5282.899999999999</v>
      </c>
    </row>
    <row r="23" spans="1:19" s="64" customFormat="1" ht="14.25" customHeight="1">
      <c r="A23" s="155" t="s">
        <v>112</v>
      </c>
      <c r="B23" s="155"/>
      <c r="C23" s="155"/>
      <c r="D23" s="155"/>
      <c r="E23" s="155"/>
      <c r="F23" s="155"/>
      <c r="G23" s="73" t="s">
        <v>53</v>
      </c>
      <c r="H23" s="74">
        <f>H24</f>
        <v>5549.999999999999</v>
      </c>
      <c r="I23" s="74">
        <f t="shared" si="4"/>
        <v>5752.8</v>
      </c>
      <c r="J23" s="74">
        <f t="shared" si="4"/>
        <v>5282.899999999999</v>
      </c>
      <c r="K23" s="74">
        <f t="shared" si="4"/>
        <v>0</v>
      </c>
      <c r="L23" s="74">
        <f t="shared" si="4"/>
        <v>0</v>
      </c>
      <c r="M23" s="74">
        <f t="shared" si="4"/>
        <v>0</v>
      </c>
      <c r="N23" s="74">
        <f t="shared" si="4"/>
        <v>0</v>
      </c>
      <c r="O23" s="74">
        <f t="shared" si="4"/>
        <v>0</v>
      </c>
      <c r="P23" s="74">
        <f t="shared" si="4"/>
        <v>0</v>
      </c>
      <c r="Q23" s="74">
        <f t="shared" si="4"/>
        <v>0</v>
      </c>
      <c r="R23" s="74">
        <f t="shared" si="4"/>
        <v>5752.8</v>
      </c>
      <c r="S23" s="74">
        <f>S24</f>
        <v>5282.899999999999</v>
      </c>
    </row>
    <row r="24" spans="1:19" s="64" customFormat="1" ht="26.25" customHeight="1">
      <c r="A24" s="155" t="s">
        <v>113</v>
      </c>
      <c r="B24" s="155"/>
      <c r="C24" s="155"/>
      <c r="D24" s="155"/>
      <c r="E24" s="155"/>
      <c r="F24" s="155"/>
      <c r="G24" s="134" t="s">
        <v>60</v>
      </c>
      <c r="H24" s="74">
        <f>'Приложение 1'!F13</f>
        <v>5549.999999999999</v>
      </c>
      <c r="I24" s="74">
        <f>'Приложение 2'!H13</f>
        <v>5752.8</v>
      </c>
      <c r="J24" s="74">
        <f>'Приложение 2'!I13</f>
        <v>5282.899999999999</v>
      </c>
      <c r="K24" s="74">
        <f>'Приложение 2'!J13</f>
        <v>0</v>
      </c>
      <c r="L24" s="74">
        <f>'Приложение 2'!K13</f>
        <v>0</v>
      </c>
      <c r="M24" s="74">
        <f>'Приложение 2'!L13</f>
        <v>0</v>
      </c>
      <c r="N24" s="74">
        <f>'Приложение 2'!M13</f>
        <v>0</v>
      </c>
      <c r="O24" s="74">
        <f>'Приложение 2'!N13</f>
        <v>0</v>
      </c>
      <c r="P24" s="74">
        <f>'Приложение 2'!O13</f>
        <v>0</v>
      </c>
      <c r="Q24" s="74">
        <f>'Приложение 2'!P13</f>
        <v>0</v>
      </c>
      <c r="R24" s="74">
        <f>'Приложение 1'!G13</f>
        <v>5752.8</v>
      </c>
      <c r="S24" s="74">
        <f>'Приложение 1'!H13</f>
        <v>5282.899999999999</v>
      </c>
    </row>
  </sheetData>
  <sheetProtection/>
  <mergeCells count="22">
    <mergeCell ref="G1:S1"/>
    <mergeCell ref="G2:S2"/>
    <mergeCell ref="G3:S3"/>
    <mergeCell ref="G4:S4"/>
    <mergeCell ref="A11:H11"/>
    <mergeCell ref="A14:E14"/>
    <mergeCell ref="G5:S5"/>
    <mergeCell ref="A8:S9"/>
    <mergeCell ref="A12:E13"/>
    <mergeCell ref="G12:G13"/>
    <mergeCell ref="A15:F15"/>
    <mergeCell ref="H12:S12"/>
    <mergeCell ref="G7:H7"/>
    <mergeCell ref="A22:F22"/>
    <mergeCell ref="A23:F23"/>
    <mergeCell ref="A24:F24"/>
    <mergeCell ref="A16:F16"/>
    <mergeCell ref="A17:F17"/>
    <mergeCell ref="A18:F18"/>
    <mergeCell ref="A19:F19"/>
    <mergeCell ref="A20:F20"/>
    <mergeCell ref="A21:F21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SheetLayoutView="100" zoomScalePageLayoutView="0" workbookViewId="0" topLeftCell="A37">
      <selection activeCell="G14" sqref="G14"/>
    </sheetView>
  </sheetViews>
  <sheetFormatPr defaultColWidth="9.00390625" defaultRowHeight="12.75"/>
  <cols>
    <col min="1" max="1" width="13.00390625" style="0" customWidth="1"/>
    <col min="2" max="2" width="20.625" style="0" customWidth="1"/>
    <col min="3" max="3" width="53.375" style="0" customWidth="1"/>
  </cols>
  <sheetData>
    <row r="1" spans="1:9" s="2" customFormat="1" ht="12" customHeight="1">
      <c r="A1" s="152" t="s">
        <v>85</v>
      </c>
      <c r="B1" s="152"/>
      <c r="C1" s="152"/>
      <c r="D1" s="5"/>
      <c r="E1" s="5"/>
      <c r="F1" s="5"/>
      <c r="G1" s="5"/>
      <c r="H1" s="5"/>
      <c r="I1" s="5"/>
    </row>
    <row r="2" spans="1:9" s="2" customFormat="1" ht="12" customHeight="1">
      <c r="A2" s="152" t="s">
        <v>86</v>
      </c>
      <c r="B2" s="152"/>
      <c r="C2" s="152"/>
      <c r="D2" s="5"/>
      <c r="E2" s="5"/>
      <c r="F2" s="5"/>
      <c r="G2" s="5"/>
      <c r="H2" s="5"/>
      <c r="I2" s="5"/>
    </row>
    <row r="3" spans="1:9" s="2" customFormat="1" ht="12" customHeight="1">
      <c r="A3" s="152" t="s">
        <v>163</v>
      </c>
      <c r="B3" s="152"/>
      <c r="C3" s="152"/>
      <c r="D3" s="5"/>
      <c r="E3" s="5"/>
      <c r="F3" s="5"/>
      <c r="G3" s="5"/>
      <c r="H3" s="5"/>
      <c r="I3" s="5"/>
    </row>
    <row r="4" spans="1:9" s="2" customFormat="1" ht="12" customHeight="1">
      <c r="A4" s="6"/>
      <c r="B4" s="6"/>
      <c r="C4" s="6" t="s">
        <v>164</v>
      </c>
      <c r="D4" s="5"/>
      <c r="E4" s="5"/>
      <c r="F4" s="5"/>
      <c r="G4" s="5"/>
      <c r="H4" s="5"/>
      <c r="I4" s="5"/>
    </row>
    <row r="5" spans="1:9" s="2" customFormat="1" ht="10.5" customHeight="1">
      <c r="A5" s="6"/>
      <c r="B5" s="6"/>
      <c r="C5" s="6" t="s">
        <v>197</v>
      </c>
      <c r="D5" s="5"/>
      <c r="E5" s="5"/>
      <c r="F5" s="5"/>
      <c r="G5" s="5"/>
      <c r="H5" s="5"/>
      <c r="I5" s="5"/>
    </row>
    <row r="6" spans="1:3" s="2" customFormat="1" ht="12.75" customHeight="1">
      <c r="A6" s="28"/>
      <c r="B6" s="170"/>
      <c r="C6" s="170"/>
    </row>
    <row r="7" spans="1:3" s="2" customFormat="1" ht="15.75" customHeight="1">
      <c r="A7" s="172" t="s">
        <v>100</v>
      </c>
      <c r="B7" s="172"/>
      <c r="C7" s="172"/>
    </row>
    <row r="8" spans="1:3" ht="8.25" customHeight="1">
      <c r="A8" s="29"/>
      <c r="B8" s="173"/>
      <c r="C8" s="173"/>
    </row>
    <row r="9" spans="1:3" s="26" customFormat="1" ht="28.5" customHeight="1">
      <c r="A9" s="171" t="s">
        <v>22</v>
      </c>
      <c r="B9" s="171"/>
      <c r="C9" s="171" t="s">
        <v>132</v>
      </c>
    </row>
    <row r="10" spans="1:3" s="26" customFormat="1" ht="40.5" customHeight="1">
      <c r="A10" s="36" t="s">
        <v>23</v>
      </c>
      <c r="B10" s="36" t="s">
        <v>195</v>
      </c>
      <c r="C10" s="171"/>
    </row>
    <row r="11" spans="1:3" s="26" customFormat="1" ht="10.5" customHeight="1">
      <c r="A11" s="36">
        <v>1</v>
      </c>
      <c r="B11" s="36">
        <v>2</v>
      </c>
      <c r="C11" s="36">
        <v>3</v>
      </c>
    </row>
    <row r="12" spans="1:3" s="26" customFormat="1" ht="24.75" customHeight="1">
      <c r="A12" s="32" t="s">
        <v>31</v>
      </c>
      <c r="B12" s="10"/>
      <c r="C12" s="12" t="s">
        <v>79</v>
      </c>
    </row>
    <row r="13" spans="1:3" s="26" customFormat="1" ht="63.75">
      <c r="A13" s="34" t="s">
        <v>31</v>
      </c>
      <c r="B13" s="9" t="s">
        <v>168</v>
      </c>
      <c r="C13" s="15" t="s">
        <v>28</v>
      </c>
    </row>
    <row r="14" spans="1:3" s="26" customFormat="1" ht="63.75">
      <c r="A14" s="34" t="s">
        <v>31</v>
      </c>
      <c r="B14" s="9" t="s">
        <v>169</v>
      </c>
      <c r="C14" s="15" t="s">
        <v>28</v>
      </c>
    </row>
    <row r="15" spans="1:3" s="140" customFormat="1" ht="63.75">
      <c r="A15" s="34" t="s">
        <v>31</v>
      </c>
      <c r="B15" s="9" t="s">
        <v>69</v>
      </c>
      <c r="C15" s="15" t="s">
        <v>115</v>
      </c>
    </row>
    <row r="16" spans="1:3" s="140" customFormat="1" ht="63.75">
      <c r="A16" s="34" t="s">
        <v>31</v>
      </c>
      <c r="B16" s="9" t="s">
        <v>24</v>
      </c>
      <c r="C16" s="15" t="s">
        <v>116</v>
      </c>
    </row>
    <row r="17" spans="1:3" s="140" customFormat="1" ht="38.25">
      <c r="A17" s="34" t="s">
        <v>31</v>
      </c>
      <c r="B17" s="9" t="s">
        <v>170</v>
      </c>
      <c r="C17" s="15" t="s">
        <v>171</v>
      </c>
    </row>
    <row r="18" spans="1:3" s="140" customFormat="1" ht="76.5" customHeight="1">
      <c r="A18" s="34" t="s">
        <v>31</v>
      </c>
      <c r="B18" s="9" t="s">
        <v>25</v>
      </c>
      <c r="C18" s="15" t="s">
        <v>178</v>
      </c>
    </row>
    <row r="19" spans="1:3" s="140" customFormat="1" ht="76.5">
      <c r="A19" s="34" t="s">
        <v>31</v>
      </c>
      <c r="B19" s="9" t="s">
        <v>26</v>
      </c>
      <c r="C19" s="15" t="s">
        <v>179</v>
      </c>
    </row>
    <row r="20" spans="1:3" s="140" customFormat="1" ht="25.5">
      <c r="A20" s="34" t="s">
        <v>31</v>
      </c>
      <c r="B20" s="9" t="s">
        <v>63</v>
      </c>
      <c r="C20" s="15" t="s">
        <v>117</v>
      </c>
    </row>
    <row r="21" spans="1:3" s="140" customFormat="1" ht="25.5">
      <c r="A21" s="34" t="s">
        <v>31</v>
      </c>
      <c r="B21" s="9" t="s">
        <v>64</v>
      </c>
      <c r="C21" s="15" t="s">
        <v>118</v>
      </c>
    </row>
    <row r="22" spans="1:3" s="140" customFormat="1" ht="76.5">
      <c r="A22" s="34" t="s">
        <v>31</v>
      </c>
      <c r="B22" s="9" t="s">
        <v>65</v>
      </c>
      <c r="C22" s="15" t="s">
        <v>119</v>
      </c>
    </row>
    <row r="23" spans="1:3" s="140" customFormat="1" ht="76.5">
      <c r="A23" s="34" t="s">
        <v>31</v>
      </c>
      <c r="B23" s="9" t="s">
        <v>66</v>
      </c>
      <c r="C23" s="37" t="s">
        <v>180</v>
      </c>
    </row>
    <row r="24" spans="1:3" s="140" customFormat="1" ht="76.5">
      <c r="A24" s="34" t="s">
        <v>31</v>
      </c>
      <c r="B24" s="9" t="s">
        <v>67</v>
      </c>
      <c r="C24" s="15" t="s">
        <v>120</v>
      </c>
    </row>
    <row r="25" spans="1:3" s="140" customFormat="1" ht="76.5" customHeight="1">
      <c r="A25" s="34" t="s">
        <v>31</v>
      </c>
      <c r="B25" s="9" t="s">
        <v>68</v>
      </c>
      <c r="C25" s="15" t="s">
        <v>121</v>
      </c>
    </row>
    <row r="26" spans="1:3" s="140" customFormat="1" ht="50.25" customHeight="1">
      <c r="A26" s="34" t="s">
        <v>31</v>
      </c>
      <c r="B26" s="9" t="s">
        <v>70</v>
      </c>
      <c r="C26" s="15" t="s">
        <v>122</v>
      </c>
    </row>
    <row r="27" spans="1:3" s="140" customFormat="1" ht="15.75" customHeight="1">
      <c r="A27" s="34" t="s">
        <v>31</v>
      </c>
      <c r="B27" s="9" t="s">
        <v>27</v>
      </c>
      <c r="C27" s="15" t="s">
        <v>123</v>
      </c>
    </row>
    <row r="28" spans="1:3" s="140" customFormat="1" ht="36.75" customHeight="1">
      <c r="A28" s="34" t="s">
        <v>31</v>
      </c>
      <c r="B28" s="81" t="s">
        <v>181</v>
      </c>
      <c r="C28" s="82" t="s">
        <v>185</v>
      </c>
    </row>
    <row r="29" spans="1:3" s="140" customFormat="1" ht="38.25">
      <c r="A29" s="34" t="s">
        <v>31</v>
      </c>
      <c r="B29" s="81" t="s">
        <v>186</v>
      </c>
      <c r="C29" s="82" t="s">
        <v>187</v>
      </c>
    </row>
    <row r="30" spans="1:3" s="140" customFormat="1" ht="25.5" customHeight="1">
      <c r="A30" s="34" t="s">
        <v>31</v>
      </c>
      <c r="B30" s="9" t="s">
        <v>142</v>
      </c>
      <c r="C30" s="11" t="s">
        <v>182</v>
      </c>
    </row>
    <row r="31" spans="1:3" s="140" customFormat="1" ht="25.5" customHeight="1">
      <c r="A31" s="34" t="s">
        <v>31</v>
      </c>
      <c r="B31" s="9" t="s">
        <v>143</v>
      </c>
      <c r="C31" s="11" t="s">
        <v>144</v>
      </c>
    </row>
    <row r="32" spans="1:3" s="140" customFormat="1" ht="15" customHeight="1">
      <c r="A32" s="34" t="s">
        <v>31</v>
      </c>
      <c r="B32" s="9" t="s">
        <v>145</v>
      </c>
      <c r="C32" s="11" t="s">
        <v>124</v>
      </c>
    </row>
    <row r="33" spans="1:3" s="140" customFormat="1" ht="40.5" customHeight="1">
      <c r="A33" s="33" t="s">
        <v>31</v>
      </c>
      <c r="B33" s="92" t="s">
        <v>148</v>
      </c>
      <c r="C33" s="11" t="s">
        <v>127</v>
      </c>
    </row>
    <row r="34" spans="1:3" s="140" customFormat="1" ht="38.25">
      <c r="A34" s="33" t="s">
        <v>31</v>
      </c>
      <c r="B34" s="9" t="s">
        <v>147</v>
      </c>
      <c r="C34" s="11" t="s">
        <v>126</v>
      </c>
    </row>
    <row r="35" spans="1:3" s="140" customFormat="1" ht="25.5" customHeight="1">
      <c r="A35" s="33" t="s">
        <v>31</v>
      </c>
      <c r="B35" s="9" t="s">
        <v>146</v>
      </c>
      <c r="C35" s="11" t="s">
        <v>125</v>
      </c>
    </row>
    <row r="36" spans="1:3" s="140" customFormat="1" ht="63.75">
      <c r="A36" s="34" t="s">
        <v>31</v>
      </c>
      <c r="B36" s="87" t="s">
        <v>149</v>
      </c>
      <c r="C36" s="141" t="s">
        <v>128</v>
      </c>
    </row>
    <row r="37" spans="1:3" s="140" customFormat="1" ht="24.75" customHeight="1">
      <c r="A37" s="142" t="s">
        <v>31</v>
      </c>
      <c r="B37" s="88" t="s">
        <v>150</v>
      </c>
      <c r="C37" s="143" t="s">
        <v>183</v>
      </c>
    </row>
    <row r="38" spans="1:3" s="140" customFormat="1" ht="63" customHeight="1">
      <c r="A38" s="34" t="s">
        <v>31</v>
      </c>
      <c r="B38" s="88" t="s">
        <v>151</v>
      </c>
      <c r="C38" s="89" t="s">
        <v>129</v>
      </c>
    </row>
    <row r="39" spans="1:3" s="140" customFormat="1" ht="38.25">
      <c r="A39" s="34" t="s">
        <v>31</v>
      </c>
      <c r="B39" s="88" t="s">
        <v>152</v>
      </c>
      <c r="C39" s="89" t="s">
        <v>130</v>
      </c>
    </row>
    <row r="40" spans="1:3" s="140" customFormat="1" ht="25.5">
      <c r="A40" s="34" t="s">
        <v>31</v>
      </c>
      <c r="B40" s="88" t="s">
        <v>153</v>
      </c>
      <c r="C40" s="82" t="s">
        <v>131</v>
      </c>
    </row>
    <row r="41" spans="1:3" s="140" customFormat="1" ht="36.75" customHeight="1">
      <c r="A41" s="34" t="s">
        <v>31</v>
      </c>
      <c r="B41" s="88" t="s">
        <v>154</v>
      </c>
      <c r="C41" s="15" t="s">
        <v>140</v>
      </c>
    </row>
    <row r="42" spans="1:3" s="140" customFormat="1" ht="37.5" customHeight="1">
      <c r="A42" s="34" t="s">
        <v>31</v>
      </c>
      <c r="B42" s="81" t="s">
        <v>155</v>
      </c>
      <c r="C42" s="82" t="s">
        <v>138</v>
      </c>
    </row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</sheetData>
  <sheetProtection/>
  <mergeCells count="8">
    <mergeCell ref="B6:C6"/>
    <mergeCell ref="A1:C1"/>
    <mergeCell ref="A2:C2"/>
    <mergeCell ref="A3:C3"/>
    <mergeCell ref="A9:B9"/>
    <mergeCell ref="C9:C10"/>
    <mergeCell ref="A7:C7"/>
    <mergeCell ref="B8:C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zoomScalePageLayoutView="0" workbookViewId="0" topLeftCell="A1">
      <selection activeCell="H28" sqref="H28"/>
    </sheetView>
  </sheetViews>
  <sheetFormatPr defaultColWidth="9.00390625" defaultRowHeight="12.75"/>
  <cols>
    <col min="1" max="1" width="6.625" style="0" customWidth="1"/>
    <col min="2" max="2" width="23.25390625" style="0" customWidth="1"/>
    <col min="3" max="3" width="57.125" style="0" customWidth="1"/>
  </cols>
  <sheetData>
    <row r="1" spans="1:3" ht="12.75">
      <c r="A1" s="3"/>
      <c r="B1" s="3"/>
      <c r="C1" s="4" t="s">
        <v>33</v>
      </c>
    </row>
    <row r="2" spans="1:3" ht="12.75">
      <c r="A2" s="3"/>
      <c r="B2" s="3"/>
      <c r="C2" s="4" t="s">
        <v>72</v>
      </c>
    </row>
    <row r="3" spans="1:3" ht="12.75">
      <c r="A3" s="3"/>
      <c r="B3" s="3"/>
      <c r="C3" s="4" t="s">
        <v>163</v>
      </c>
    </row>
    <row r="4" spans="1:3" ht="12.75">
      <c r="A4" s="3"/>
      <c r="B4" s="3"/>
      <c r="C4" s="4" t="s">
        <v>164</v>
      </c>
    </row>
    <row r="5" spans="1:3" ht="12.75">
      <c r="A5" s="3"/>
      <c r="B5" s="3"/>
      <c r="C5" s="6" t="s">
        <v>198</v>
      </c>
    </row>
    <row r="6" spans="1:3" s="7" customFormat="1" ht="11.25">
      <c r="A6" s="152"/>
      <c r="B6" s="152"/>
      <c r="C6" s="152"/>
    </row>
    <row r="7" spans="1:3" ht="28.5" customHeight="1">
      <c r="A7" s="174" t="s">
        <v>101</v>
      </c>
      <c r="B7" s="174"/>
      <c r="C7" s="174"/>
    </row>
    <row r="9" spans="1:3" s="2" customFormat="1" ht="25.5" customHeight="1">
      <c r="A9" s="76" t="s">
        <v>56</v>
      </c>
      <c r="B9" s="76" t="s">
        <v>57</v>
      </c>
      <c r="C9" s="76" t="s">
        <v>58</v>
      </c>
    </row>
    <row r="10" spans="1:3" s="2" customFormat="1" ht="15" customHeight="1">
      <c r="A10" s="52">
        <v>1</v>
      </c>
      <c r="B10" s="53">
        <v>2</v>
      </c>
      <c r="C10" s="54">
        <v>3</v>
      </c>
    </row>
    <row r="11" spans="1:3" s="35" customFormat="1" ht="14.25" customHeight="1">
      <c r="A11" s="32" t="s">
        <v>31</v>
      </c>
      <c r="B11" s="77"/>
      <c r="C11" s="16" t="s">
        <v>73</v>
      </c>
    </row>
    <row r="12" spans="1:3" s="2" customFormat="1" ht="25.5" customHeight="1">
      <c r="A12" s="34"/>
      <c r="B12" s="78" t="s">
        <v>50</v>
      </c>
      <c r="C12" s="79" t="s">
        <v>59</v>
      </c>
    </row>
    <row r="13" spans="1:3" s="2" customFormat="1" ht="27" customHeight="1">
      <c r="A13" s="34"/>
      <c r="B13" s="78" t="s">
        <v>54</v>
      </c>
      <c r="C13" s="79" t="s">
        <v>60</v>
      </c>
    </row>
  </sheetData>
  <sheetProtection/>
  <mergeCells count="2">
    <mergeCell ref="A7:C7"/>
    <mergeCell ref="A6:C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selection activeCell="G26" sqref="G26"/>
    </sheetView>
  </sheetViews>
  <sheetFormatPr defaultColWidth="9.00390625" defaultRowHeight="12.75"/>
  <cols>
    <col min="1" max="1" width="4.75390625" style="0" customWidth="1"/>
    <col min="2" max="2" width="62.00390625" style="0" customWidth="1"/>
    <col min="3" max="3" width="10.75390625" style="0" customWidth="1"/>
    <col min="4" max="4" width="10.875" style="0" customWidth="1"/>
  </cols>
  <sheetData>
    <row r="1" spans="2:5" s="7" customFormat="1" ht="11.25">
      <c r="B1" s="152" t="s">
        <v>55</v>
      </c>
      <c r="C1" s="152"/>
      <c r="D1" s="152"/>
      <c r="E1" s="152"/>
    </row>
    <row r="2" spans="2:5" s="7" customFormat="1" ht="11.25">
      <c r="B2" s="152" t="s">
        <v>72</v>
      </c>
      <c r="C2" s="152"/>
      <c r="D2" s="152"/>
      <c r="E2" s="152"/>
    </row>
    <row r="3" spans="2:5" s="7" customFormat="1" ht="11.25">
      <c r="B3" s="152" t="s">
        <v>163</v>
      </c>
      <c r="C3" s="152"/>
      <c r="D3" s="152"/>
      <c r="E3" s="152"/>
    </row>
    <row r="4" spans="2:5" s="7" customFormat="1" ht="11.25">
      <c r="B4" s="152" t="s">
        <v>164</v>
      </c>
      <c r="C4" s="152"/>
      <c r="D4" s="152"/>
      <c r="E4" s="152"/>
    </row>
    <row r="5" spans="2:5" s="7" customFormat="1" ht="11.25">
      <c r="B5" s="152" t="s">
        <v>197</v>
      </c>
      <c r="C5" s="152"/>
      <c r="D5" s="152"/>
      <c r="E5" s="152"/>
    </row>
    <row r="6" s="2" customFormat="1" ht="12.75"/>
    <row r="7" spans="1:5" s="2" customFormat="1" ht="27" customHeight="1">
      <c r="A7" s="175" t="s">
        <v>184</v>
      </c>
      <c r="B7" s="175"/>
      <c r="C7" s="175"/>
      <c r="D7" s="175"/>
      <c r="E7" s="175"/>
    </row>
    <row r="8" s="2" customFormat="1" ht="12.75"/>
    <row r="9" spans="2:4" s="7" customFormat="1" ht="11.25">
      <c r="B9" s="152"/>
      <c r="C9" s="152"/>
      <c r="D9" s="152"/>
    </row>
    <row r="10" spans="1:5" s="35" customFormat="1" ht="12.75">
      <c r="A10" s="180" t="s">
        <v>134</v>
      </c>
      <c r="B10" s="181"/>
      <c r="C10" s="176" t="s">
        <v>71</v>
      </c>
      <c r="D10" s="177"/>
      <c r="E10" s="178"/>
    </row>
    <row r="11" spans="1:5" s="35" customFormat="1" ht="12.75">
      <c r="A11" s="182"/>
      <c r="B11" s="183"/>
      <c r="C11" s="41" t="s">
        <v>139</v>
      </c>
      <c r="D11" s="41" t="s">
        <v>141</v>
      </c>
      <c r="E11" s="41" t="s">
        <v>165</v>
      </c>
    </row>
    <row r="12" spans="1:5" s="35" customFormat="1" ht="12.75">
      <c r="A12" s="179" t="s">
        <v>87</v>
      </c>
      <c r="B12" s="179"/>
      <c r="C12" s="45">
        <v>0</v>
      </c>
      <c r="D12" s="45">
        <v>0</v>
      </c>
      <c r="E12" s="45">
        <v>0</v>
      </c>
    </row>
    <row r="13" spans="1:5" s="35" customFormat="1" ht="12.75">
      <c r="A13" s="42" t="s">
        <v>34</v>
      </c>
      <c r="B13" s="41" t="s">
        <v>35</v>
      </c>
      <c r="C13" s="45">
        <v>0</v>
      </c>
      <c r="D13" s="45">
        <v>0</v>
      </c>
      <c r="E13" s="45">
        <v>0</v>
      </c>
    </row>
    <row r="14" spans="1:5" s="2" customFormat="1" ht="12.75">
      <c r="A14" s="43"/>
      <c r="B14" s="44" t="s">
        <v>36</v>
      </c>
      <c r="C14" s="46">
        <v>0</v>
      </c>
      <c r="D14" s="46">
        <v>0</v>
      </c>
      <c r="E14" s="46">
        <v>0</v>
      </c>
    </row>
    <row r="15" spans="1:5" s="2" customFormat="1" ht="12.75">
      <c r="A15" s="43"/>
      <c r="B15" s="44" t="s">
        <v>135</v>
      </c>
      <c r="C15" s="46">
        <v>0</v>
      </c>
      <c r="D15" s="46">
        <v>0</v>
      </c>
      <c r="E15" s="46">
        <v>0</v>
      </c>
    </row>
    <row r="16" spans="1:5" s="35" customFormat="1" ht="25.5">
      <c r="A16" s="42" t="s">
        <v>37</v>
      </c>
      <c r="B16" s="47" t="s">
        <v>38</v>
      </c>
      <c r="C16" s="45">
        <v>0</v>
      </c>
      <c r="D16" s="45">
        <v>0</v>
      </c>
      <c r="E16" s="45">
        <v>0</v>
      </c>
    </row>
    <row r="17" spans="1:5" s="2" customFormat="1" ht="12.75">
      <c r="A17" s="43"/>
      <c r="B17" s="44" t="s">
        <v>36</v>
      </c>
      <c r="C17" s="46">
        <v>0</v>
      </c>
      <c r="D17" s="46">
        <v>0</v>
      </c>
      <c r="E17" s="46">
        <v>0</v>
      </c>
    </row>
    <row r="18" spans="1:5" s="2" customFormat="1" ht="12.75">
      <c r="A18" s="43"/>
      <c r="B18" s="44" t="s">
        <v>135</v>
      </c>
      <c r="C18" s="46">
        <v>0</v>
      </c>
      <c r="D18" s="46">
        <v>0</v>
      </c>
      <c r="E18" s="46">
        <v>0</v>
      </c>
    </row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</sheetData>
  <sheetProtection/>
  <mergeCells count="10">
    <mergeCell ref="A7:E7"/>
    <mergeCell ref="B9:D9"/>
    <mergeCell ref="C10:E10"/>
    <mergeCell ref="A12:B12"/>
    <mergeCell ref="B1:E1"/>
    <mergeCell ref="B2:E2"/>
    <mergeCell ref="B3:E3"/>
    <mergeCell ref="B4:E4"/>
    <mergeCell ref="B5:E5"/>
    <mergeCell ref="A10:B11"/>
  </mergeCells>
  <printOptions/>
  <pageMargins left="0.7874015748031497" right="0.7874015748031497" top="0.1968503937007874" bottom="0.984251968503937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J20" sqref="J20"/>
    </sheetView>
  </sheetViews>
  <sheetFormatPr defaultColWidth="9.00390625" defaultRowHeight="12.75"/>
  <cols>
    <col min="1" max="1" width="5.75390625" style="0" customWidth="1"/>
    <col min="2" max="2" width="16.125" style="0" customWidth="1"/>
    <col min="3" max="3" width="15.375" style="0" customWidth="1"/>
    <col min="4" max="4" width="11.625" style="0" customWidth="1"/>
    <col min="5" max="5" width="12.625" style="0" customWidth="1"/>
    <col min="6" max="6" width="9.375" style="0" customWidth="1"/>
    <col min="7" max="7" width="15.125" style="0" customWidth="1"/>
  </cols>
  <sheetData>
    <row r="1" spans="1:8" ht="12.75">
      <c r="A1" s="152" t="s">
        <v>193</v>
      </c>
      <c r="B1" s="152"/>
      <c r="C1" s="152"/>
      <c r="D1" s="152"/>
      <c r="E1" s="152"/>
      <c r="F1" s="152"/>
      <c r="G1" s="152"/>
      <c r="H1" s="5"/>
    </row>
    <row r="2" spans="1:7" ht="12.75">
      <c r="A2" s="188" t="s">
        <v>72</v>
      </c>
      <c r="B2" s="188"/>
      <c r="C2" s="188"/>
      <c r="D2" s="188"/>
      <c r="E2" s="188"/>
      <c r="F2" s="188"/>
      <c r="G2" s="188"/>
    </row>
    <row r="3" spans="1:7" ht="12.75">
      <c r="A3" s="191" t="s">
        <v>163</v>
      </c>
      <c r="B3" s="188"/>
      <c r="C3" s="188"/>
      <c r="D3" s="188"/>
      <c r="E3" s="188"/>
      <c r="F3" s="188"/>
      <c r="G3" s="188"/>
    </row>
    <row r="4" spans="1:7" ht="12.75">
      <c r="A4" s="84"/>
      <c r="B4" s="84"/>
      <c r="C4" s="84"/>
      <c r="D4" s="191" t="s">
        <v>164</v>
      </c>
      <c r="E4" s="188"/>
      <c r="F4" s="188"/>
      <c r="G4" s="188"/>
    </row>
    <row r="5" spans="1:7" ht="12.75">
      <c r="A5" s="191" t="s">
        <v>197</v>
      </c>
      <c r="B5" s="188"/>
      <c r="C5" s="188"/>
      <c r="D5" s="188"/>
      <c r="E5" s="188"/>
      <c r="F5" s="188"/>
      <c r="G5" s="188"/>
    </row>
    <row r="7" spans="1:7" ht="27.75" customHeight="1">
      <c r="A7" s="174" t="s">
        <v>166</v>
      </c>
      <c r="B7" s="174"/>
      <c r="C7" s="174"/>
      <c r="D7" s="174"/>
      <c r="E7" s="174"/>
      <c r="F7" s="174"/>
      <c r="G7" s="174"/>
    </row>
    <row r="9" spans="1:7" ht="24.75" customHeight="1">
      <c r="A9" s="190" t="s">
        <v>74</v>
      </c>
      <c r="B9" s="190"/>
      <c r="C9" s="190"/>
      <c r="D9" s="190"/>
      <c r="E9" s="190"/>
      <c r="F9" s="190"/>
      <c r="G9" s="190"/>
    </row>
    <row r="10" spans="1:7" ht="9" customHeight="1">
      <c r="A10" s="48"/>
      <c r="B10" s="48"/>
      <c r="C10" s="48"/>
      <c r="D10" s="48"/>
      <c r="E10" s="48"/>
      <c r="F10" s="48"/>
      <c r="G10" s="48"/>
    </row>
    <row r="11" spans="1:7" ht="38.25" customHeight="1">
      <c r="A11" s="186" t="s">
        <v>39</v>
      </c>
      <c r="B11" s="153" t="s">
        <v>40</v>
      </c>
      <c r="C11" s="153" t="s">
        <v>136</v>
      </c>
      <c r="D11" s="192" t="s">
        <v>41</v>
      </c>
      <c r="E11" s="193"/>
      <c r="F11" s="194"/>
      <c r="G11" s="153" t="s">
        <v>137</v>
      </c>
    </row>
    <row r="12" spans="1:7" ht="12.75">
      <c r="A12" s="187"/>
      <c r="B12" s="154"/>
      <c r="C12" s="154"/>
      <c r="D12" s="36" t="s">
        <v>139</v>
      </c>
      <c r="E12" s="36" t="s">
        <v>141</v>
      </c>
      <c r="F12" s="36" t="s">
        <v>165</v>
      </c>
      <c r="G12" s="154"/>
    </row>
    <row r="13" spans="1:7" ht="12.7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</row>
    <row r="14" spans="1:7" ht="12.75">
      <c r="A14" s="24"/>
      <c r="B14" s="24"/>
      <c r="C14" s="24"/>
      <c r="D14" s="24"/>
      <c r="E14" s="24"/>
      <c r="F14" s="24"/>
      <c r="G14" s="24"/>
    </row>
    <row r="15" spans="1:7" ht="12.75">
      <c r="A15" s="24"/>
      <c r="B15" s="49" t="s">
        <v>42</v>
      </c>
      <c r="C15" s="24"/>
      <c r="D15" s="24">
        <v>0</v>
      </c>
      <c r="E15" s="24">
        <v>0</v>
      </c>
      <c r="F15" s="24">
        <v>0</v>
      </c>
      <c r="G15" s="24"/>
    </row>
    <row r="18" spans="1:7" ht="41.25" customHeight="1">
      <c r="A18" s="189" t="s">
        <v>75</v>
      </c>
      <c r="B18" s="189"/>
      <c r="C18" s="189"/>
      <c r="D18" s="189"/>
      <c r="E18" s="189"/>
      <c r="F18" s="189"/>
      <c r="G18" s="189"/>
    </row>
    <row r="19" spans="1:7" ht="27.75" customHeight="1">
      <c r="A19" s="50"/>
      <c r="B19" s="50"/>
      <c r="C19" s="50"/>
      <c r="D19" s="50"/>
      <c r="E19" s="50"/>
      <c r="F19" s="50"/>
      <c r="G19" s="50"/>
    </row>
    <row r="20" spans="1:7" ht="42" customHeight="1">
      <c r="A20" s="171" t="s">
        <v>76</v>
      </c>
      <c r="B20" s="171"/>
      <c r="C20" s="171"/>
      <c r="D20" s="171" t="s">
        <v>43</v>
      </c>
      <c r="E20" s="171"/>
      <c r="F20" s="171"/>
      <c r="G20" s="171"/>
    </row>
    <row r="21" spans="1:7" ht="52.5" customHeight="1">
      <c r="A21" s="171"/>
      <c r="B21" s="171"/>
      <c r="C21" s="171"/>
      <c r="D21" s="36" t="s">
        <v>139</v>
      </c>
      <c r="E21" s="36" t="s">
        <v>141</v>
      </c>
      <c r="F21" s="171" t="s">
        <v>165</v>
      </c>
      <c r="G21" s="171"/>
    </row>
    <row r="22" spans="1:7" ht="36" customHeight="1">
      <c r="A22" s="185" t="s">
        <v>77</v>
      </c>
      <c r="B22" s="185"/>
      <c r="C22" s="185"/>
      <c r="D22" s="85">
        <v>0</v>
      </c>
      <c r="E22" s="85">
        <v>0</v>
      </c>
      <c r="F22" s="184">
        <v>0</v>
      </c>
      <c r="G22" s="184"/>
    </row>
    <row r="23" spans="1:7" ht="26.25" customHeight="1">
      <c r="A23" s="185" t="s">
        <v>78</v>
      </c>
      <c r="B23" s="185"/>
      <c r="C23" s="185"/>
      <c r="D23" s="85">
        <v>0</v>
      </c>
      <c r="E23" s="85">
        <v>0</v>
      </c>
      <c r="F23" s="184">
        <v>0</v>
      </c>
      <c r="G23" s="184"/>
    </row>
  </sheetData>
  <sheetProtection/>
  <mergeCells count="20">
    <mergeCell ref="A1:G1"/>
    <mergeCell ref="A2:G2"/>
    <mergeCell ref="A18:G18"/>
    <mergeCell ref="D20:G20"/>
    <mergeCell ref="A7:G7"/>
    <mergeCell ref="A9:G9"/>
    <mergeCell ref="A3:G3"/>
    <mergeCell ref="A5:G5"/>
    <mergeCell ref="D11:F11"/>
    <mergeCell ref="D4:G4"/>
    <mergeCell ref="F23:G23"/>
    <mergeCell ref="G11:G12"/>
    <mergeCell ref="C11:C12"/>
    <mergeCell ref="B11:B12"/>
    <mergeCell ref="A23:C23"/>
    <mergeCell ref="A22:C22"/>
    <mergeCell ref="F21:G21"/>
    <mergeCell ref="A20:C21"/>
    <mergeCell ref="F22:G22"/>
    <mergeCell ref="A11:A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Терентьева-ТН</cp:lastModifiedBy>
  <cp:lastPrinted>2019-12-27T12:21:41Z</cp:lastPrinted>
  <dcterms:created xsi:type="dcterms:W3CDTF">2006-11-08T12:26:38Z</dcterms:created>
  <dcterms:modified xsi:type="dcterms:W3CDTF">2019-12-27T12:21:59Z</dcterms:modified>
  <cp:category/>
  <cp:version/>
  <cp:contentType/>
  <cp:contentStatus/>
</cp:coreProperties>
</file>