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70" yWindow="45" windowWidth="11355" windowHeight="10020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</sheets>
  <definedNames>
    <definedName name="_xlnm._FilterDatabase" localSheetId="0" hidden="1">'Приложение 1'!$A$10:$F$98</definedName>
    <definedName name="_xlnm._FilterDatabase" localSheetId="1" hidden="1">'Приложение 2'!$A$10:$G$95</definedName>
    <definedName name="_xlnm.Print_Titles" localSheetId="2">'Приложение 3'!$12:$14</definedName>
    <definedName name="_xlnm.Print_Area" localSheetId="0">'Приложение 1'!$A$1:$H$98</definedName>
    <definedName name="_xlnm.Print_Area" localSheetId="1">'Приложение 2'!$A$1:$I$98</definedName>
    <definedName name="_xlnm.Print_Area" localSheetId="2">'Приложение 3'!$A$1:$S$24</definedName>
    <definedName name="_xlnm.Print_Area" localSheetId="3">'Приложение 4'!$A$1:$C$43</definedName>
  </definedNames>
  <calcPr fullCalcOnLoad="1"/>
</workbook>
</file>

<file path=xl/sharedStrings.xml><?xml version="1.0" encoding="utf-8"?>
<sst xmlns="http://schemas.openxmlformats.org/spreadsheetml/2006/main" count="803" uniqueCount="215">
  <si>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</si>
  <si>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</si>
  <si>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</si>
  <si>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</si>
  <si>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</si>
  <si>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</si>
  <si>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</si>
  <si>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</si>
  <si>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</si>
  <si>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</si>
  <si>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</si>
  <si>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</si>
  <si>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</si>
  <si>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</si>
  <si>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</si>
  <si>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</si>
  <si>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</si>
  <si>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</si>
  <si>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</si>
  <si>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</si>
  <si>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</si>
  <si>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</si>
  <si>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Код бюджетной классификации Российской Федерации</t>
  </si>
  <si>
    <t>главного администратора доходов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</si>
  <si>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</si>
  <si>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</t>
  </si>
  <si>
    <t>00</t>
  </si>
  <si>
    <t>918</t>
  </si>
  <si>
    <t>Другие общегосударственные вопросы</t>
  </si>
  <si>
    <t>Приложение 5</t>
  </si>
  <si>
    <t>1.</t>
  </si>
  <si>
    <t>Кредиты, полученные от кредитных организаций</t>
  </si>
  <si>
    <t>Привлечение средств</t>
  </si>
  <si>
    <t>2.</t>
  </si>
  <si>
    <t>Бюджетные кредиты от других бюджетов бюджетной системы Российской Федерации</t>
  </si>
  <si>
    <t>№ п/п</t>
  </si>
  <si>
    <t>Цель гарантирования</t>
  </si>
  <si>
    <t>Сумма гарантирования (тыс. руб.)</t>
  </si>
  <si>
    <t>ИТОГО</t>
  </si>
  <si>
    <t>Объем бюджетных ассигнований на исполнение гарантий по возможным гарантийным случаям (тыс. руб.)</t>
  </si>
  <si>
    <t xml:space="preserve">Код 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</si>
  <si>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</si>
  <si>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</si>
  <si>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</si>
  <si>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</si>
  <si>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</si>
  <si>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01 05 02 01 10 0000 510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</si>
  <si>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</si>
  <si>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</si>
  <si>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</si>
  <si>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01 05 02 01 10 0000 610</t>
  </si>
  <si>
    <t>Приложение 6</t>
  </si>
  <si>
    <t>Код главы</t>
  </si>
  <si>
    <t>Код группы, подгруппы, статьи и вида источников</t>
  </si>
  <si>
    <t>Наименование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</si>
  <si>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</si>
  <si>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</si>
  <si>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13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</si>
  <si>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</si>
  <si>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</si>
  <si>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</si>
  <si>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</si>
  <si>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</si>
  <si>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>1 14 02052 10 0000 410</t>
  </si>
  <si>
    <t>1 14 02052 10 0000 440</t>
  </si>
  <si>
    <t>1 14 02053 10 0000 410</t>
  </si>
  <si>
    <t>1 14 02053 10 0000 440</t>
  </si>
  <si>
    <t>1 14 06025 10 0000 430</t>
  </si>
  <si>
    <t xml:space="preserve">Культура, кинематография </t>
  </si>
  <si>
    <t xml:space="preserve">Мероприятия в области  физической культуры и спорта </t>
  </si>
  <si>
    <t>Сумма (тыс. рублей)</t>
  </si>
  <si>
    <t>к решению Совета сельского поселения "Мохча"</t>
  </si>
  <si>
    <t>Администрация сельского поселения «Мохча»</t>
  </si>
  <si>
    <t>1.1. Перечень подлежащих предоставлению муниципальных гарантий сельского поселения "Мохча"</t>
  </si>
  <si>
    <t>1.2. Общий объем бюджетных ассигнований, предусмотренных на исполнение муниципальных гарантий сельского поселения "Мохча" по возможным гарантийным случаям</t>
  </si>
  <si>
    <t>Исполнение муниципальных гарантий сельского поселения "Мохча"</t>
  </si>
  <si>
    <t>За счет источников финансирования дефицита бюджета сельского поселения "Мохча"</t>
  </si>
  <si>
    <t>За счет расходов бюджета сельского поселения "Мохча"</t>
  </si>
  <si>
    <t>Администрация сельского поселения "Мохча" ИНН 1119005181 КПП 111901001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</si>
  <si>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</si>
  <si>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</si>
  <si>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</si>
  <si>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</si>
  <si>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Массовый спорт</t>
  </si>
  <si>
    <t>Условно утверждаемые (утвержденные) расходы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</si>
  <si>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</si>
  <si>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</si>
  <si>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</si>
  <si>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</si>
  <si>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</si>
  <si>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</si>
  <si>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500</t>
  </si>
  <si>
    <t>Социальное обеспечение и иные выплаты населению</t>
  </si>
  <si>
    <t>Иные бюджетные ассигнования</t>
  </si>
  <si>
    <t>800</t>
  </si>
  <si>
    <t>Приложение 4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</si>
  <si>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</si>
  <si>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</si>
  <si>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</si>
  <si>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</si>
  <si>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Перечень главных администраторов доходов бюджета сельского поселения   "Мохча"</t>
  </si>
  <si>
    <t>Перечень главных администраторов источников финансирования дефицита бюджета сельского поселения "Мохча"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</si>
  <si>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</si>
  <si>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</si>
  <si>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</si>
  <si>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</si>
  <si>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</si>
  <si>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</si>
  <si>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</si>
  <si>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</si>
  <si>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</si>
  <si>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</si>
  <si>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</si>
  <si>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</si>
  <si>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</si>
  <si>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</si>
  <si>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</si>
  <si>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</si>
  <si>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</si>
  <si>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доходы от оказания платных услуг (работ) получателями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</si>
  <si>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</si>
  <si>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</si>
  <si>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</si>
  <si>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компесации затрат бюджетов сельских поселений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</si>
  <si>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</si>
  <si>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</si>
  <si>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</si>
  <si>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</si>
  <si>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</si>
  <si>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</si>
  <si>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</si>
  <si>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бюджетам сельских поселений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</si>
  <si>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</si>
  <si>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</si>
  <si>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</si>
  <si>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</si>
  <si>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Наименование главного администратора доходов бюджета  сельского поселения "Мохча"</t>
  </si>
  <si>
    <t>Погашение основной суммы долга</t>
  </si>
  <si>
    <t>Категория принципала</t>
  </si>
  <si>
    <t>Наличие права регрессного требования</t>
  </si>
  <si>
    <t>Приложение 2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</si>
  <si>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</si>
  <si>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2020 год</t>
  </si>
  <si>
    <t>Национальная экономика</t>
  </si>
  <si>
    <t>Другие вопросы в области национальной экономики</t>
  </si>
  <si>
    <t>Обеспечение мероприятий по землеустройству и землепользованию</t>
  </si>
  <si>
    <t>12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</si>
  <si>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
</t>
  </si>
  <si>
    <t>2021 год</t>
  </si>
  <si>
    <t>Субсидии бюджетам сельских поселений на реализацию мероприятий по устойчивому развитию сельских территорий</t>
  </si>
  <si>
    <t>1 11 05025 10 0000 120</t>
  </si>
  <si>
    <t>1 11 05035 10 0000 120</t>
  </si>
  <si>
    <t>1 11 08050 10 0000 120</t>
  </si>
  <si>
    <t>1 11 09045 10 0000 120</t>
  </si>
  <si>
    <t>1 13 01995 10 0000 130</t>
  </si>
  <si>
    <t>1 13 02995 10 0000 130</t>
  </si>
  <si>
    <t>1 17 01050 10 0000 180</t>
  </si>
  <si>
    <t>1 17 05050 10 0000 180</t>
  </si>
  <si>
    <t>2 02 25555 10 0000 150</t>
  </si>
  <si>
    <t>2 02 25567 10 0000 150</t>
  </si>
  <si>
    <t>2 02 29999 10 0000 150</t>
  </si>
  <si>
    <t>2 02 35930 10 0000 150</t>
  </si>
  <si>
    <t>2 02 35118 10 0000 150</t>
  </si>
  <si>
    <t>2 02 30024 10 0000 150</t>
  </si>
  <si>
    <t>2 02 40014 10 0000 150</t>
  </si>
  <si>
    <t>2 07 05010 10 0000 150</t>
  </si>
  <si>
    <t>2 07 05020 10 0000 150</t>
  </si>
  <si>
    <t>2 07 05030 10 0000 150</t>
  </si>
  <si>
    <t xml:space="preserve">2 19 35118 10 0000 150
</t>
  </si>
  <si>
    <t>2 19 60010 10 0000 150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</si>
  <si>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</si>
  <si>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"Энергосбережение и повышение энергетической эффективности в администрации сельского поселения "Мохча" (на 2016-2020 годы)"</t>
  </si>
  <si>
    <t>Муниципальная программа "Повышение пожарной безопасности на территории сельского поселения "Мохча" на 2018-2020 годы"</t>
  </si>
  <si>
    <t>Муниципальная программа "Комплексное благоустройство территории сельского поселения "Мохча" (на 2018-2020 годы)"</t>
  </si>
  <si>
    <t>Реализация мероприятий муниципальной программы  формирования современной городской среды</t>
  </si>
  <si>
    <t>Уличное освещение</t>
  </si>
  <si>
    <t>Закупка товаров, работ и услуг для обеспечения  государственных (муниципальных) нужд</t>
  </si>
  <si>
    <t>Содержание улично-дорожной сети</t>
  </si>
  <si>
    <t>Прочие мероприятия по благоустройству сельских поселений</t>
  </si>
  <si>
    <t>"О бюджете сельского поселения "Мохча" на 2020 год и</t>
  </si>
  <si>
    <t>плановй период 2021 и 2022 годов"</t>
  </si>
  <si>
    <t>2022 год</t>
  </si>
  <si>
    <t>Программа муниципальных гарантий сельского поселения "Мохча" в валюте Российской Федерации на 2020 год и плановй период 2021 и 2022 годов</t>
  </si>
  <si>
    <t>Расходы на реализацию основных мероприятий программы</t>
  </si>
  <si>
    <t xml:space="preserve">Расходы на реализацию регионального проекта "Формирование комфортной городской среды"
</t>
  </si>
  <si>
    <t>04 0 F2 00000</t>
  </si>
  <si>
    <t>04 0  F2 55550</t>
  </si>
  <si>
    <t>1 08 04020 01 1000 110</t>
  </si>
  <si>
    <t>1 08 04020 01 4000 110</t>
  </si>
  <si>
    <t>111 05075 10 0000 120</t>
  </si>
  <si>
    <t>Доходы от сдачи в аренду имущества, составляющего казну сельских поселений (за исключением земельных участков)</t>
  </si>
  <si>
    <t>2 02 49999 10 0000 150</t>
  </si>
  <si>
    <t xml:space="preserve">Прочие межбюджетные трансферты, передаваемые бюджетам сельских поселений
</t>
  </si>
  <si>
    <t>Осуществление полномочий муниципального района по содержанию мест захоронения</t>
  </si>
  <si>
    <t>Муниципальная программа "Повышение пожарной безопасности на территории сельского поселения "Мохча" (на 2018-2020 годы)"</t>
  </si>
  <si>
    <t>Реализация народных проектов в сфере занятости населения, прошедших отбор в рамках проекта "Народный бюджет"</t>
  </si>
  <si>
    <t>01 0 00 S2540</t>
  </si>
  <si>
    <t>Муниципальная программа "Формирование комфортной  среды на территории  сельского поселения "Мохча" (на 2018-2024 годы)"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</si>
  <si>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 за его исполнением, составлению отчета об исполнении бюджета поселения,  части полномочий в сфере закупок товаров, работ, услуг  в соответствии с заключенными соглашениями</t>
  </si>
  <si>
    <t>Вид заимствований</t>
  </si>
  <si>
    <t>Программа муниципальных внутренних заимствований сельского поселения "Мохча" на 2020 год и  плановый период 2021 и 2022 годов</t>
  </si>
  <si>
    <t>2 02 15001 10 0000 150</t>
  </si>
  <si>
    <t xml:space="preserve">Субсидии бюджетам сельских поселений на реализацию программ формирования современной городской среды
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</si>
  <si>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</si>
  <si>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</si>
  <si>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</si>
  <si>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2020 год и плановый период 2021 и 2022 годов</t>
  </si>
  <si>
    <t>Ведомственная структура расходов бюджета сельского поселения "Мохча" на 2020 год  и плановый период 2021 и 2022 годов</t>
  </si>
  <si>
    <t xml:space="preserve">                                                                                                                            Приложение 7</t>
  </si>
  <si>
    <t xml:space="preserve">  Источники финансирования дефицита бюджета сельского поселения "Мохча" на 2020 год и плановый период 2021 и 2022 годов</t>
  </si>
  <si>
    <t>Реализация народных проектов в сфере благоустройства, прошедших отбор в рамках проекта "Народный бюджет"</t>
  </si>
  <si>
    <t>01 0 00 S2480</t>
  </si>
  <si>
    <t>Муниципальная программа "Формирование комфортной  среды на территории  сельского поселения "Мохча" на 2018-2024 годы"</t>
  </si>
  <si>
    <t>доходов бюджета сельского поселения</t>
  </si>
  <si>
    <t xml:space="preserve">от 19 декабря 2019 г. № 4-33/1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</si>
</sst>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  <numFmt numFmtId="201" formatCode="0.E+00"/>
  </numFmts>
  <fonts count="40"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Tahoma"/>
      <family val="2"/>
    </font>
    <font>
      <sz val="9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183" fontId="14" fillId="0" borderId="0" xfId="55" applyNumberFormat="1" applyFont="1" applyFill="1" applyAlignment="1">
      <alignment vertical="top"/>
      <protection/>
    </xf>
    <xf numFmtId="184" fontId="14" fillId="0" borderId="0" xfId="55" applyNumberFormat="1" applyFont="1" applyFill="1" applyAlignment="1">
      <alignment vertical="top"/>
      <protection/>
    </xf>
    <xf numFmtId="182" fontId="14" fillId="0" borderId="0" xfId="55" applyNumberFormat="1" applyFont="1" applyFill="1" applyAlignment="1">
      <alignment vertical="top"/>
      <protection/>
    </xf>
    <xf numFmtId="0" fontId="14" fillId="0" borderId="0" xfId="55" applyFont="1" applyFill="1" applyAlignment="1">
      <alignment vertical="top"/>
      <protection/>
    </xf>
    <xf numFmtId="41" fontId="14" fillId="0" borderId="0" xfId="55" applyNumberFormat="1" applyFont="1" applyFill="1" applyAlignment="1">
      <alignment horizontal="right" vertical="top"/>
      <protection/>
    </xf>
    <xf numFmtId="41" fontId="15" fillId="0" borderId="0" xfId="55" applyNumberFormat="1" applyFont="1" applyFill="1" applyAlignment="1">
      <alignment horizontal="right" vertical="top"/>
      <protection/>
    </xf>
    <xf numFmtId="0" fontId="15" fillId="0" borderId="0" xfId="55" applyFont="1" applyFill="1" applyAlignment="1">
      <alignment vertical="top"/>
      <protection/>
    </xf>
    <xf numFmtId="182" fontId="7" fillId="0" borderId="10" xfId="55" applyNumberFormat="1" applyFont="1" applyFill="1" applyBorder="1" applyAlignment="1">
      <alignment vertical="center" wrapText="1"/>
      <protection/>
    </xf>
    <xf numFmtId="0" fontId="1" fillId="0" borderId="0" xfId="55" applyFont="1" applyFill="1" applyAlignment="1">
      <alignment vertical="top"/>
      <protection/>
    </xf>
    <xf numFmtId="49" fontId="7" fillId="0" borderId="10" xfId="55" applyNumberFormat="1" applyFont="1" applyFill="1" applyBorder="1" applyAlignment="1">
      <alignment vertical="top"/>
      <protection/>
    </xf>
    <xf numFmtId="183" fontId="7" fillId="0" borderId="11" xfId="55" applyNumberFormat="1" applyFont="1" applyFill="1" applyBorder="1" applyAlignment="1">
      <alignment vertical="top"/>
      <protection/>
    </xf>
    <xf numFmtId="183" fontId="7" fillId="0" borderId="12" xfId="55" applyNumberFormat="1" applyFont="1" applyFill="1" applyBorder="1" applyAlignment="1">
      <alignment vertical="top"/>
      <protection/>
    </xf>
    <xf numFmtId="183" fontId="7" fillId="0" borderId="10" xfId="55" applyNumberFormat="1" applyFont="1" applyFill="1" applyBorder="1" applyAlignment="1">
      <alignment vertical="top"/>
      <protection/>
    </xf>
    <xf numFmtId="0" fontId="7" fillId="0" borderId="0" xfId="55" applyFont="1" applyFill="1" applyAlignment="1">
      <alignment vertical="top"/>
      <protection/>
    </xf>
    <xf numFmtId="183" fontId="1" fillId="0" borderId="11" xfId="55" applyNumberFormat="1" applyFont="1" applyFill="1" applyBorder="1" applyAlignment="1">
      <alignment vertical="top"/>
      <protection/>
    </xf>
    <xf numFmtId="183" fontId="1" fillId="0" borderId="12" xfId="55" applyNumberFormat="1" applyFont="1" applyFill="1" applyBorder="1" applyAlignment="1">
      <alignment vertical="top"/>
      <protection/>
    </xf>
    <xf numFmtId="183" fontId="1" fillId="0" borderId="10" xfId="55" applyNumberFormat="1" applyFont="1" applyFill="1" applyBorder="1" applyAlignment="1">
      <alignment vertical="top"/>
      <protection/>
    </xf>
    <xf numFmtId="0" fontId="14" fillId="0" borderId="0" xfId="55" applyFont="1" applyFill="1" applyAlignment="1">
      <alignment vertical="top" wrapText="1"/>
      <protection/>
    </xf>
    <xf numFmtId="0" fontId="0" fillId="0" borderId="0" xfId="0" applyFont="1" applyFill="1" applyAlignment="1">
      <alignment/>
    </xf>
    <xf numFmtId="0" fontId="5" fillId="0" borderId="0" xfId="55" applyFont="1" applyFill="1" applyAlignment="1">
      <alignment horizontal="right" vertical="top" wrapText="1"/>
      <protection/>
    </xf>
    <xf numFmtId="0" fontId="5" fillId="0" borderId="0" xfId="54" applyFont="1" applyAlignment="1" applyProtection="1">
      <alignment horizontal="right"/>
      <protection locked="0"/>
    </xf>
    <xf numFmtId="0" fontId="7" fillId="0" borderId="13" xfId="55" applyFont="1" applyFill="1" applyBorder="1" applyAlignment="1">
      <alignment horizontal="center" vertical="top"/>
      <protection/>
    </xf>
    <xf numFmtId="200" fontId="4" fillId="0" borderId="13" xfId="0" applyNumberFormat="1" applyFont="1" applyBorder="1" applyAlignment="1">
      <alignment horizontal="center" wrapText="1"/>
    </xf>
    <xf numFmtId="200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wrapText="1"/>
    </xf>
    <xf numFmtId="199" fontId="8" fillId="0" borderId="13" xfId="0" applyNumberFormat="1" applyFont="1" applyBorder="1" applyAlignment="1">
      <alignment horizontal="center" wrapText="1"/>
    </xf>
    <xf numFmtId="2" fontId="8" fillId="0" borderId="13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center" wrapText="1"/>
    </xf>
    <xf numFmtId="200" fontId="2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right" wrapText="1"/>
    </xf>
    <xf numFmtId="0" fontId="4" fillId="0" borderId="13" xfId="0" applyFont="1" applyBorder="1" applyAlignment="1">
      <alignment horizontal="left" wrapText="1"/>
    </xf>
    <xf numFmtId="2" fontId="4" fillId="0" borderId="13" xfId="0" applyNumberFormat="1" applyFont="1" applyBorder="1" applyAlignment="1">
      <alignment horizontal="right" wrapText="1"/>
    </xf>
    <xf numFmtId="0" fontId="8" fillId="0" borderId="13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right" wrapText="1"/>
    </xf>
    <xf numFmtId="49" fontId="4" fillId="0" borderId="13" xfId="56" applyNumberFormat="1" applyFont="1" applyFill="1" applyBorder="1" applyAlignment="1" applyProtection="1">
      <alignment horizontal="justify" vertical="top" wrapText="1"/>
      <protection locked="0"/>
    </xf>
    <xf numFmtId="0" fontId="4" fillId="0" borderId="13" xfId="0" applyFont="1" applyFill="1" applyBorder="1" applyAlignment="1">
      <alignment horizontal="left" wrapText="1"/>
    </xf>
    <xf numFmtId="199" fontId="4" fillId="0" borderId="13" xfId="0" applyNumberFormat="1" applyFont="1" applyBorder="1" applyAlignment="1">
      <alignment horizontal="center" wrapText="1"/>
    </xf>
    <xf numFmtId="49" fontId="36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2" fontId="36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199" fontId="8" fillId="0" borderId="13" xfId="0" applyNumberFormat="1" applyFont="1" applyFill="1" applyBorder="1" applyAlignment="1">
      <alignment horizontal="center" wrapTex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8" fillId="0" borderId="13" xfId="0" applyFont="1" applyFill="1" applyBorder="1" applyAlignment="1">
      <alignment vertical="center" wrapText="1"/>
    </xf>
    <xf numFmtId="179" fontId="8" fillId="0" borderId="13" xfId="0" applyNumberFormat="1" applyFont="1" applyFill="1" applyBorder="1" applyAlignment="1">
      <alignment horizontal="center" wrapText="1"/>
    </xf>
    <xf numFmtId="4" fontId="8" fillId="0" borderId="13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horizontal="right" wrapText="1"/>
    </xf>
    <xf numFmtId="0" fontId="3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/>
    </xf>
    <xf numFmtId="49" fontId="36" fillId="0" borderId="13" xfId="0" applyNumberFormat="1" applyFont="1" applyBorder="1" applyAlignment="1">
      <alignment/>
    </xf>
    <xf numFmtId="2" fontId="36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 wrapText="1"/>
    </xf>
    <xf numFmtId="49" fontId="36" fillId="0" borderId="13" xfId="0" applyNumberFormat="1" applyFont="1" applyFill="1" applyBorder="1" applyAlignment="1">
      <alignment/>
    </xf>
    <xf numFmtId="199" fontId="36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justify" wrapText="1"/>
    </xf>
    <xf numFmtId="49" fontId="4" fillId="0" borderId="13" xfId="0" applyNumberFormat="1" applyFont="1" applyFill="1" applyBorder="1" applyAlignment="1">
      <alignment horizontal="justify" wrapText="1"/>
    </xf>
    <xf numFmtId="0" fontId="2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49" fontId="34" fillId="0" borderId="13" xfId="0" applyNumberFormat="1" applyFont="1" applyBorder="1" applyAlignment="1">
      <alignment horizontal="left" wrapText="1"/>
    </xf>
    <xf numFmtId="201" fontId="4" fillId="0" borderId="13" xfId="0" applyNumberFormat="1" applyFont="1" applyBorder="1" applyAlignment="1">
      <alignment horizontal="center" wrapText="1"/>
    </xf>
    <xf numFmtId="0" fontId="4" fillId="0" borderId="13" xfId="0" applyFont="1" applyFill="1" applyBorder="1" applyAlignment="1">
      <alignment horizontal="justify" wrapText="1"/>
    </xf>
    <xf numFmtId="2" fontId="2" fillId="0" borderId="13" xfId="0" applyNumberFormat="1" applyFont="1" applyFill="1" applyBorder="1" applyAlignment="1">
      <alignment horizontal="right"/>
    </xf>
    <xf numFmtId="49" fontId="33" fillId="0" borderId="13" xfId="0" applyNumberFormat="1" applyFont="1" applyBorder="1" applyAlignment="1">
      <alignment horizontal="left" vertical="center" wrapText="1" indent="1"/>
    </xf>
    <xf numFmtId="49" fontId="33" fillId="0" borderId="13" xfId="0" applyNumberFormat="1" applyFont="1" applyBorder="1" applyAlignment="1">
      <alignment horizontal="left" wrapText="1" indent="1"/>
    </xf>
    <xf numFmtId="0" fontId="35" fillId="0" borderId="13" xfId="0" applyFont="1" applyFill="1" applyBorder="1" applyAlignment="1">
      <alignment horizontal="left" wrapText="1" indent="1"/>
    </xf>
    <xf numFmtId="0" fontId="37" fillId="0" borderId="13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vertical="distributed" wrapText="1"/>
    </xf>
    <xf numFmtId="0" fontId="4" fillId="0" borderId="13" xfId="56" applyNumberFormat="1" applyFont="1" applyFill="1" applyBorder="1" applyAlignment="1" applyProtection="1">
      <alignment horizontal="justify" vertical="top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justify" wrapText="1"/>
    </xf>
    <xf numFmtId="41" fontId="8" fillId="0" borderId="13" xfId="55" applyNumberFormat="1" applyFont="1" applyFill="1" applyBorder="1" applyAlignment="1">
      <alignment horizontal="center" vertical="center" wrapText="1"/>
      <protection/>
    </xf>
    <xf numFmtId="49" fontId="8" fillId="0" borderId="13" xfId="55" applyNumberFormat="1" applyFont="1" applyFill="1" applyBorder="1" applyAlignment="1">
      <alignment horizontal="center" vertical="top" wrapText="1"/>
      <protection/>
    </xf>
    <xf numFmtId="49" fontId="8" fillId="0" borderId="13" xfId="55" applyNumberFormat="1" applyFont="1" applyFill="1" applyBorder="1" applyAlignment="1">
      <alignment horizontal="center" vertical="top"/>
      <protection/>
    </xf>
    <xf numFmtId="0" fontId="8" fillId="0" borderId="14" xfId="55" applyFont="1" applyFill="1" applyBorder="1" applyAlignment="1">
      <alignment vertical="top" wrapText="1"/>
      <protection/>
    </xf>
    <xf numFmtId="0" fontId="8" fillId="0" borderId="13" xfId="55" applyFont="1" applyFill="1" applyBorder="1" applyAlignment="1">
      <alignment vertical="top" wrapText="1"/>
      <protection/>
    </xf>
    <xf numFmtId="4" fontId="8" fillId="0" borderId="13" xfId="55" applyNumberFormat="1" applyFont="1" applyFill="1" applyBorder="1" applyAlignment="1">
      <alignment horizontal="right" vertical="top"/>
      <protection/>
    </xf>
    <xf numFmtId="0" fontId="4" fillId="0" borderId="13" xfId="55" applyFont="1" applyFill="1" applyBorder="1" applyAlignment="1">
      <alignment vertical="top" wrapText="1"/>
      <protection/>
    </xf>
    <xf numFmtId="0" fontId="35" fillId="0" borderId="13" xfId="55" applyFont="1" applyFill="1" applyBorder="1" applyAlignment="1">
      <alignment horizontal="left" vertical="top" wrapText="1" indent="1"/>
      <protection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justify" vertical="top" wrapText="1"/>
    </xf>
    <xf numFmtId="49" fontId="4" fillId="24" borderId="13" xfId="0" applyNumberFormat="1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4" fillId="24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39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0" fontId="34" fillId="0" borderId="13" xfId="0" applyFont="1" applyBorder="1" applyAlignment="1">
      <alignment vertical="top"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/>
    </xf>
    <xf numFmtId="0" fontId="0" fillId="0" borderId="13" xfId="0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" fontId="8" fillId="0" borderId="13" xfId="55" applyNumberFormat="1" applyFont="1" applyFill="1" applyBorder="1" applyAlignment="1">
      <alignment horizontal="right" vertical="top" wrapText="1"/>
      <protection/>
    </xf>
    <xf numFmtId="0" fontId="8" fillId="0" borderId="13" xfId="55" applyFont="1" applyFill="1" applyBorder="1" applyAlignment="1">
      <alignment vertical="top"/>
      <protection/>
    </xf>
    <xf numFmtId="2" fontId="8" fillId="0" borderId="13" xfId="55" applyNumberFormat="1" applyFont="1" applyFill="1" applyBorder="1" applyAlignment="1">
      <alignment horizontal="right" vertical="top"/>
      <protection/>
    </xf>
    <xf numFmtId="49" fontId="2" fillId="0" borderId="13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15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7" fillId="0" borderId="11" xfId="55" applyNumberFormat="1" applyFont="1" applyFill="1" applyBorder="1" applyAlignment="1">
      <alignment horizontal="center" vertical="top"/>
      <protection/>
    </xf>
    <xf numFmtId="49" fontId="7" fillId="0" borderId="12" xfId="55" applyNumberFormat="1" applyFont="1" applyFill="1" applyBorder="1" applyAlignment="1">
      <alignment horizontal="center" vertical="top"/>
      <protection/>
    </xf>
    <xf numFmtId="182" fontId="7" fillId="0" borderId="17" xfId="55" applyNumberFormat="1" applyFont="1" applyFill="1" applyBorder="1" applyAlignment="1">
      <alignment horizontal="center" vertical="center" wrapText="1"/>
      <protection/>
    </xf>
    <xf numFmtId="182" fontId="7" fillId="0" borderId="18" xfId="55" applyNumberFormat="1" applyFont="1" applyFill="1" applyBorder="1" applyAlignment="1">
      <alignment horizontal="center" vertical="center" wrapText="1"/>
      <protection/>
    </xf>
    <xf numFmtId="182" fontId="7" fillId="0" borderId="19" xfId="55" applyNumberFormat="1" applyFont="1" applyFill="1" applyBorder="1" applyAlignment="1">
      <alignment horizontal="center" vertical="center" wrapText="1"/>
      <protection/>
    </xf>
    <xf numFmtId="182" fontId="7" fillId="0" borderId="15" xfId="55" applyNumberFormat="1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distributed" wrapText="1"/>
      <protection/>
    </xf>
    <xf numFmtId="0" fontId="8" fillId="0" borderId="14" xfId="55" applyFont="1" applyFill="1" applyBorder="1" applyAlignment="1">
      <alignment horizontal="center" vertical="distributed" wrapText="1"/>
      <protection/>
    </xf>
    <xf numFmtId="41" fontId="8" fillId="0" borderId="13" xfId="55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5" fillId="0" borderId="0" xfId="55" applyFont="1" applyFill="1" applyAlignment="1">
      <alignment horizontal="right" vertical="top" wrapText="1"/>
      <protection/>
    </xf>
    <xf numFmtId="0" fontId="7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54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5" fillId="0" borderId="0" xfId="54" applyFont="1" applyAlignment="1" applyProtection="1">
      <alignment horizontal="right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доходы февраль" xfId="54"/>
    <cellStyle name="Обычный_Источники на 2008 год" xfId="55"/>
    <cellStyle name="Обычный_Решение на .05.2008 г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view="pageBreakPreview" zoomScaleSheetLayoutView="100" zoomScalePageLayoutView="0" workbookViewId="0" topLeftCell="A73">
      <selection activeCell="A5" sqref="A5:H5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875" style="0" customWidth="1"/>
    <col min="5" max="5" width="3.875" style="0" customWidth="1"/>
    <col min="6" max="6" width="9.25390625" style="0" customWidth="1"/>
  </cols>
  <sheetData>
    <row r="1" spans="1:8" s="3" customFormat="1" ht="11.25">
      <c r="A1" s="161" t="s">
        <v>0</v>
      </c>
      <c r="B1" s="161"/>
      <c r="C1" s="161"/>
      <c r="D1" s="161"/>
      <c r="E1" s="161"/>
      <c r="F1" s="161"/>
      <c r="G1" s="161"/>
      <c r="H1" s="161"/>
    </row>
    <row r="2" spans="1:8" s="3" customFormat="1" ht="11.25">
      <c r="A2" s="161" t="s">
        <v>71</v>
      </c>
      <c r="B2" s="161"/>
      <c r="C2" s="161"/>
      <c r="D2" s="161"/>
      <c r="E2" s="161"/>
      <c r="F2" s="161"/>
      <c r="G2" s="161"/>
      <c r="H2" s="161"/>
    </row>
    <row r="3" spans="1:8" s="3" customFormat="1" ht="11.25">
      <c r="A3" s="161" t="s">
        <v>179</v>
      </c>
      <c r="B3" s="161"/>
      <c r="C3" s="161"/>
      <c r="D3" s="161"/>
      <c r="E3" s="161"/>
      <c r="F3" s="161"/>
      <c r="G3" s="161"/>
      <c r="H3" s="161"/>
    </row>
    <row r="4" spans="1:8" s="3" customFormat="1" ht="11.25">
      <c r="A4" s="161" t="s">
        <v>180</v>
      </c>
      <c r="B4" s="161"/>
      <c r="C4" s="161"/>
      <c r="D4" s="161"/>
      <c r="E4" s="161"/>
      <c r="F4" s="161"/>
      <c r="G4" s="161"/>
      <c r="H4" s="161"/>
    </row>
    <row r="5" spans="1:8" s="3" customFormat="1" ht="12.75" customHeight="1">
      <c r="A5" s="160" t="s">
        <v>214</v>
      </c>
      <c r="B5" s="160"/>
      <c r="C5" s="160"/>
      <c r="D5" s="160"/>
      <c r="E5" s="160"/>
      <c r="F5" s="160"/>
      <c r="G5" s="160"/>
      <c r="H5" s="160"/>
    </row>
    <row r="6" spans="1:6" ht="12.75">
      <c r="A6" s="1"/>
      <c r="B6" s="1"/>
      <c r="C6" s="1"/>
      <c r="D6" s="1"/>
      <c r="E6" s="1"/>
      <c r="F6" s="1"/>
    </row>
    <row r="7" spans="1:8" ht="31.5" customHeight="1">
      <c r="A7" s="162" t="s">
        <v>206</v>
      </c>
      <c r="B7" s="162"/>
      <c r="C7" s="162"/>
      <c r="D7" s="162"/>
      <c r="E7" s="162"/>
      <c r="F7" s="162"/>
      <c r="G7" s="162"/>
      <c r="H7" s="162"/>
    </row>
    <row r="8" spans="1:6" s="3" customFormat="1" ht="11.25">
      <c r="A8" s="4"/>
      <c r="B8" s="4"/>
      <c r="C8" s="4"/>
      <c r="D8" s="4"/>
      <c r="E8" s="4"/>
      <c r="F8" s="4"/>
    </row>
    <row r="9" spans="4:6" s="3" customFormat="1" ht="12.75" customHeight="1">
      <c r="D9" s="163"/>
      <c r="E9" s="163"/>
      <c r="F9" s="163"/>
    </row>
    <row r="10" spans="1:8" ht="16.5" customHeight="1">
      <c r="A10" s="167" t="s">
        <v>21</v>
      </c>
      <c r="B10" s="167" t="s">
        <v>12</v>
      </c>
      <c r="C10" s="167" t="s">
        <v>1</v>
      </c>
      <c r="D10" s="167" t="s">
        <v>2</v>
      </c>
      <c r="E10" s="167" t="s">
        <v>3</v>
      </c>
      <c r="F10" s="164" t="s">
        <v>70</v>
      </c>
      <c r="G10" s="165"/>
      <c r="H10" s="166"/>
    </row>
    <row r="11" spans="1:8" ht="14.25" customHeight="1">
      <c r="A11" s="168"/>
      <c r="B11" s="168"/>
      <c r="C11" s="168"/>
      <c r="D11" s="168"/>
      <c r="E11" s="168"/>
      <c r="F11" s="132" t="s">
        <v>142</v>
      </c>
      <c r="G11" s="101" t="s">
        <v>148</v>
      </c>
      <c r="H11" s="101" t="s">
        <v>181</v>
      </c>
    </row>
    <row r="12" spans="1:8" ht="12.75" customHeight="1">
      <c r="A12" s="102">
        <v>1</v>
      </c>
      <c r="B12" s="102">
        <v>2</v>
      </c>
      <c r="C12" s="102">
        <v>3</v>
      </c>
      <c r="D12" s="102">
        <v>4</v>
      </c>
      <c r="E12" s="102">
        <v>5</v>
      </c>
      <c r="F12" s="102">
        <v>6</v>
      </c>
      <c r="G12" s="101">
        <v>7</v>
      </c>
      <c r="H12" s="101">
        <v>8</v>
      </c>
    </row>
    <row r="13" spans="1:8" ht="12.75">
      <c r="A13" s="41" t="s">
        <v>85</v>
      </c>
      <c r="B13" s="102"/>
      <c r="C13" s="102"/>
      <c r="D13" s="102"/>
      <c r="E13" s="102"/>
      <c r="F13" s="50">
        <f>F14+F58+F86+F48+F81+F91+F53+F96</f>
        <v>7417.0999999999985</v>
      </c>
      <c r="G13" s="50">
        <f>G14+G58+G86+G48+G81+G91+G53+G96</f>
        <v>7501.4</v>
      </c>
      <c r="H13" s="50">
        <f>H14+H58+H86+H48+H81+H91+H53+H96</f>
        <v>7238.200000000001</v>
      </c>
    </row>
    <row r="14" spans="1:8" s="10" customFormat="1" ht="19.5" customHeight="1">
      <c r="A14" s="41" t="s">
        <v>4</v>
      </c>
      <c r="B14" s="42" t="s">
        <v>7</v>
      </c>
      <c r="C14" s="42" t="s">
        <v>26</v>
      </c>
      <c r="D14" s="43"/>
      <c r="E14" s="42"/>
      <c r="F14" s="50">
        <f>F15+F19+F39</f>
        <v>4481.049999999999</v>
      </c>
      <c r="G14" s="50">
        <f>G15+G19+G39</f>
        <v>4556.61</v>
      </c>
      <c r="H14" s="50">
        <f>H15+H19+H39</f>
        <v>4534.660000000001</v>
      </c>
    </row>
    <row r="15" spans="1:8" s="10" customFormat="1" ht="24">
      <c r="A15" s="41" t="s">
        <v>17</v>
      </c>
      <c r="B15" s="42" t="s">
        <v>7</v>
      </c>
      <c r="C15" s="42" t="s">
        <v>8</v>
      </c>
      <c r="D15" s="43"/>
      <c r="E15" s="42"/>
      <c r="F15" s="50">
        <f>F16</f>
        <v>1139.86</v>
      </c>
      <c r="G15" s="50">
        <f aca="true" t="shared" si="0" ref="G15:H17">G16</f>
        <v>1173.71</v>
      </c>
      <c r="H15" s="50">
        <f t="shared" si="0"/>
        <v>1219.43</v>
      </c>
    </row>
    <row r="16" spans="1:8" ht="17.25" customHeight="1">
      <c r="A16" s="45" t="s">
        <v>86</v>
      </c>
      <c r="B16" s="46" t="s">
        <v>7</v>
      </c>
      <c r="C16" s="46" t="s">
        <v>8</v>
      </c>
      <c r="D16" s="39">
        <v>9900000000</v>
      </c>
      <c r="E16" s="46"/>
      <c r="F16" s="52">
        <f>F17</f>
        <v>1139.86</v>
      </c>
      <c r="G16" s="52">
        <f t="shared" si="0"/>
        <v>1173.71</v>
      </c>
      <c r="H16" s="52">
        <f t="shared" si="0"/>
        <v>1219.43</v>
      </c>
    </row>
    <row r="17" spans="1:8" ht="20.25" customHeight="1">
      <c r="A17" s="45" t="s">
        <v>20</v>
      </c>
      <c r="B17" s="46" t="s">
        <v>7</v>
      </c>
      <c r="C17" s="46" t="s">
        <v>8</v>
      </c>
      <c r="D17" s="39" t="s">
        <v>114</v>
      </c>
      <c r="E17" s="46"/>
      <c r="F17" s="52">
        <f>F18</f>
        <v>1139.86</v>
      </c>
      <c r="G17" s="52">
        <f t="shared" si="0"/>
        <v>1173.71</v>
      </c>
      <c r="H17" s="52">
        <f t="shared" si="0"/>
        <v>1219.43</v>
      </c>
    </row>
    <row r="18" spans="1:8" s="8" customFormat="1" ht="48">
      <c r="A18" s="95" t="s">
        <v>87</v>
      </c>
      <c r="B18" s="46" t="s">
        <v>7</v>
      </c>
      <c r="C18" s="46" t="s">
        <v>8</v>
      </c>
      <c r="D18" s="39" t="s">
        <v>114</v>
      </c>
      <c r="E18" s="46" t="s">
        <v>88</v>
      </c>
      <c r="F18" s="47">
        <v>1139.86</v>
      </c>
      <c r="G18" s="47">
        <v>1173.71</v>
      </c>
      <c r="H18" s="47">
        <v>1219.43</v>
      </c>
    </row>
    <row r="19" spans="1:8" s="9" customFormat="1" ht="36">
      <c r="A19" s="78" t="s">
        <v>18</v>
      </c>
      <c r="B19" s="54" t="s">
        <v>7</v>
      </c>
      <c r="C19" s="54" t="s">
        <v>10</v>
      </c>
      <c r="D19" s="40"/>
      <c r="E19" s="54"/>
      <c r="F19" s="44">
        <f>F23+F20</f>
        <v>3294.99</v>
      </c>
      <c r="G19" s="44">
        <f>G23+G20</f>
        <v>3374.8999999999996</v>
      </c>
      <c r="H19" s="44">
        <f>H23+H20</f>
        <v>3307.2300000000005</v>
      </c>
    </row>
    <row r="20" spans="1:8" s="9" customFormat="1" ht="36">
      <c r="A20" s="55" t="s">
        <v>171</v>
      </c>
      <c r="B20" s="46" t="s">
        <v>7</v>
      </c>
      <c r="C20" s="46" t="s">
        <v>10</v>
      </c>
      <c r="D20" s="39">
        <v>300000000</v>
      </c>
      <c r="E20" s="54"/>
      <c r="F20" s="47">
        <f aca="true" t="shared" si="1" ref="F20:H21">F21</f>
        <v>5</v>
      </c>
      <c r="G20" s="47">
        <f t="shared" si="1"/>
        <v>0</v>
      </c>
      <c r="H20" s="47">
        <f t="shared" si="1"/>
        <v>0</v>
      </c>
    </row>
    <row r="21" spans="1:8" s="9" customFormat="1" ht="15.75" customHeight="1">
      <c r="A21" s="58" t="s">
        <v>183</v>
      </c>
      <c r="B21" s="46" t="s">
        <v>7</v>
      </c>
      <c r="C21" s="46" t="s">
        <v>10</v>
      </c>
      <c r="D21" s="39">
        <v>300099000</v>
      </c>
      <c r="E21" s="54"/>
      <c r="F21" s="47">
        <f t="shared" si="1"/>
        <v>5</v>
      </c>
      <c r="G21" s="47">
        <f t="shared" si="1"/>
        <v>0</v>
      </c>
      <c r="H21" s="47">
        <f t="shared" si="1"/>
        <v>0</v>
      </c>
    </row>
    <row r="22" spans="1:8" s="9" customFormat="1" ht="24">
      <c r="A22" s="95" t="s">
        <v>102</v>
      </c>
      <c r="B22" s="48" t="s">
        <v>7</v>
      </c>
      <c r="C22" s="48" t="s">
        <v>10</v>
      </c>
      <c r="D22" s="39">
        <v>300099000</v>
      </c>
      <c r="E22" s="48" t="s">
        <v>90</v>
      </c>
      <c r="F22" s="47">
        <v>5</v>
      </c>
      <c r="G22" s="47">
        <v>0</v>
      </c>
      <c r="H22" s="47">
        <v>0</v>
      </c>
    </row>
    <row r="23" spans="1:8" s="8" customFormat="1" ht="16.5" customHeight="1">
      <c r="A23" s="45" t="s">
        <v>86</v>
      </c>
      <c r="B23" s="46" t="s">
        <v>7</v>
      </c>
      <c r="C23" s="46" t="s">
        <v>10</v>
      </c>
      <c r="D23" s="39">
        <v>9900000000</v>
      </c>
      <c r="E23" s="46"/>
      <c r="F23" s="52">
        <f>F24+F31+F33+F36+F28</f>
        <v>3289.99</v>
      </c>
      <c r="G23" s="52">
        <f>G24+G31+G33+G36+G28</f>
        <v>3374.8999999999996</v>
      </c>
      <c r="H23" s="52">
        <f>H24+H31+H33+H36+H28</f>
        <v>3307.2300000000005</v>
      </c>
    </row>
    <row r="24" spans="1:8" s="8" customFormat="1" ht="24">
      <c r="A24" s="45" t="s">
        <v>89</v>
      </c>
      <c r="B24" s="48" t="s">
        <v>7</v>
      </c>
      <c r="C24" s="48" t="s">
        <v>10</v>
      </c>
      <c r="D24" s="39">
        <v>9900002040</v>
      </c>
      <c r="E24" s="48"/>
      <c r="F24" s="47">
        <f>F25+F26+F27</f>
        <v>2858.94</v>
      </c>
      <c r="G24" s="47">
        <f>G25+G26+G27</f>
        <v>2948.58</v>
      </c>
      <c r="H24" s="47">
        <f>H25+H26+H27</f>
        <v>2872.6400000000003</v>
      </c>
    </row>
    <row r="25" spans="1:8" s="8" customFormat="1" ht="48">
      <c r="A25" s="95" t="s">
        <v>87</v>
      </c>
      <c r="B25" s="46" t="s">
        <v>7</v>
      </c>
      <c r="C25" s="46" t="s">
        <v>10</v>
      </c>
      <c r="D25" s="39">
        <v>9900002040</v>
      </c>
      <c r="E25" s="46" t="s">
        <v>88</v>
      </c>
      <c r="F25" s="47">
        <v>2296.14</v>
      </c>
      <c r="G25" s="47">
        <v>2354.77</v>
      </c>
      <c r="H25" s="47">
        <v>2404.57</v>
      </c>
    </row>
    <row r="26" spans="1:8" s="8" customFormat="1" ht="24">
      <c r="A26" s="95" t="s">
        <v>102</v>
      </c>
      <c r="B26" s="46" t="s">
        <v>7</v>
      </c>
      <c r="C26" s="46" t="s">
        <v>10</v>
      </c>
      <c r="D26" s="39">
        <v>9900002040</v>
      </c>
      <c r="E26" s="46" t="s">
        <v>90</v>
      </c>
      <c r="F26" s="47">
        <v>558.84</v>
      </c>
      <c r="G26" s="47">
        <v>589.85</v>
      </c>
      <c r="H26" s="47">
        <v>464.11</v>
      </c>
    </row>
    <row r="27" spans="1:8" s="8" customFormat="1" ht="24">
      <c r="A27" s="95" t="s">
        <v>93</v>
      </c>
      <c r="B27" s="46" t="s">
        <v>7</v>
      </c>
      <c r="C27" s="46" t="s">
        <v>10</v>
      </c>
      <c r="D27" s="39">
        <v>9900002040</v>
      </c>
      <c r="E27" s="46" t="s">
        <v>94</v>
      </c>
      <c r="F27" s="47">
        <v>3.96</v>
      </c>
      <c r="G27" s="47">
        <v>3.96</v>
      </c>
      <c r="H27" s="47">
        <v>3.96</v>
      </c>
    </row>
    <row r="28" spans="1:8" s="8" customFormat="1" ht="24">
      <c r="A28" s="91" t="s">
        <v>193</v>
      </c>
      <c r="B28" s="46" t="s">
        <v>7</v>
      </c>
      <c r="C28" s="46" t="s">
        <v>10</v>
      </c>
      <c r="D28" s="39">
        <v>9900022003</v>
      </c>
      <c r="E28" s="46"/>
      <c r="F28" s="47">
        <f>F29+F30</f>
        <v>7.1</v>
      </c>
      <c r="G28" s="47">
        <f>G29+G30</f>
        <v>0</v>
      </c>
      <c r="H28" s="47">
        <f>H29+H30</f>
        <v>0</v>
      </c>
    </row>
    <row r="29" spans="1:8" s="8" customFormat="1" ht="48">
      <c r="A29" s="96" t="s">
        <v>87</v>
      </c>
      <c r="B29" s="46" t="s">
        <v>7</v>
      </c>
      <c r="C29" s="46" t="s">
        <v>10</v>
      </c>
      <c r="D29" s="39">
        <v>9900022003</v>
      </c>
      <c r="E29" s="46" t="s">
        <v>88</v>
      </c>
      <c r="F29" s="47">
        <v>7</v>
      </c>
      <c r="G29" s="47">
        <v>0</v>
      </c>
      <c r="H29" s="47">
        <v>0</v>
      </c>
    </row>
    <row r="30" spans="1:8" s="8" customFormat="1" ht="24">
      <c r="A30" s="96" t="s">
        <v>102</v>
      </c>
      <c r="B30" s="46" t="s">
        <v>7</v>
      </c>
      <c r="C30" s="46" t="s">
        <v>10</v>
      </c>
      <c r="D30" s="39">
        <v>9900022003</v>
      </c>
      <c r="E30" s="46" t="s">
        <v>90</v>
      </c>
      <c r="F30" s="47">
        <v>0.1</v>
      </c>
      <c r="G30" s="56">
        <v>0</v>
      </c>
      <c r="H30" s="56">
        <v>0</v>
      </c>
    </row>
    <row r="31" spans="1:8" s="8" customFormat="1" ht="24">
      <c r="A31" s="55" t="s">
        <v>58</v>
      </c>
      <c r="B31" s="46" t="s">
        <v>7</v>
      </c>
      <c r="C31" s="46" t="s">
        <v>10</v>
      </c>
      <c r="D31" s="39">
        <v>9900051180</v>
      </c>
      <c r="E31" s="48"/>
      <c r="F31" s="47">
        <f>F32</f>
        <v>380.9</v>
      </c>
      <c r="G31" s="47">
        <f>G32</f>
        <v>382.2</v>
      </c>
      <c r="H31" s="47">
        <f>H32</f>
        <v>389.1</v>
      </c>
    </row>
    <row r="32" spans="1:8" s="8" customFormat="1" ht="48">
      <c r="A32" s="95" t="s">
        <v>87</v>
      </c>
      <c r="B32" s="46" t="s">
        <v>7</v>
      </c>
      <c r="C32" s="46" t="s">
        <v>10</v>
      </c>
      <c r="D32" s="39">
        <v>9900051180</v>
      </c>
      <c r="E32" s="46" t="s">
        <v>88</v>
      </c>
      <c r="F32" s="47">
        <v>380.9</v>
      </c>
      <c r="G32" s="56">
        <v>382.2</v>
      </c>
      <c r="H32" s="56">
        <v>389.1</v>
      </c>
    </row>
    <row r="33" spans="1:8" s="8" customFormat="1" ht="24">
      <c r="A33" s="77" t="s">
        <v>97</v>
      </c>
      <c r="B33" s="46" t="s">
        <v>7</v>
      </c>
      <c r="C33" s="46" t="s">
        <v>10</v>
      </c>
      <c r="D33" s="39">
        <v>9900059300</v>
      </c>
      <c r="E33" s="48"/>
      <c r="F33" s="47">
        <f>F34+F35</f>
        <v>20.7</v>
      </c>
      <c r="G33" s="47">
        <f>G34+G35</f>
        <v>21.24</v>
      </c>
      <c r="H33" s="47">
        <f>H34+H35</f>
        <v>21.94</v>
      </c>
    </row>
    <row r="34" spans="1:8" s="8" customFormat="1" ht="48">
      <c r="A34" s="95" t="s">
        <v>87</v>
      </c>
      <c r="B34" s="46" t="s">
        <v>7</v>
      </c>
      <c r="C34" s="46" t="s">
        <v>10</v>
      </c>
      <c r="D34" s="39">
        <v>9900059300</v>
      </c>
      <c r="E34" s="46" t="s">
        <v>88</v>
      </c>
      <c r="F34" s="47">
        <v>17.04</v>
      </c>
      <c r="G34" s="52">
        <v>17.49</v>
      </c>
      <c r="H34" s="52">
        <v>18.07</v>
      </c>
    </row>
    <row r="35" spans="1:8" s="8" customFormat="1" ht="24">
      <c r="A35" s="95" t="s">
        <v>102</v>
      </c>
      <c r="B35" s="46" t="s">
        <v>7</v>
      </c>
      <c r="C35" s="46" t="s">
        <v>10</v>
      </c>
      <c r="D35" s="39">
        <v>9900059300</v>
      </c>
      <c r="E35" s="46" t="s">
        <v>90</v>
      </c>
      <c r="F35" s="47">
        <v>3.66</v>
      </c>
      <c r="G35" s="47">
        <v>3.75</v>
      </c>
      <c r="H35" s="47">
        <v>3.87</v>
      </c>
    </row>
    <row r="36" spans="1:8" s="8" customFormat="1" ht="72" customHeight="1">
      <c r="A36" s="89" t="s">
        <v>170</v>
      </c>
      <c r="B36" s="46" t="s">
        <v>7</v>
      </c>
      <c r="C36" s="46" t="s">
        <v>10</v>
      </c>
      <c r="D36" s="39">
        <v>9900073150</v>
      </c>
      <c r="E36" s="46"/>
      <c r="F36" s="56">
        <f>F37+F38</f>
        <v>22.35</v>
      </c>
      <c r="G36" s="56">
        <f>G37+G38</f>
        <v>22.88</v>
      </c>
      <c r="H36" s="56">
        <f>H37+H38</f>
        <v>23.55</v>
      </c>
    </row>
    <row r="37" spans="1:8" s="8" customFormat="1" ht="48">
      <c r="A37" s="96" t="s">
        <v>87</v>
      </c>
      <c r="B37" s="46" t="s">
        <v>7</v>
      </c>
      <c r="C37" s="46" t="s">
        <v>10</v>
      </c>
      <c r="D37" s="39">
        <v>9900073150</v>
      </c>
      <c r="E37" s="46" t="s">
        <v>88</v>
      </c>
      <c r="F37" s="56">
        <v>16.35</v>
      </c>
      <c r="G37" s="47">
        <v>16.88</v>
      </c>
      <c r="H37" s="47">
        <v>17.55</v>
      </c>
    </row>
    <row r="38" spans="1:8" s="8" customFormat="1" ht="24">
      <c r="A38" s="96" t="s">
        <v>102</v>
      </c>
      <c r="B38" s="46" t="s">
        <v>7</v>
      </c>
      <c r="C38" s="46" t="s">
        <v>10</v>
      </c>
      <c r="D38" s="39">
        <v>9900073150</v>
      </c>
      <c r="E38" s="46" t="s">
        <v>90</v>
      </c>
      <c r="F38" s="56">
        <v>6</v>
      </c>
      <c r="G38" s="47">
        <v>6</v>
      </c>
      <c r="H38" s="47">
        <v>6</v>
      </c>
    </row>
    <row r="39" spans="1:8" s="35" customFormat="1" ht="17.25" customHeight="1">
      <c r="A39" s="78" t="s">
        <v>28</v>
      </c>
      <c r="B39" s="54" t="s">
        <v>7</v>
      </c>
      <c r="C39" s="54" t="s">
        <v>57</v>
      </c>
      <c r="D39" s="43"/>
      <c r="E39" s="54"/>
      <c r="F39" s="44">
        <f>F40</f>
        <v>46.2</v>
      </c>
      <c r="G39" s="44">
        <f>G40</f>
        <v>8</v>
      </c>
      <c r="H39" s="44">
        <f>H40</f>
        <v>8</v>
      </c>
    </row>
    <row r="40" spans="1:8" s="35" customFormat="1" ht="17.25" customHeight="1">
      <c r="A40" s="45" t="s">
        <v>86</v>
      </c>
      <c r="B40" s="46" t="s">
        <v>7</v>
      </c>
      <c r="C40" s="46" t="s">
        <v>57</v>
      </c>
      <c r="D40" s="39">
        <v>9900000000</v>
      </c>
      <c r="E40" s="46"/>
      <c r="F40" s="52">
        <f>F41+F44+F46</f>
        <v>46.2</v>
      </c>
      <c r="G40" s="52">
        <f>G41+G44+G46</f>
        <v>8</v>
      </c>
      <c r="H40" s="52">
        <f>H41+H44+H46</f>
        <v>8</v>
      </c>
    </row>
    <row r="41" spans="1:8" s="35" customFormat="1" ht="17.25" customHeight="1">
      <c r="A41" s="45" t="s">
        <v>79</v>
      </c>
      <c r="B41" s="48" t="s">
        <v>7</v>
      </c>
      <c r="C41" s="48" t="s">
        <v>57</v>
      </c>
      <c r="D41" s="39">
        <v>9900009230</v>
      </c>
      <c r="E41" s="46"/>
      <c r="F41" s="47">
        <f>F43+F42</f>
        <v>18</v>
      </c>
      <c r="G41" s="47">
        <f>G43+G42</f>
        <v>8</v>
      </c>
      <c r="H41" s="47">
        <f>H43+H42</f>
        <v>8</v>
      </c>
    </row>
    <row r="42" spans="1:8" s="35" customFormat="1" ht="24">
      <c r="A42" s="95" t="s">
        <v>102</v>
      </c>
      <c r="B42" s="48" t="s">
        <v>7</v>
      </c>
      <c r="C42" s="48" t="s">
        <v>57</v>
      </c>
      <c r="D42" s="39">
        <v>9900009230</v>
      </c>
      <c r="E42" s="46" t="s">
        <v>90</v>
      </c>
      <c r="F42" s="47">
        <v>10</v>
      </c>
      <c r="G42" s="47">
        <v>0</v>
      </c>
      <c r="H42" s="47">
        <v>0</v>
      </c>
    </row>
    <row r="43" spans="1:8" s="35" customFormat="1" ht="24">
      <c r="A43" s="95" t="s">
        <v>93</v>
      </c>
      <c r="B43" s="48" t="s">
        <v>7</v>
      </c>
      <c r="C43" s="48" t="s">
        <v>57</v>
      </c>
      <c r="D43" s="39">
        <v>9900009230</v>
      </c>
      <c r="E43" s="46" t="s">
        <v>94</v>
      </c>
      <c r="F43" s="47">
        <v>8</v>
      </c>
      <c r="G43" s="47">
        <v>8</v>
      </c>
      <c r="H43" s="47">
        <v>8</v>
      </c>
    </row>
    <row r="44" spans="1:8" s="35" customFormat="1" ht="48">
      <c r="A44" s="57" t="s">
        <v>99</v>
      </c>
      <c r="B44" s="48" t="s">
        <v>7</v>
      </c>
      <c r="C44" s="48" t="s">
        <v>57</v>
      </c>
      <c r="D44" s="39">
        <v>9900024030</v>
      </c>
      <c r="E44" s="48"/>
      <c r="F44" s="47">
        <f>F45</f>
        <v>11.1</v>
      </c>
      <c r="G44" s="47">
        <f>G45</f>
        <v>0</v>
      </c>
      <c r="H44" s="47">
        <f>H45</f>
        <v>0</v>
      </c>
    </row>
    <row r="45" spans="1:8" s="35" customFormat="1" ht="18.75" customHeight="1">
      <c r="A45" s="97" t="s">
        <v>25</v>
      </c>
      <c r="B45" s="48" t="s">
        <v>7</v>
      </c>
      <c r="C45" s="48" t="s">
        <v>57</v>
      </c>
      <c r="D45" s="39">
        <v>9900024030</v>
      </c>
      <c r="E45" s="48" t="s">
        <v>91</v>
      </c>
      <c r="F45" s="47">
        <v>11.1</v>
      </c>
      <c r="G45" s="47">
        <v>0</v>
      </c>
      <c r="H45" s="47">
        <v>0</v>
      </c>
    </row>
    <row r="46" spans="1:8" s="35" customFormat="1" ht="72">
      <c r="A46" s="100" t="s">
        <v>198</v>
      </c>
      <c r="B46" s="48" t="s">
        <v>7</v>
      </c>
      <c r="C46" s="48" t="s">
        <v>57</v>
      </c>
      <c r="D46" s="39">
        <v>9900024040</v>
      </c>
      <c r="E46" s="48"/>
      <c r="F46" s="47">
        <f>F47</f>
        <v>17.1</v>
      </c>
      <c r="G46" s="47">
        <f>G47</f>
        <v>0</v>
      </c>
      <c r="H46" s="47">
        <f>H47</f>
        <v>0</v>
      </c>
    </row>
    <row r="47" spans="1:8" s="35" customFormat="1" ht="19.5" customHeight="1">
      <c r="A47" s="97" t="s">
        <v>25</v>
      </c>
      <c r="B47" s="48" t="s">
        <v>7</v>
      </c>
      <c r="C47" s="48" t="s">
        <v>57</v>
      </c>
      <c r="D47" s="39">
        <v>9900024040</v>
      </c>
      <c r="E47" s="48" t="s">
        <v>91</v>
      </c>
      <c r="F47" s="47">
        <v>17.1</v>
      </c>
      <c r="G47" s="47">
        <v>0</v>
      </c>
      <c r="H47" s="47">
        <v>0</v>
      </c>
    </row>
    <row r="48" spans="1:8" s="8" customFormat="1" ht="24">
      <c r="A48" s="53" t="s">
        <v>80</v>
      </c>
      <c r="B48" s="54" t="s">
        <v>15</v>
      </c>
      <c r="C48" s="54" t="s">
        <v>26</v>
      </c>
      <c r="D48" s="43"/>
      <c r="E48" s="42"/>
      <c r="F48" s="44">
        <f>F49</f>
        <v>40</v>
      </c>
      <c r="G48" s="44">
        <f aca="true" t="shared" si="2" ref="G48:H51">G49</f>
        <v>0</v>
      </c>
      <c r="H48" s="44">
        <f t="shared" si="2"/>
        <v>0</v>
      </c>
    </row>
    <row r="49" spans="1:8" s="8" customFormat="1" ht="24">
      <c r="A49" s="53" t="s">
        <v>81</v>
      </c>
      <c r="B49" s="54" t="s">
        <v>15</v>
      </c>
      <c r="C49" s="54" t="s">
        <v>82</v>
      </c>
      <c r="D49" s="43"/>
      <c r="E49" s="42"/>
      <c r="F49" s="44">
        <f>F50</f>
        <v>40</v>
      </c>
      <c r="G49" s="44">
        <f>G50</f>
        <v>0</v>
      </c>
      <c r="H49" s="44">
        <f t="shared" si="2"/>
        <v>0</v>
      </c>
    </row>
    <row r="50" spans="1:8" s="8" customFormat="1" ht="25.5" customHeight="1">
      <c r="A50" s="58" t="s">
        <v>194</v>
      </c>
      <c r="B50" s="48" t="s">
        <v>15</v>
      </c>
      <c r="C50" s="48" t="s">
        <v>82</v>
      </c>
      <c r="D50" s="39">
        <v>200000000</v>
      </c>
      <c r="E50" s="46"/>
      <c r="F50" s="47">
        <f>F51</f>
        <v>40</v>
      </c>
      <c r="G50" s="47">
        <f t="shared" si="2"/>
        <v>0</v>
      </c>
      <c r="H50" s="47">
        <f t="shared" si="2"/>
        <v>0</v>
      </c>
    </row>
    <row r="51" spans="1:8" s="8" customFormat="1" ht="25.5" customHeight="1">
      <c r="A51" s="58" t="s">
        <v>183</v>
      </c>
      <c r="B51" s="48" t="s">
        <v>15</v>
      </c>
      <c r="C51" s="48" t="s">
        <v>82</v>
      </c>
      <c r="D51" s="39">
        <v>200099000</v>
      </c>
      <c r="E51" s="46"/>
      <c r="F51" s="47">
        <f>F52</f>
        <v>40</v>
      </c>
      <c r="G51" s="47">
        <f t="shared" si="2"/>
        <v>0</v>
      </c>
      <c r="H51" s="47">
        <f t="shared" si="2"/>
        <v>0</v>
      </c>
    </row>
    <row r="52" spans="1:8" s="8" customFormat="1" ht="24">
      <c r="A52" s="95" t="s">
        <v>102</v>
      </c>
      <c r="B52" s="48" t="s">
        <v>15</v>
      </c>
      <c r="C52" s="48" t="s">
        <v>82</v>
      </c>
      <c r="D52" s="39">
        <v>200099000</v>
      </c>
      <c r="E52" s="46" t="s">
        <v>90</v>
      </c>
      <c r="F52" s="47">
        <v>40</v>
      </c>
      <c r="G52" s="63">
        <v>0</v>
      </c>
      <c r="H52" s="63">
        <v>0</v>
      </c>
    </row>
    <row r="53" spans="1:8" s="8" customFormat="1" ht="12.75" customHeight="1">
      <c r="A53" s="90" t="s">
        <v>143</v>
      </c>
      <c r="B53" s="54" t="s">
        <v>10</v>
      </c>
      <c r="C53" s="54" t="s">
        <v>26</v>
      </c>
      <c r="D53" s="43"/>
      <c r="E53" s="42"/>
      <c r="F53" s="44">
        <f>F54</f>
        <v>15</v>
      </c>
      <c r="G53" s="44">
        <f aca="true" t="shared" si="3" ref="G53:H56">G54</f>
        <v>0</v>
      </c>
      <c r="H53" s="44">
        <f t="shared" si="3"/>
        <v>0</v>
      </c>
    </row>
    <row r="54" spans="1:8" s="8" customFormat="1" ht="12.75" customHeight="1">
      <c r="A54" s="90" t="s">
        <v>144</v>
      </c>
      <c r="B54" s="54" t="s">
        <v>10</v>
      </c>
      <c r="C54" s="54" t="s">
        <v>146</v>
      </c>
      <c r="D54" s="59"/>
      <c r="E54" s="46"/>
      <c r="F54" s="44">
        <f>F55</f>
        <v>15</v>
      </c>
      <c r="G54" s="44">
        <f t="shared" si="3"/>
        <v>0</v>
      </c>
      <c r="H54" s="44">
        <f t="shared" si="3"/>
        <v>0</v>
      </c>
    </row>
    <row r="55" spans="1:8" s="8" customFormat="1" ht="12.75" customHeight="1">
      <c r="A55" s="77" t="s">
        <v>86</v>
      </c>
      <c r="B55" s="48" t="s">
        <v>10</v>
      </c>
      <c r="C55" s="48" t="s">
        <v>146</v>
      </c>
      <c r="D55" s="39">
        <v>9900000000</v>
      </c>
      <c r="E55" s="46"/>
      <c r="F55" s="47">
        <f>F56</f>
        <v>15</v>
      </c>
      <c r="G55" s="47">
        <f t="shared" si="3"/>
        <v>0</v>
      </c>
      <c r="H55" s="47">
        <f t="shared" si="3"/>
        <v>0</v>
      </c>
    </row>
    <row r="56" spans="1:8" s="8" customFormat="1" ht="27" customHeight="1">
      <c r="A56" s="77" t="s">
        <v>145</v>
      </c>
      <c r="B56" s="48" t="s">
        <v>10</v>
      </c>
      <c r="C56" s="48" t="s">
        <v>146</v>
      </c>
      <c r="D56" s="39">
        <v>9900099040</v>
      </c>
      <c r="E56" s="46"/>
      <c r="F56" s="47">
        <f>F57</f>
        <v>15</v>
      </c>
      <c r="G56" s="47">
        <f t="shared" si="3"/>
        <v>0</v>
      </c>
      <c r="H56" s="47">
        <f t="shared" si="3"/>
        <v>0</v>
      </c>
    </row>
    <row r="57" spans="1:8" s="8" customFormat="1" ht="27" customHeight="1">
      <c r="A57" s="96" t="s">
        <v>102</v>
      </c>
      <c r="B57" s="48" t="s">
        <v>10</v>
      </c>
      <c r="C57" s="48" t="s">
        <v>146</v>
      </c>
      <c r="D57" s="39">
        <v>9900099040</v>
      </c>
      <c r="E57" s="46" t="s">
        <v>90</v>
      </c>
      <c r="F57" s="47">
        <v>15</v>
      </c>
      <c r="G57" s="65">
        <v>0</v>
      </c>
      <c r="H57" s="65">
        <v>0</v>
      </c>
    </row>
    <row r="58" spans="1:8" s="8" customFormat="1" ht="17.25" customHeight="1">
      <c r="A58" s="78" t="s">
        <v>5</v>
      </c>
      <c r="B58" s="54" t="s">
        <v>9</v>
      </c>
      <c r="C58" s="54" t="s">
        <v>26</v>
      </c>
      <c r="D58" s="59"/>
      <c r="E58" s="48"/>
      <c r="F58" s="44">
        <f>F59</f>
        <v>2444.8999999999996</v>
      </c>
      <c r="G58" s="44">
        <f>G59</f>
        <v>2355.77</v>
      </c>
      <c r="H58" s="44">
        <f>H59</f>
        <v>1959.92</v>
      </c>
    </row>
    <row r="59" spans="1:8" s="8" customFormat="1" ht="18.75" customHeight="1">
      <c r="A59" s="78" t="s">
        <v>19</v>
      </c>
      <c r="B59" s="54" t="s">
        <v>9</v>
      </c>
      <c r="C59" s="54" t="s">
        <v>15</v>
      </c>
      <c r="D59" s="43"/>
      <c r="E59" s="54"/>
      <c r="F59" s="44">
        <f>F60+F70+F74</f>
        <v>2444.8999999999996</v>
      </c>
      <c r="G59" s="44">
        <f>G60+G70+G74</f>
        <v>2355.77</v>
      </c>
      <c r="H59" s="44">
        <f>H60+H70+H74</f>
        <v>1959.92</v>
      </c>
    </row>
    <row r="60" spans="1:8" s="8" customFormat="1" ht="30.75" customHeight="1">
      <c r="A60" s="55" t="s">
        <v>173</v>
      </c>
      <c r="B60" s="48" t="s">
        <v>9</v>
      </c>
      <c r="C60" s="48" t="s">
        <v>15</v>
      </c>
      <c r="D60" s="39">
        <v>100000000</v>
      </c>
      <c r="E60" s="48"/>
      <c r="F60" s="47">
        <f>F67+F63+F65+F61</f>
        <v>893.0899999999999</v>
      </c>
      <c r="G60" s="47">
        <f>G67+G63+G65+G61</f>
        <v>0</v>
      </c>
      <c r="H60" s="47">
        <f>H67+H63+H65+H61</f>
        <v>0</v>
      </c>
    </row>
    <row r="61" spans="1:8" s="8" customFormat="1" ht="30.75" customHeight="1">
      <c r="A61" s="103" t="s">
        <v>210</v>
      </c>
      <c r="B61" s="159" t="s">
        <v>9</v>
      </c>
      <c r="C61" s="159" t="s">
        <v>15</v>
      </c>
      <c r="D61" s="39" t="s">
        <v>211</v>
      </c>
      <c r="E61" s="159"/>
      <c r="F61" s="47">
        <f>F62</f>
        <v>168</v>
      </c>
      <c r="G61" s="47">
        <f>G62</f>
        <v>0</v>
      </c>
      <c r="H61" s="47">
        <f>H62</f>
        <v>0</v>
      </c>
    </row>
    <row r="62" spans="1:8" s="8" customFormat="1" ht="24.75" customHeight="1">
      <c r="A62" s="96" t="s">
        <v>102</v>
      </c>
      <c r="B62" s="159" t="s">
        <v>9</v>
      </c>
      <c r="C62" s="159" t="s">
        <v>15</v>
      </c>
      <c r="D62" s="39" t="s">
        <v>211</v>
      </c>
      <c r="E62" s="159" t="s">
        <v>90</v>
      </c>
      <c r="F62" s="47">
        <v>168</v>
      </c>
      <c r="G62" s="47">
        <v>0</v>
      </c>
      <c r="H62" s="47">
        <v>0</v>
      </c>
    </row>
    <row r="63" spans="1:8" s="8" customFormat="1" ht="26.25" customHeight="1">
      <c r="A63" s="99" t="s">
        <v>195</v>
      </c>
      <c r="B63" s="48" t="s">
        <v>9</v>
      </c>
      <c r="C63" s="48" t="s">
        <v>15</v>
      </c>
      <c r="D63" s="39" t="s">
        <v>196</v>
      </c>
      <c r="E63" s="48"/>
      <c r="F63" s="47">
        <f>F64</f>
        <v>26.04</v>
      </c>
      <c r="G63" s="47">
        <f>G64</f>
        <v>0</v>
      </c>
      <c r="H63" s="47">
        <f>H64</f>
        <v>0</v>
      </c>
    </row>
    <row r="64" spans="1:8" s="8" customFormat="1" ht="49.5" customHeight="1">
      <c r="A64" s="95" t="s">
        <v>87</v>
      </c>
      <c r="B64" s="48" t="s">
        <v>9</v>
      </c>
      <c r="C64" s="48" t="s">
        <v>15</v>
      </c>
      <c r="D64" s="39" t="s">
        <v>196</v>
      </c>
      <c r="E64" s="48" t="s">
        <v>88</v>
      </c>
      <c r="F64" s="47">
        <v>26.04</v>
      </c>
      <c r="G64" s="70">
        <v>0</v>
      </c>
      <c r="H64" s="70">
        <v>0</v>
      </c>
    </row>
    <row r="65" spans="1:8" s="8" customFormat="1" ht="24.75" customHeight="1">
      <c r="A65" s="91" t="s">
        <v>193</v>
      </c>
      <c r="B65" s="46" t="s">
        <v>9</v>
      </c>
      <c r="C65" s="46" t="s">
        <v>15</v>
      </c>
      <c r="D65" s="39">
        <v>100022003</v>
      </c>
      <c r="E65" s="46"/>
      <c r="F65" s="47">
        <f>F66</f>
        <v>10.3</v>
      </c>
      <c r="G65" s="47">
        <f>G66</f>
        <v>0</v>
      </c>
      <c r="H65" s="47">
        <f>H66</f>
        <v>0</v>
      </c>
    </row>
    <row r="66" spans="1:8" s="8" customFormat="1" ht="22.5" customHeight="1">
      <c r="A66" s="96" t="s">
        <v>102</v>
      </c>
      <c r="B66" s="46" t="s">
        <v>9</v>
      </c>
      <c r="C66" s="46" t="s">
        <v>15</v>
      </c>
      <c r="D66" s="39">
        <v>100022003</v>
      </c>
      <c r="E66" s="46" t="s">
        <v>90</v>
      </c>
      <c r="F66" s="47">
        <v>10.3</v>
      </c>
      <c r="G66" s="70">
        <v>0</v>
      </c>
      <c r="H66" s="70">
        <v>0</v>
      </c>
    </row>
    <row r="67" spans="1:8" s="8" customFormat="1" ht="15.75" customHeight="1">
      <c r="A67" s="58" t="s">
        <v>183</v>
      </c>
      <c r="B67" s="48" t="s">
        <v>9</v>
      </c>
      <c r="C67" s="48" t="s">
        <v>15</v>
      </c>
      <c r="D67" s="39">
        <v>100099000</v>
      </c>
      <c r="E67" s="48"/>
      <c r="F67" s="47">
        <f>F68+F69</f>
        <v>688.75</v>
      </c>
      <c r="G67" s="47">
        <f>G68+G69</f>
        <v>0</v>
      </c>
      <c r="H67" s="47">
        <f>H68+H69</f>
        <v>0</v>
      </c>
    </row>
    <row r="68" spans="1:8" s="8" customFormat="1" ht="54" customHeight="1">
      <c r="A68" s="95" t="s">
        <v>87</v>
      </c>
      <c r="B68" s="48" t="s">
        <v>9</v>
      </c>
      <c r="C68" s="48" t="s">
        <v>15</v>
      </c>
      <c r="D68" s="39">
        <v>100099000</v>
      </c>
      <c r="E68" s="48" t="s">
        <v>88</v>
      </c>
      <c r="F68" s="47">
        <v>26.04</v>
      </c>
      <c r="G68" s="74">
        <v>0</v>
      </c>
      <c r="H68" s="74">
        <v>0</v>
      </c>
    </row>
    <row r="69" spans="1:8" s="8" customFormat="1" ht="24">
      <c r="A69" s="95" t="s">
        <v>102</v>
      </c>
      <c r="B69" s="48" t="s">
        <v>9</v>
      </c>
      <c r="C69" s="48" t="s">
        <v>15</v>
      </c>
      <c r="D69" s="39">
        <v>100099000</v>
      </c>
      <c r="E69" s="48" t="s">
        <v>90</v>
      </c>
      <c r="F69" s="47">
        <v>662.71</v>
      </c>
      <c r="G69" s="76">
        <v>0</v>
      </c>
      <c r="H69" s="76">
        <v>0</v>
      </c>
    </row>
    <row r="70" spans="1:8" s="8" customFormat="1" ht="27.75" customHeight="1">
      <c r="A70" s="91" t="s">
        <v>197</v>
      </c>
      <c r="B70" s="48" t="s">
        <v>9</v>
      </c>
      <c r="C70" s="48" t="s">
        <v>15</v>
      </c>
      <c r="D70" s="39">
        <v>400000000</v>
      </c>
      <c r="E70" s="48"/>
      <c r="F70" s="47">
        <f>F71</f>
        <v>1551.81</v>
      </c>
      <c r="G70" s="47">
        <f aca="true" t="shared" si="4" ref="G70:H72">G71</f>
        <v>1551.81</v>
      </c>
      <c r="H70" s="47">
        <f t="shared" si="4"/>
        <v>1593.21</v>
      </c>
    </row>
    <row r="71" spans="1:8" s="8" customFormat="1" ht="27.75" customHeight="1">
      <c r="A71" s="103" t="s">
        <v>184</v>
      </c>
      <c r="B71" s="48" t="s">
        <v>9</v>
      </c>
      <c r="C71" s="48" t="s">
        <v>15</v>
      </c>
      <c r="D71" s="92" t="s">
        <v>185</v>
      </c>
      <c r="E71" s="48"/>
      <c r="F71" s="47">
        <f>F72</f>
        <v>1551.81</v>
      </c>
      <c r="G71" s="47">
        <f t="shared" si="4"/>
        <v>1551.81</v>
      </c>
      <c r="H71" s="47">
        <f t="shared" si="4"/>
        <v>1593.21</v>
      </c>
    </row>
    <row r="72" spans="1:8" s="8" customFormat="1" ht="24">
      <c r="A72" s="103" t="s">
        <v>174</v>
      </c>
      <c r="B72" s="48" t="s">
        <v>9</v>
      </c>
      <c r="C72" s="48" t="s">
        <v>15</v>
      </c>
      <c r="D72" s="92" t="s">
        <v>186</v>
      </c>
      <c r="E72" s="48"/>
      <c r="F72" s="47">
        <f>F73</f>
        <v>1551.81</v>
      </c>
      <c r="G72" s="47">
        <f t="shared" si="4"/>
        <v>1551.81</v>
      </c>
      <c r="H72" s="47">
        <f t="shared" si="4"/>
        <v>1593.21</v>
      </c>
    </row>
    <row r="73" spans="1:8" s="8" customFormat="1" ht="24">
      <c r="A73" s="96" t="s">
        <v>102</v>
      </c>
      <c r="B73" s="48" t="s">
        <v>9</v>
      </c>
      <c r="C73" s="48" t="s">
        <v>15</v>
      </c>
      <c r="D73" s="92" t="s">
        <v>186</v>
      </c>
      <c r="E73" s="48" t="s">
        <v>90</v>
      </c>
      <c r="F73" s="47">
        <v>1551.81</v>
      </c>
      <c r="G73" s="8">
        <v>1551.81</v>
      </c>
      <c r="H73" s="8">
        <v>1593.21</v>
      </c>
    </row>
    <row r="74" spans="1:8" s="8" customFormat="1" ht="14.25" customHeight="1">
      <c r="A74" s="51" t="s">
        <v>86</v>
      </c>
      <c r="B74" s="48" t="s">
        <v>9</v>
      </c>
      <c r="C74" s="48" t="s">
        <v>15</v>
      </c>
      <c r="D74" s="39">
        <v>9900000000</v>
      </c>
      <c r="E74" s="48"/>
      <c r="F74" s="47">
        <f>F75+F77+F79</f>
        <v>0</v>
      </c>
      <c r="G74" s="47">
        <f>G75+G77+G79</f>
        <v>803.96</v>
      </c>
      <c r="H74" s="47">
        <f>H75+H77+H79</f>
        <v>366.71000000000004</v>
      </c>
    </row>
    <row r="75" spans="1:8" s="8" customFormat="1" ht="14.25" customHeight="1">
      <c r="A75" s="58" t="s">
        <v>175</v>
      </c>
      <c r="B75" s="48" t="s">
        <v>9</v>
      </c>
      <c r="C75" s="48" t="s">
        <v>15</v>
      </c>
      <c r="D75" s="39">
        <v>9900060010</v>
      </c>
      <c r="E75" s="48"/>
      <c r="F75" s="47">
        <f>F76</f>
        <v>0</v>
      </c>
      <c r="G75" s="47">
        <f>G76</f>
        <v>290.66</v>
      </c>
      <c r="H75" s="47">
        <f>H76</f>
        <v>150</v>
      </c>
    </row>
    <row r="76" spans="1:8" s="8" customFormat="1" ht="24">
      <c r="A76" s="96" t="s">
        <v>176</v>
      </c>
      <c r="B76" s="48" t="s">
        <v>9</v>
      </c>
      <c r="C76" s="48" t="s">
        <v>15</v>
      </c>
      <c r="D76" s="39">
        <v>9900060010</v>
      </c>
      <c r="E76" s="48" t="s">
        <v>90</v>
      </c>
      <c r="F76" s="47">
        <v>0</v>
      </c>
      <c r="G76" s="47">
        <v>290.66</v>
      </c>
      <c r="H76" s="155">
        <v>150</v>
      </c>
    </row>
    <row r="77" spans="1:8" s="8" customFormat="1" ht="13.5" customHeight="1">
      <c r="A77" s="93" t="s">
        <v>177</v>
      </c>
      <c r="B77" s="48" t="s">
        <v>9</v>
      </c>
      <c r="C77" s="48" t="s">
        <v>15</v>
      </c>
      <c r="D77" s="39">
        <v>9900060020</v>
      </c>
      <c r="E77" s="48"/>
      <c r="F77" s="47">
        <f>F78</f>
        <v>0</v>
      </c>
      <c r="G77" s="47">
        <f>G78</f>
        <v>463.3</v>
      </c>
      <c r="H77" s="47">
        <f>H78</f>
        <v>166.71</v>
      </c>
    </row>
    <row r="78" spans="1:8" s="8" customFormat="1" ht="24">
      <c r="A78" s="96" t="s">
        <v>176</v>
      </c>
      <c r="B78" s="48" t="s">
        <v>9</v>
      </c>
      <c r="C78" s="48" t="s">
        <v>15</v>
      </c>
      <c r="D78" s="39">
        <v>9900060020</v>
      </c>
      <c r="E78" s="48" t="s">
        <v>90</v>
      </c>
      <c r="F78" s="47">
        <v>0</v>
      </c>
      <c r="G78" s="47">
        <v>463.3</v>
      </c>
      <c r="H78" s="8">
        <v>166.71</v>
      </c>
    </row>
    <row r="79" spans="1:8" s="8" customFormat="1" ht="12.75">
      <c r="A79" s="58" t="s">
        <v>178</v>
      </c>
      <c r="B79" s="61" t="s">
        <v>9</v>
      </c>
      <c r="C79" s="61" t="s">
        <v>15</v>
      </c>
      <c r="D79" s="39">
        <v>9900060050</v>
      </c>
      <c r="E79" s="61"/>
      <c r="F79" s="94">
        <f>F80</f>
        <v>0</v>
      </c>
      <c r="G79" s="94">
        <f>G80</f>
        <v>50</v>
      </c>
      <c r="H79" s="94">
        <f>H80</f>
        <v>50</v>
      </c>
    </row>
    <row r="80" spans="1:8" s="8" customFormat="1" ht="24">
      <c r="A80" s="96" t="s">
        <v>176</v>
      </c>
      <c r="B80" s="61" t="s">
        <v>9</v>
      </c>
      <c r="C80" s="61" t="s">
        <v>15</v>
      </c>
      <c r="D80" s="39">
        <v>9900060050</v>
      </c>
      <c r="E80" s="48" t="s">
        <v>90</v>
      </c>
      <c r="F80" s="47">
        <v>0</v>
      </c>
      <c r="G80" s="47">
        <v>50</v>
      </c>
      <c r="H80" s="155">
        <v>50</v>
      </c>
    </row>
    <row r="81" spans="1:8" s="8" customFormat="1" ht="17.25" customHeight="1">
      <c r="A81" s="79" t="s">
        <v>68</v>
      </c>
      <c r="B81" s="60" t="s">
        <v>60</v>
      </c>
      <c r="C81" s="60" t="s">
        <v>26</v>
      </c>
      <c r="D81" s="59"/>
      <c r="E81" s="61"/>
      <c r="F81" s="62">
        <f>F82</f>
        <v>5</v>
      </c>
      <c r="G81" s="62">
        <f aca="true" t="shared" si="5" ref="G81:H84">G82</f>
        <v>1</v>
      </c>
      <c r="H81" s="62">
        <f t="shared" si="5"/>
        <v>1</v>
      </c>
    </row>
    <row r="82" spans="1:8" s="8" customFormat="1" ht="17.25" customHeight="1">
      <c r="A82" s="79" t="s">
        <v>61</v>
      </c>
      <c r="B82" s="60" t="s">
        <v>60</v>
      </c>
      <c r="C82" s="60" t="s">
        <v>7</v>
      </c>
      <c r="D82" s="59"/>
      <c r="E82" s="61"/>
      <c r="F82" s="62">
        <f>F83</f>
        <v>5</v>
      </c>
      <c r="G82" s="62">
        <f t="shared" si="5"/>
        <v>1</v>
      </c>
      <c r="H82" s="62">
        <f t="shared" si="5"/>
        <v>1</v>
      </c>
    </row>
    <row r="83" spans="1:8" s="8" customFormat="1" ht="17.25" customHeight="1">
      <c r="A83" s="45" t="s">
        <v>86</v>
      </c>
      <c r="B83" s="61" t="s">
        <v>60</v>
      </c>
      <c r="C83" s="61" t="s">
        <v>7</v>
      </c>
      <c r="D83" s="39">
        <v>9900000000</v>
      </c>
      <c r="E83" s="61"/>
      <c r="F83" s="63">
        <f>F84</f>
        <v>5</v>
      </c>
      <c r="G83" s="63">
        <f t="shared" si="5"/>
        <v>1</v>
      </c>
      <c r="H83" s="63">
        <f t="shared" si="5"/>
        <v>1</v>
      </c>
    </row>
    <row r="84" spans="1:8" s="8" customFormat="1" ht="17.25" customHeight="1">
      <c r="A84" s="80" t="s">
        <v>98</v>
      </c>
      <c r="B84" s="61" t="s">
        <v>60</v>
      </c>
      <c r="C84" s="61" t="s">
        <v>7</v>
      </c>
      <c r="D84" s="39">
        <v>9900099010</v>
      </c>
      <c r="E84" s="61"/>
      <c r="F84" s="63">
        <f>F85</f>
        <v>5</v>
      </c>
      <c r="G84" s="63">
        <f t="shared" si="5"/>
        <v>1</v>
      </c>
      <c r="H84" s="63">
        <f t="shared" si="5"/>
        <v>1</v>
      </c>
    </row>
    <row r="85" spans="1:8" s="8" customFormat="1" ht="24">
      <c r="A85" s="95" t="s">
        <v>102</v>
      </c>
      <c r="B85" s="61" t="s">
        <v>60</v>
      </c>
      <c r="C85" s="61" t="s">
        <v>7</v>
      </c>
      <c r="D85" s="39">
        <v>9900099010</v>
      </c>
      <c r="E85" s="61" t="s">
        <v>90</v>
      </c>
      <c r="F85" s="63">
        <v>5</v>
      </c>
      <c r="G85" s="152">
        <v>1</v>
      </c>
      <c r="H85" s="152">
        <v>1</v>
      </c>
    </row>
    <row r="86" spans="1:8" s="8" customFormat="1" ht="16.5" customHeight="1">
      <c r="A86" s="81" t="s">
        <v>6</v>
      </c>
      <c r="B86" s="82" t="s">
        <v>14</v>
      </c>
      <c r="C86" s="82" t="s">
        <v>26</v>
      </c>
      <c r="D86" s="64"/>
      <c r="E86" s="73"/>
      <c r="F86" s="74">
        <f>F87</f>
        <v>426.15</v>
      </c>
      <c r="G86" s="74">
        <f aca="true" t="shared" si="6" ref="G86:H89">G87</f>
        <v>440.02</v>
      </c>
      <c r="H86" s="74">
        <f t="shared" si="6"/>
        <v>457.62</v>
      </c>
    </row>
    <row r="87" spans="1:8" s="8" customFormat="1" ht="18" customHeight="1">
      <c r="A87" s="81" t="s">
        <v>16</v>
      </c>
      <c r="B87" s="72">
        <v>10</v>
      </c>
      <c r="C87" s="72" t="s">
        <v>7</v>
      </c>
      <c r="D87" s="83"/>
      <c r="E87" s="72"/>
      <c r="F87" s="74">
        <f>F88</f>
        <v>426.15</v>
      </c>
      <c r="G87" s="74">
        <f t="shared" si="6"/>
        <v>440.02</v>
      </c>
      <c r="H87" s="74">
        <f t="shared" si="6"/>
        <v>457.62</v>
      </c>
    </row>
    <row r="88" spans="1:8" s="8" customFormat="1" ht="19.5" customHeight="1">
      <c r="A88" s="45" t="s">
        <v>86</v>
      </c>
      <c r="B88" s="75">
        <v>10</v>
      </c>
      <c r="C88" s="75" t="s">
        <v>7</v>
      </c>
      <c r="D88" s="39">
        <v>9900000000</v>
      </c>
      <c r="E88" s="75"/>
      <c r="F88" s="76">
        <f>F89</f>
        <v>426.15</v>
      </c>
      <c r="G88" s="76">
        <f t="shared" si="6"/>
        <v>440.02</v>
      </c>
      <c r="H88" s="76">
        <f t="shared" si="6"/>
        <v>457.62</v>
      </c>
    </row>
    <row r="89" spans="1:8" s="8" customFormat="1" ht="36">
      <c r="A89" s="66" t="s">
        <v>96</v>
      </c>
      <c r="B89" s="75" t="s">
        <v>14</v>
      </c>
      <c r="C89" s="75" t="s">
        <v>7</v>
      </c>
      <c r="D89" s="49">
        <v>9900010490</v>
      </c>
      <c r="E89" s="75"/>
      <c r="F89" s="76">
        <f>F90</f>
        <v>426.15</v>
      </c>
      <c r="G89" s="76">
        <f t="shared" si="6"/>
        <v>440.02</v>
      </c>
      <c r="H89" s="76">
        <f t="shared" si="6"/>
        <v>457.62</v>
      </c>
    </row>
    <row r="90" spans="1:8" s="8" customFormat="1" ht="12.75">
      <c r="A90" s="95" t="s">
        <v>92</v>
      </c>
      <c r="B90" s="75" t="s">
        <v>14</v>
      </c>
      <c r="C90" s="75" t="s">
        <v>7</v>
      </c>
      <c r="D90" s="49">
        <v>9900010490</v>
      </c>
      <c r="E90" s="75">
        <v>300</v>
      </c>
      <c r="F90" s="76">
        <v>426.15</v>
      </c>
      <c r="G90" s="152">
        <v>440.02</v>
      </c>
      <c r="H90" s="152">
        <v>457.62</v>
      </c>
    </row>
    <row r="91" spans="1:8" s="8" customFormat="1" ht="17.25" customHeight="1">
      <c r="A91" s="67" t="s">
        <v>62</v>
      </c>
      <c r="B91" s="54" t="s">
        <v>59</v>
      </c>
      <c r="C91" s="54" t="s">
        <v>26</v>
      </c>
      <c r="D91" s="68"/>
      <c r="E91" s="54"/>
      <c r="F91" s="69">
        <f>F92</f>
        <v>5</v>
      </c>
      <c r="G91" s="69">
        <f aca="true" t="shared" si="7" ref="G91:H94">G92</f>
        <v>2</v>
      </c>
      <c r="H91" s="69">
        <f t="shared" si="7"/>
        <v>2</v>
      </c>
    </row>
    <row r="92" spans="1:8" ht="17.25" customHeight="1">
      <c r="A92" s="67" t="s">
        <v>83</v>
      </c>
      <c r="B92" s="54" t="s">
        <v>59</v>
      </c>
      <c r="C92" s="54" t="s">
        <v>8</v>
      </c>
      <c r="D92" s="68"/>
      <c r="E92" s="54"/>
      <c r="F92" s="69">
        <f>F93</f>
        <v>5</v>
      </c>
      <c r="G92" s="69">
        <f t="shared" si="7"/>
        <v>2</v>
      </c>
      <c r="H92" s="69">
        <f t="shared" si="7"/>
        <v>2</v>
      </c>
    </row>
    <row r="93" spans="1:8" ht="17.25" customHeight="1">
      <c r="A93" s="45" t="s">
        <v>86</v>
      </c>
      <c r="B93" s="48" t="s">
        <v>59</v>
      </c>
      <c r="C93" s="48" t="s">
        <v>8</v>
      </c>
      <c r="D93" s="39">
        <v>9900000000</v>
      </c>
      <c r="E93" s="48"/>
      <c r="F93" s="70">
        <f>F94</f>
        <v>5</v>
      </c>
      <c r="G93" s="70">
        <f t="shared" si="7"/>
        <v>2</v>
      </c>
      <c r="H93" s="70">
        <f t="shared" si="7"/>
        <v>2</v>
      </c>
    </row>
    <row r="94" spans="1:8" ht="17.25" customHeight="1">
      <c r="A94" s="55" t="s">
        <v>69</v>
      </c>
      <c r="B94" s="48" t="s">
        <v>59</v>
      </c>
      <c r="C94" s="48" t="s">
        <v>8</v>
      </c>
      <c r="D94" s="39">
        <v>9900099020</v>
      </c>
      <c r="E94" s="48"/>
      <c r="F94" s="70">
        <f>F95</f>
        <v>5</v>
      </c>
      <c r="G94" s="70">
        <f t="shared" si="7"/>
        <v>2</v>
      </c>
      <c r="H94" s="70">
        <f t="shared" si="7"/>
        <v>2</v>
      </c>
    </row>
    <row r="95" spans="1:8" ht="28.5" customHeight="1">
      <c r="A95" s="95" t="s">
        <v>102</v>
      </c>
      <c r="B95" s="48" t="s">
        <v>59</v>
      </c>
      <c r="C95" s="48" t="s">
        <v>8</v>
      </c>
      <c r="D95" s="39">
        <v>9900099020</v>
      </c>
      <c r="E95" s="48" t="s">
        <v>90</v>
      </c>
      <c r="F95" s="70">
        <v>5</v>
      </c>
      <c r="G95" s="153">
        <v>2</v>
      </c>
      <c r="H95" s="153">
        <v>2</v>
      </c>
    </row>
    <row r="96" spans="1:8" ht="12.75">
      <c r="A96" s="71" t="s">
        <v>84</v>
      </c>
      <c r="B96" s="72">
        <v>99</v>
      </c>
      <c r="C96" s="73" t="s">
        <v>26</v>
      </c>
      <c r="D96" s="72"/>
      <c r="E96" s="72"/>
      <c r="F96" s="74">
        <f aca="true" t="shared" si="8" ref="F96:H97">F97</f>
        <v>0</v>
      </c>
      <c r="G96" s="74">
        <f t="shared" si="8"/>
        <v>146</v>
      </c>
      <c r="H96" s="74">
        <f t="shared" si="8"/>
        <v>283</v>
      </c>
    </row>
    <row r="97" spans="1:8" ht="12.75">
      <c r="A97" s="71" t="s">
        <v>84</v>
      </c>
      <c r="B97" s="72">
        <v>99</v>
      </c>
      <c r="C97" s="72">
        <v>99</v>
      </c>
      <c r="D97" s="72"/>
      <c r="E97" s="72"/>
      <c r="F97" s="76">
        <f t="shared" si="8"/>
        <v>0</v>
      </c>
      <c r="G97" s="76">
        <f t="shared" si="8"/>
        <v>146</v>
      </c>
      <c r="H97" s="76">
        <f t="shared" si="8"/>
        <v>283</v>
      </c>
    </row>
    <row r="98" spans="1:8" ht="12.75">
      <c r="A98" s="98" t="s">
        <v>84</v>
      </c>
      <c r="B98" s="75">
        <v>99</v>
      </c>
      <c r="C98" s="75">
        <v>99</v>
      </c>
      <c r="D98" s="39">
        <v>9900099990</v>
      </c>
      <c r="E98" s="75">
        <v>800</v>
      </c>
      <c r="F98" s="76">
        <v>0</v>
      </c>
      <c r="G98" s="76">
        <v>146</v>
      </c>
      <c r="H98" s="154">
        <v>283</v>
      </c>
    </row>
  </sheetData>
  <sheetProtection/>
  <autoFilter ref="A10:F98"/>
  <mergeCells count="13">
    <mergeCell ref="D9:F9"/>
    <mergeCell ref="F10:H10"/>
    <mergeCell ref="A10:A11"/>
    <mergeCell ref="B10:B11"/>
    <mergeCell ref="C10:C11"/>
    <mergeCell ref="D10:D11"/>
    <mergeCell ref="E10:E11"/>
    <mergeCell ref="A5:H5"/>
    <mergeCell ref="A4:H4"/>
    <mergeCell ref="A3:H3"/>
    <mergeCell ref="A2:H2"/>
    <mergeCell ref="A1:H1"/>
    <mergeCell ref="A7:H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view="pageBreakPreview" zoomScaleSheetLayoutView="100" zoomScalePageLayoutView="0" workbookViewId="0" topLeftCell="A76">
      <selection activeCell="A5" sqref="A5:I5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9.25390625" style="0" customWidth="1"/>
  </cols>
  <sheetData>
    <row r="1" spans="1:9" s="3" customFormat="1" ht="11.25">
      <c r="A1" s="161" t="s">
        <v>140</v>
      </c>
      <c r="B1" s="161"/>
      <c r="C1" s="161"/>
      <c r="D1" s="161"/>
      <c r="E1" s="161"/>
      <c r="F1" s="161"/>
      <c r="G1" s="161"/>
      <c r="H1" s="161"/>
      <c r="I1" s="161"/>
    </row>
    <row r="2" spans="1:9" s="3" customFormat="1" ht="11.25">
      <c r="A2" s="161" t="s">
        <v>71</v>
      </c>
      <c r="B2" s="161"/>
      <c r="C2" s="161"/>
      <c r="D2" s="161"/>
      <c r="E2" s="161"/>
      <c r="F2" s="161"/>
      <c r="G2" s="161"/>
      <c r="H2" s="161"/>
      <c r="I2" s="161"/>
    </row>
    <row r="3" spans="1:9" s="3" customFormat="1" ht="11.25">
      <c r="A3" s="161" t="s">
        <v>179</v>
      </c>
      <c r="B3" s="161"/>
      <c r="C3" s="161"/>
      <c r="D3" s="161"/>
      <c r="E3" s="161"/>
      <c r="F3" s="161"/>
      <c r="G3" s="161"/>
      <c r="H3" s="161"/>
      <c r="I3" s="161"/>
    </row>
    <row r="4" spans="1:9" s="3" customFormat="1" ht="11.25">
      <c r="A4" s="161" t="s">
        <v>180</v>
      </c>
      <c r="B4" s="161"/>
      <c r="C4" s="161"/>
      <c r="D4" s="161"/>
      <c r="E4" s="161"/>
      <c r="F4" s="161"/>
      <c r="G4" s="161"/>
      <c r="H4" s="161"/>
      <c r="I4" s="161"/>
    </row>
    <row r="5" spans="1:9" s="3" customFormat="1" ht="12.75" customHeight="1">
      <c r="A5" s="161" t="s">
        <v>214</v>
      </c>
      <c r="B5" s="161"/>
      <c r="C5" s="161"/>
      <c r="D5" s="161"/>
      <c r="E5" s="161"/>
      <c r="F5" s="161"/>
      <c r="G5" s="161"/>
      <c r="H5" s="161"/>
      <c r="I5" s="161"/>
    </row>
    <row r="6" spans="1:7" ht="12.75">
      <c r="A6" s="1"/>
      <c r="B6" s="1"/>
      <c r="C6" s="1"/>
      <c r="D6" s="1"/>
      <c r="E6" s="1"/>
      <c r="F6" s="1"/>
      <c r="G6" s="1"/>
    </row>
    <row r="7" spans="1:9" ht="15" customHeight="1">
      <c r="A7" s="162" t="s">
        <v>207</v>
      </c>
      <c r="B7" s="162"/>
      <c r="C7" s="162"/>
      <c r="D7" s="162"/>
      <c r="E7" s="162"/>
      <c r="F7" s="162"/>
      <c r="G7" s="162"/>
      <c r="H7" s="162"/>
      <c r="I7" s="162"/>
    </row>
    <row r="8" spans="1:9" s="3" customFormat="1" ht="11.25">
      <c r="A8" s="162"/>
      <c r="B8" s="162"/>
      <c r="C8" s="162"/>
      <c r="D8" s="162"/>
      <c r="E8" s="162"/>
      <c r="F8" s="162"/>
      <c r="G8" s="162"/>
      <c r="H8" s="162"/>
      <c r="I8" s="162"/>
    </row>
    <row r="9" spans="5:7" s="3" customFormat="1" ht="12.75" customHeight="1">
      <c r="E9" s="163"/>
      <c r="F9" s="163"/>
      <c r="G9" s="169"/>
    </row>
    <row r="10" spans="1:9" ht="19.5" customHeight="1">
      <c r="A10" s="167" t="s">
        <v>21</v>
      </c>
      <c r="B10" s="167" t="s">
        <v>11</v>
      </c>
      <c r="C10" s="167" t="s">
        <v>12</v>
      </c>
      <c r="D10" s="167" t="s">
        <v>1</v>
      </c>
      <c r="E10" s="167" t="s">
        <v>2</v>
      </c>
      <c r="F10" s="167" t="s">
        <v>3</v>
      </c>
      <c r="G10" s="170" t="s">
        <v>70</v>
      </c>
      <c r="H10" s="170"/>
      <c r="I10" s="170"/>
    </row>
    <row r="11" spans="1:9" ht="17.25" customHeight="1">
      <c r="A11" s="168"/>
      <c r="B11" s="168"/>
      <c r="C11" s="168"/>
      <c r="D11" s="168"/>
      <c r="E11" s="168"/>
      <c r="F11" s="168"/>
      <c r="G11" s="101" t="s">
        <v>142</v>
      </c>
      <c r="H11" s="101" t="s">
        <v>148</v>
      </c>
      <c r="I11" s="101" t="s">
        <v>181</v>
      </c>
    </row>
    <row r="12" spans="1:9" ht="12.75" customHeight="1">
      <c r="A12" s="102">
        <v>1</v>
      </c>
      <c r="B12" s="102">
        <v>2</v>
      </c>
      <c r="C12" s="102">
        <v>3</v>
      </c>
      <c r="D12" s="102">
        <v>4</v>
      </c>
      <c r="E12" s="102">
        <v>5</v>
      </c>
      <c r="F12" s="102">
        <v>6</v>
      </c>
      <c r="G12" s="102">
        <v>7</v>
      </c>
      <c r="H12" s="102">
        <v>8</v>
      </c>
      <c r="I12" s="102">
        <v>9</v>
      </c>
    </row>
    <row r="13" spans="1:9" ht="24">
      <c r="A13" s="104" t="s">
        <v>72</v>
      </c>
      <c r="B13" s="42" t="s">
        <v>27</v>
      </c>
      <c r="C13" s="102"/>
      <c r="D13" s="102"/>
      <c r="E13" s="102"/>
      <c r="F13" s="102"/>
      <c r="G13" s="50">
        <f>G14+G58+G86+G48+G81+G91+G53</f>
        <v>7417.0999999999985</v>
      </c>
      <c r="H13" s="50">
        <f>H14+H58+H86+H48+H81+H91+H53+H96</f>
        <v>7501.4</v>
      </c>
      <c r="I13" s="50">
        <f>I14+I58+I86+I48+I81+I91+I53+I96</f>
        <v>7238.200000000001</v>
      </c>
    </row>
    <row r="14" spans="1:9" s="10" customFormat="1" ht="24">
      <c r="A14" s="41" t="s">
        <v>4</v>
      </c>
      <c r="B14" s="84"/>
      <c r="C14" s="42" t="s">
        <v>7</v>
      </c>
      <c r="D14" s="42" t="s">
        <v>26</v>
      </c>
      <c r="E14" s="43"/>
      <c r="F14" s="42"/>
      <c r="G14" s="50">
        <f>G15+G19+G39</f>
        <v>4481.049999999999</v>
      </c>
      <c r="H14" s="50">
        <f>H15+H19+H39</f>
        <v>4556.61</v>
      </c>
      <c r="I14" s="50">
        <f>I15+I19+I39</f>
        <v>4534.660000000001</v>
      </c>
    </row>
    <row r="15" spans="1:9" s="10" customFormat="1" ht="24">
      <c r="A15" s="41" t="s">
        <v>17</v>
      </c>
      <c r="B15" s="84"/>
      <c r="C15" s="42" t="s">
        <v>7</v>
      </c>
      <c r="D15" s="42" t="s">
        <v>8</v>
      </c>
      <c r="E15" s="43"/>
      <c r="F15" s="42"/>
      <c r="G15" s="50">
        <f>G16</f>
        <v>1139.86</v>
      </c>
      <c r="H15" s="50">
        <f aca="true" t="shared" si="0" ref="H15:I17">H16</f>
        <v>1173.71</v>
      </c>
      <c r="I15" s="50">
        <f t="shared" si="0"/>
        <v>1219.43</v>
      </c>
    </row>
    <row r="16" spans="1:9" ht="17.25" customHeight="1">
      <c r="A16" s="45" t="s">
        <v>86</v>
      </c>
      <c r="B16" s="85"/>
      <c r="C16" s="46" t="s">
        <v>7</v>
      </c>
      <c r="D16" s="46" t="s">
        <v>8</v>
      </c>
      <c r="E16" s="39">
        <v>9900000000</v>
      </c>
      <c r="F16" s="46"/>
      <c r="G16" s="52">
        <f>G17</f>
        <v>1139.86</v>
      </c>
      <c r="H16" s="52">
        <f t="shared" si="0"/>
        <v>1173.71</v>
      </c>
      <c r="I16" s="52">
        <f t="shared" si="0"/>
        <v>1219.43</v>
      </c>
    </row>
    <row r="17" spans="1:9" ht="17.25" customHeight="1">
      <c r="A17" s="45" t="s">
        <v>20</v>
      </c>
      <c r="B17" s="85"/>
      <c r="C17" s="46" t="s">
        <v>7</v>
      </c>
      <c r="D17" s="46" t="s">
        <v>8</v>
      </c>
      <c r="E17" s="39" t="s">
        <v>114</v>
      </c>
      <c r="F17" s="46"/>
      <c r="G17" s="52">
        <f>G18</f>
        <v>1139.86</v>
      </c>
      <c r="H17" s="52">
        <f t="shared" si="0"/>
        <v>1173.71</v>
      </c>
      <c r="I17" s="52">
        <f t="shared" si="0"/>
        <v>1219.43</v>
      </c>
    </row>
    <row r="18" spans="1:9" s="8" customFormat="1" ht="48">
      <c r="A18" s="95" t="s">
        <v>87</v>
      </c>
      <c r="B18" s="46"/>
      <c r="C18" s="46" t="s">
        <v>7</v>
      </c>
      <c r="D18" s="46" t="s">
        <v>8</v>
      </c>
      <c r="E18" s="39" t="s">
        <v>114</v>
      </c>
      <c r="F18" s="46" t="s">
        <v>88</v>
      </c>
      <c r="G18" s="47">
        <f>'Приложение 1'!F18</f>
        <v>1139.86</v>
      </c>
      <c r="H18" s="47">
        <f>'Приложение 1'!G18</f>
        <v>1173.71</v>
      </c>
      <c r="I18" s="47">
        <f>'Приложение 1'!H18</f>
        <v>1219.43</v>
      </c>
    </row>
    <row r="19" spans="1:9" s="9" customFormat="1" ht="36">
      <c r="A19" s="78" t="s">
        <v>18</v>
      </c>
      <c r="B19" s="54"/>
      <c r="C19" s="54" t="s">
        <v>7</v>
      </c>
      <c r="D19" s="54" t="s">
        <v>10</v>
      </c>
      <c r="E19" s="40"/>
      <c r="F19" s="54"/>
      <c r="G19" s="44">
        <f>G23+G20</f>
        <v>3294.99</v>
      </c>
      <c r="H19" s="44">
        <f>H23+H20</f>
        <v>3374.8999999999996</v>
      </c>
      <c r="I19" s="44">
        <f>I23+I20</f>
        <v>3307.2300000000005</v>
      </c>
    </row>
    <row r="20" spans="1:9" s="9" customFormat="1" ht="36">
      <c r="A20" s="55" t="s">
        <v>171</v>
      </c>
      <c r="B20" s="54"/>
      <c r="C20" s="46" t="s">
        <v>7</v>
      </c>
      <c r="D20" s="46" t="s">
        <v>10</v>
      </c>
      <c r="E20" s="39">
        <v>300000000</v>
      </c>
      <c r="F20" s="54"/>
      <c r="G20" s="47">
        <f aca="true" t="shared" si="1" ref="G20:I21">G21</f>
        <v>5</v>
      </c>
      <c r="H20" s="47">
        <f t="shared" si="1"/>
        <v>0</v>
      </c>
      <c r="I20" s="47">
        <f t="shared" si="1"/>
        <v>0</v>
      </c>
    </row>
    <row r="21" spans="1:9" s="9" customFormat="1" ht="14.25" customHeight="1">
      <c r="A21" s="58" t="s">
        <v>183</v>
      </c>
      <c r="B21" s="54"/>
      <c r="C21" s="48" t="s">
        <v>7</v>
      </c>
      <c r="D21" s="48" t="s">
        <v>10</v>
      </c>
      <c r="E21" s="39">
        <v>300099000</v>
      </c>
      <c r="F21" s="54"/>
      <c r="G21" s="47">
        <f t="shared" si="1"/>
        <v>5</v>
      </c>
      <c r="H21" s="47">
        <f t="shared" si="1"/>
        <v>0</v>
      </c>
      <c r="I21" s="47">
        <f t="shared" si="1"/>
        <v>0</v>
      </c>
    </row>
    <row r="22" spans="1:9" s="9" customFormat="1" ht="24">
      <c r="A22" s="95" t="s">
        <v>102</v>
      </c>
      <c r="B22" s="54"/>
      <c r="C22" s="48" t="s">
        <v>7</v>
      </c>
      <c r="D22" s="48" t="s">
        <v>10</v>
      </c>
      <c r="E22" s="39">
        <v>300099000</v>
      </c>
      <c r="F22" s="48" t="s">
        <v>90</v>
      </c>
      <c r="G22" s="47">
        <f>'Приложение 1'!F22</f>
        <v>5</v>
      </c>
      <c r="H22" s="47">
        <f>'Приложение 1'!G22</f>
        <v>0</v>
      </c>
      <c r="I22" s="47">
        <f>'Приложение 1'!H22</f>
        <v>0</v>
      </c>
    </row>
    <row r="23" spans="1:9" s="8" customFormat="1" ht="20.25" customHeight="1">
      <c r="A23" s="45" t="s">
        <v>86</v>
      </c>
      <c r="B23" s="86"/>
      <c r="C23" s="46" t="s">
        <v>7</v>
      </c>
      <c r="D23" s="46" t="s">
        <v>10</v>
      </c>
      <c r="E23" s="39">
        <v>9900000000</v>
      </c>
      <c r="F23" s="46"/>
      <c r="G23" s="52">
        <f>G24+G31+G33+G36+G28</f>
        <v>3289.99</v>
      </c>
      <c r="H23" s="52">
        <f>H24+H31+H33+H36+H28</f>
        <v>3374.8999999999996</v>
      </c>
      <c r="I23" s="52">
        <f>I24+I31+I33+I36+I28</f>
        <v>3307.2300000000005</v>
      </c>
    </row>
    <row r="24" spans="1:9" s="8" customFormat="1" ht="24">
      <c r="A24" s="45" t="s">
        <v>89</v>
      </c>
      <c r="B24" s="86"/>
      <c r="C24" s="48" t="s">
        <v>7</v>
      </c>
      <c r="D24" s="48" t="s">
        <v>10</v>
      </c>
      <c r="E24" s="39">
        <v>9900002040</v>
      </c>
      <c r="F24" s="48"/>
      <c r="G24" s="47">
        <f>G25+G26+G27</f>
        <v>2858.94</v>
      </c>
      <c r="H24" s="47">
        <f>H25+H26+H27</f>
        <v>2948.58</v>
      </c>
      <c r="I24" s="47">
        <f>I25+I26+I27</f>
        <v>2872.6400000000003</v>
      </c>
    </row>
    <row r="25" spans="1:9" s="8" customFormat="1" ht="48">
      <c r="A25" s="95" t="s">
        <v>87</v>
      </c>
      <c r="B25" s="46"/>
      <c r="C25" s="46" t="s">
        <v>7</v>
      </c>
      <c r="D25" s="46" t="s">
        <v>10</v>
      </c>
      <c r="E25" s="39">
        <v>9900002040</v>
      </c>
      <c r="F25" s="46" t="s">
        <v>88</v>
      </c>
      <c r="G25" s="47">
        <f>'Приложение 1'!F25</f>
        <v>2296.14</v>
      </c>
      <c r="H25" s="47">
        <f>'Приложение 1'!G25</f>
        <v>2354.77</v>
      </c>
      <c r="I25" s="47">
        <f>'Приложение 1'!H25</f>
        <v>2404.57</v>
      </c>
    </row>
    <row r="26" spans="1:9" s="8" customFormat="1" ht="24">
      <c r="A26" s="95" t="s">
        <v>102</v>
      </c>
      <c r="B26" s="46"/>
      <c r="C26" s="46" t="s">
        <v>7</v>
      </c>
      <c r="D26" s="46" t="s">
        <v>10</v>
      </c>
      <c r="E26" s="39">
        <v>9900002040</v>
      </c>
      <c r="F26" s="46" t="s">
        <v>90</v>
      </c>
      <c r="G26" s="47">
        <f>'Приложение 1'!F26</f>
        <v>558.84</v>
      </c>
      <c r="H26" s="47">
        <f>'Приложение 1'!G26</f>
        <v>589.85</v>
      </c>
      <c r="I26" s="47">
        <f>'Приложение 1'!H26</f>
        <v>464.11</v>
      </c>
    </row>
    <row r="27" spans="1:9" s="8" customFormat="1" ht="15.75" customHeight="1">
      <c r="A27" s="95" t="s">
        <v>93</v>
      </c>
      <c r="B27" s="46"/>
      <c r="C27" s="46" t="s">
        <v>7</v>
      </c>
      <c r="D27" s="46" t="s">
        <v>10</v>
      </c>
      <c r="E27" s="39">
        <v>9900002040</v>
      </c>
      <c r="F27" s="46" t="s">
        <v>94</v>
      </c>
      <c r="G27" s="47">
        <f>'Приложение 1'!F27</f>
        <v>3.96</v>
      </c>
      <c r="H27" s="47">
        <f>'Приложение 1'!G27</f>
        <v>3.96</v>
      </c>
      <c r="I27" s="47">
        <f>'Приложение 1'!H27</f>
        <v>3.96</v>
      </c>
    </row>
    <row r="28" spans="1:9" s="8" customFormat="1" ht="25.5" customHeight="1">
      <c r="A28" s="91" t="s">
        <v>193</v>
      </c>
      <c r="B28" s="46"/>
      <c r="C28" s="46" t="s">
        <v>7</v>
      </c>
      <c r="D28" s="46" t="s">
        <v>10</v>
      </c>
      <c r="E28" s="39">
        <v>9900022003</v>
      </c>
      <c r="F28" s="46"/>
      <c r="G28" s="47">
        <f>G29+G30</f>
        <v>7.1</v>
      </c>
      <c r="H28" s="47">
        <f>H29+H30</f>
        <v>0</v>
      </c>
      <c r="I28" s="47">
        <f>I29+I30</f>
        <v>0</v>
      </c>
    </row>
    <row r="29" spans="1:9" s="8" customFormat="1" ht="48.75" customHeight="1">
      <c r="A29" s="96" t="s">
        <v>87</v>
      </c>
      <c r="B29" s="46"/>
      <c r="C29" s="46" t="s">
        <v>7</v>
      </c>
      <c r="D29" s="46" t="s">
        <v>10</v>
      </c>
      <c r="E29" s="39">
        <v>9900022003</v>
      </c>
      <c r="F29" s="46" t="s">
        <v>88</v>
      </c>
      <c r="G29" s="47">
        <f>'Приложение 1'!F29</f>
        <v>7</v>
      </c>
      <c r="H29" s="47">
        <f>'Приложение 1'!G29</f>
        <v>0</v>
      </c>
      <c r="I29" s="47">
        <f>'Приложение 1'!H29</f>
        <v>0</v>
      </c>
    </row>
    <row r="30" spans="1:9" s="8" customFormat="1" ht="22.5" customHeight="1">
      <c r="A30" s="96" t="s">
        <v>102</v>
      </c>
      <c r="B30" s="46"/>
      <c r="C30" s="46" t="s">
        <v>7</v>
      </c>
      <c r="D30" s="46" t="s">
        <v>10</v>
      </c>
      <c r="E30" s="39">
        <v>9900022003</v>
      </c>
      <c r="F30" s="46" t="s">
        <v>90</v>
      </c>
      <c r="G30" s="47">
        <f>'Приложение 1'!F30</f>
        <v>0.1</v>
      </c>
      <c r="H30" s="47">
        <f>'Приложение 1'!G30</f>
        <v>0</v>
      </c>
      <c r="I30" s="47">
        <f>'Приложение 1'!H30</f>
        <v>0</v>
      </c>
    </row>
    <row r="31" spans="1:9" s="8" customFormat="1" ht="24">
      <c r="A31" s="55" t="s">
        <v>58</v>
      </c>
      <c r="B31" s="46"/>
      <c r="C31" s="46" t="s">
        <v>7</v>
      </c>
      <c r="D31" s="46" t="s">
        <v>10</v>
      </c>
      <c r="E31" s="39">
        <v>9900051180</v>
      </c>
      <c r="F31" s="48"/>
      <c r="G31" s="47">
        <f>G32</f>
        <v>380.9</v>
      </c>
      <c r="H31" s="47">
        <f>H32</f>
        <v>382.2</v>
      </c>
      <c r="I31" s="47">
        <f>I32</f>
        <v>389.1</v>
      </c>
    </row>
    <row r="32" spans="1:9" s="8" customFormat="1" ht="48">
      <c r="A32" s="95" t="s">
        <v>87</v>
      </c>
      <c r="B32" s="46"/>
      <c r="C32" s="46" t="s">
        <v>7</v>
      </c>
      <c r="D32" s="46" t="s">
        <v>10</v>
      </c>
      <c r="E32" s="39">
        <v>9900051180</v>
      </c>
      <c r="F32" s="46" t="s">
        <v>88</v>
      </c>
      <c r="G32" s="47">
        <f>'Приложение 1'!F32</f>
        <v>380.9</v>
      </c>
      <c r="H32" s="47">
        <f>'Приложение 1'!G32</f>
        <v>382.2</v>
      </c>
      <c r="I32" s="47">
        <f>'Приложение 1'!H32</f>
        <v>389.1</v>
      </c>
    </row>
    <row r="33" spans="1:9" s="35" customFormat="1" ht="24">
      <c r="A33" s="77" t="s">
        <v>97</v>
      </c>
      <c r="B33" s="48"/>
      <c r="C33" s="46" t="s">
        <v>7</v>
      </c>
      <c r="D33" s="46" t="s">
        <v>10</v>
      </c>
      <c r="E33" s="39">
        <v>9900059300</v>
      </c>
      <c r="F33" s="48"/>
      <c r="G33" s="47">
        <f>G34+G35</f>
        <v>20.7</v>
      </c>
      <c r="H33" s="47">
        <f>H34+H35</f>
        <v>21.24</v>
      </c>
      <c r="I33" s="47">
        <f>I34+I35</f>
        <v>21.94</v>
      </c>
    </row>
    <row r="34" spans="1:9" s="35" customFormat="1" ht="48">
      <c r="A34" s="95" t="s">
        <v>87</v>
      </c>
      <c r="B34" s="48"/>
      <c r="C34" s="46" t="s">
        <v>7</v>
      </c>
      <c r="D34" s="46" t="s">
        <v>10</v>
      </c>
      <c r="E34" s="39">
        <v>9900059300</v>
      </c>
      <c r="F34" s="46" t="s">
        <v>88</v>
      </c>
      <c r="G34" s="47">
        <f>'Приложение 1'!F34</f>
        <v>17.04</v>
      </c>
      <c r="H34" s="47">
        <f>'Приложение 1'!G34</f>
        <v>17.49</v>
      </c>
      <c r="I34" s="47">
        <f>'Приложение 1'!H34</f>
        <v>18.07</v>
      </c>
    </row>
    <row r="35" spans="1:9" s="35" customFormat="1" ht="24">
      <c r="A35" s="95" t="s">
        <v>102</v>
      </c>
      <c r="B35" s="48"/>
      <c r="C35" s="46" t="s">
        <v>7</v>
      </c>
      <c r="D35" s="46" t="s">
        <v>10</v>
      </c>
      <c r="E35" s="39">
        <v>9900059300</v>
      </c>
      <c r="F35" s="46" t="s">
        <v>90</v>
      </c>
      <c r="G35" s="47">
        <f>'Приложение 1'!F35</f>
        <v>3.66</v>
      </c>
      <c r="H35" s="47">
        <f>'Приложение 1'!G35</f>
        <v>3.75</v>
      </c>
      <c r="I35" s="47">
        <f>'Приложение 1'!H35</f>
        <v>3.87</v>
      </c>
    </row>
    <row r="36" spans="1:9" s="35" customFormat="1" ht="63.75" customHeight="1">
      <c r="A36" s="89" t="s">
        <v>170</v>
      </c>
      <c r="B36" s="48"/>
      <c r="C36" s="46" t="s">
        <v>7</v>
      </c>
      <c r="D36" s="46" t="s">
        <v>10</v>
      </c>
      <c r="E36" s="39">
        <v>9900073150</v>
      </c>
      <c r="F36" s="46"/>
      <c r="G36" s="56">
        <f>G37+G38</f>
        <v>22.35</v>
      </c>
      <c r="H36" s="56">
        <f>H37+H38</f>
        <v>22.88</v>
      </c>
      <c r="I36" s="56">
        <f>I37+I38</f>
        <v>23.55</v>
      </c>
    </row>
    <row r="37" spans="1:9" s="35" customFormat="1" ht="48">
      <c r="A37" s="96" t="s">
        <v>87</v>
      </c>
      <c r="B37" s="48"/>
      <c r="C37" s="46" t="s">
        <v>7</v>
      </c>
      <c r="D37" s="46" t="s">
        <v>10</v>
      </c>
      <c r="E37" s="39">
        <v>9900073150</v>
      </c>
      <c r="F37" s="46" t="s">
        <v>88</v>
      </c>
      <c r="G37" s="47">
        <f>'Приложение 1'!F37</f>
        <v>16.35</v>
      </c>
      <c r="H37" s="47">
        <f>'Приложение 1'!G37</f>
        <v>16.88</v>
      </c>
      <c r="I37" s="47">
        <f>'Приложение 1'!H37</f>
        <v>17.55</v>
      </c>
    </row>
    <row r="38" spans="1:9" s="35" customFormat="1" ht="24">
      <c r="A38" s="96" t="s">
        <v>102</v>
      </c>
      <c r="B38" s="48"/>
      <c r="C38" s="46" t="s">
        <v>7</v>
      </c>
      <c r="D38" s="46" t="s">
        <v>10</v>
      </c>
      <c r="E38" s="39">
        <v>9900073150</v>
      </c>
      <c r="F38" s="46" t="s">
        <v>90</v>
      </c>
      <c r="G38" s="47">
        <f>'Приложение 1'!F38</f>
        <v>6</v>
      </c>
      <c r="H38" s="47">
        <f>'Приложение 1'!G38</f>
        <v>6</v>
      </c>
      <c r="I38" s="47">
        <f>'Приложение 1'!H38</f>
        <v>6</v>
      </c>
    </row>
    <row r="39" spans="1:9" s="8" customFormat="1" ht="15.75" customHeight="1">
      <c r="A39" s="78" t="s">
        <v>28</v>
      </c>
      <c r="B39" s="48"/>
      <c r="C39" s="54" t="s">
        <v>7</v>
      </c>
      <c r="D39" s="54" t="s">
        <v>57</v>
      </c>
      <c r="E39" s="43"/>
      <c r="F39" s="54"/>
      <c r="G39" s="44">
        <f>G40</f>
        <v>46.2</v>
      </c>
      <c r="H39" s="44">
        <f>H40</f>
        <v>8</v>
      </c>
      <c r="I39" s="44">
        <f>I40</f>
        <v>8</v>
      </c>
    </row>
    <row r="40" spans="1:9" s="9" customFormat="1" ht="15.75" customHeight="1">
      <c r="A40" s="45" t="s">
        <v>86</v>
      </c>
      <c r="B40" s="54"/>
      <c r="C40" s="46" t="s">
        <v>7</v>
      </c>
      <c r="D40" s="46" t="s">
        <v>57</v>
      </c>
      <c r="E40" s="39">
        <v>9900000000</v>
      </c>
      <c r="F40" s="46"/>
      <c r="G40" s="52">
        <f>G41+G44+G46</f>
        <v>46.2</v>
      </c>
      <c r="H40" s="52">
        <f>H41+H44+H46</f>
        <v>8</v>
      </c>
      <c r="I40" s="52">
        <f>I41+I44+I46</f>
        <v>8</v>
      </c>
    </row>
    <row r="41" spans="1:9" s="9" customFormat="1" ht="15.75" customHeight="1">
      <c r="A41" s="45" t="s">
        <v>79</v>
      </c>
      <c r="B41" s="54"/>
      <c r="C41" s="48" t="s">
        <v>7</v>
      </c>
      <c r="D41" s="48" t="s">
        <v>57</v>
      </c>
      <c r="E41" s="39">
        <v>9900009230</v>
      </c>
      <c r="F41" s="46"/>
      <c r="G41" s="47">
        <f>G43+G42</f>
        <v>18</v>
      </c>
      <c r="H41" s="47">
        <f>H43+H42</f>
        <v>8</v>
      </c>
      <c r="I41" s="47">
        <f>I43+I42</f>
        <v>8</v>
      </c>
    </row>
    <row r="42" spans="1:9" s="8" customFormat="1" ht="24">
      <c r="A42" s="95" t="s">
        <v>102</v>
      </c>
      <c r="B42" s="48"/>
      <c r="C42" s="48" t="s">
        <v>7</v>
      </c>
      <c r="D42" s="48" t="s">
        <v>57</v>
      </c>
      <c r="E42" s="39">
        <v>9900009230</v>
      </c>
      <c r="F42" s="46" t="s">
        <v>90</v>
      </c>
      <c r="G42" s="47">
        <f>'Приложение 1'!F42</f>
        <v>10</v>
      </c>
      <c r="H42" s="47">
        <f>'Приложение 1'!G42</f>
        <v>0</v>
      </c>
      <c r="I42" s="47">
        <f>'Приложение 1'!H42</f>
        <v>0</v>
      </c>
    </row>
    <row r="43" spans="1:9" s="8" customFormat="1" ht="13.5" customHeight="1">
      <c r="A43" s="95" t="s">
        <v>93</v>
      </c>
      <c r="B43" s="48"/>
      <c r="C43" s="48" t="s">
        <v>7</v>
      </c>
      <c r="D43" s="48" t="s">
        <v>57</v>
      </c>
      <c r="E43" s="39">
        <v>9900009230</v>
      </c>
      <c r="F43" s="46" t="s">
        <v>94</v>
      </c>
      <c r="G43" s="47">
        <f>'Приложение 1'!F43</f>
        <v>8</v>
      </c>
      <c r="H43" s="47">
        <f>'Приложение 1'!G43</f>
        <v>8</v>
      </c>
      <c r="I43" s="47">
        <f>'Приложение 1'!H43</f>
        <v>8</v>
      </c>
    </row>
    <row r="44" spans="1:9" s="8" customFormat="1" ht="48">
      <c r="A44" s="57" t="s">
        <v>99</v>
      </c>
      <c r="B44" s="48"/>
      <c r="C44" s="48" t="s">
        <v>7</v>
      </c>
      <c r="D44" s="48" t="s">
        <v>57</v>
      </c>
      <c r="E44" s="39">
        <v>9900024030</v>
      </c>
      <c r="F44" s="48"/>
      <c r="G44" s="47">
        <f>G45</f>
        <v>11.1</v>
      </c>
      <c r="H44" s="47">
        <f>H45</f>
        <v>0</v>
      </c>
      <c r="I44" s="47">
        <f>I45</f>
        <v>0</v>
      </c>
    </row>
    <row r="45" spans="1:9" s="8" customFormat="1" ht="12" customHeight="1">
      <c r="A45" s="97" t="s">
        <v>25</v>
      </c>
      <c r="B45" s="48"/>
      <c r="C45" s="48" t="s">
        <v>7</v>
      </c>
      <c r="D45" s="48" t="s">
        <v>57</v>
      </c>
      <c r="E45" s="39">
        <v>9900024030</v>
      </c>
      <c r="F45" s="48" t="s">
        <v>91</v>
      </c>
      <c r="G45" s="47">
        <f>'Приложение 1'!F45</f>
        <v>11.1</v>
      </c>
      <c r="H45" s="47">
        <f>'Приложение 1'!G45</f>
        <v>0</v>
      </c>
      <c r="I45" s="47">
        <f>'Приложение 1'!H45</f>
        <v>0</v>
      </c>
    </row>
    <row r="46" spans="1:9" s="8" customFormat="1" ht="72">
      <c r="A46" s="100" t="s">
        <v>198</v>
      </c>
      <c r="B46" s="48"/>
      <c r="C46" s="48" t="s">
        <v>7</v>
      </c>
      <c r="D46" s="48" t="s">
        <v>57</v>
      </c>
      <c r="E46" s="39">
        <v>9900024040</v>
      </c>
      <c r="F46" s="48"/>
      <c r="G46" s="47">
        <f>G47</f>
        <v>17.1</v>
      </c>
      <c r="H46" s="47">
        <f>H47</f>
        <v>0</v>
      </c>
      <c r="I46" s="47">
        <f>I47</f>
        <v>0</v>
      </c>
    </row>
    <row r="47" spans="1:9" s="8" customFormat="1" ht="14.25" customHeight="1">
      <c r="A47" s="97" t="s">
        <v>25</v>
      </c>
      <c r="B47" s="48"/>
      <c r="C47" s="48" t="s">
        <v>7</v>
      </c>
      <c r="D47" s="48" t="s">
        <v>57</v>
      </c>
      <c r="E47" s="39">
        <v>9900024040</v>
      </c>
      <c r="F47" s="48" t="s">
        <v>91</v>
      </c>
      <c r="G47" s="47">
        <f>'Приложение 1'!F47</f>
        <v>17.1</v>
      </c>
      <c r="H47" s="47">
        <f>'Приложение 1'!G47</f>
        <v>0</v>
      </c>
      <c r="I47" s="47">
        <f>'Приложение 1'!H47</f>
        <v>0</v>
      </c>
    </row>
    <row r="48" spans="1:9" s="8" customFormat="1" ht="24">
      <c r="A48" s="53" t="s">
        <v>80</v>
      </c>
      <c r="B48" s="48"/>
      <c r="C48" s="54" t="s">
        <v>15</v>
      </c>
      <c r="D48" s="54" t="s">
        <v>26</v>
      </c>
      <c r="E48" s="43"/>
      <c r="F48" s="42"/>
      <c r="G48" s="44">
        <f>G49</f>
        <v>40</v>
      </c>
      <c r="H48" s="44">
        <f aca="true" t="shared" si="2" ref="H48:I51">H49</f>
        <v>0</v>
      </c>
      <c r="I48" s="44">
        <f t="shared" si="2"/>
        <v>0</v>
      </c>
    </row>
    <row r="49" spans="1:9" s="8" customFormat="1" ht="24">
      <c r="A49" s="53" t="s">
        <v>81</v>
      </c>
      <c r="B49" s="48"/>
      <c r="C49" s="54" t="s">
        <v>15</v>
      </c>
      <c r="D49" s="54" t="s">
        <v>82</v>
      </c>
      <c r="E49" s="43"/>
      <c r="F49" s="42"/>
      <c r="G49" s="44">
        <f>G50</f>
        <v>40</v>
      </c>
      <c r="H49" s="44">
        <f t="shared" si="2"/>
        <v>0</v>
      </c>
      <c r="I49" s="44">
        <f t="shared" si="2"/>
        <v>0</v>
      </c>
    </row>
    <row r="50" spans="1:9" s="8" customFormat="1" ht="23.25" customHeight="1">
      <c r="A50" s="58" t="s">
        <v>172</v>
      </c>
      <c r="B50" s="48"/>
      <c r="C50" s="48" t="s">
        <v>15</v>
      </c>
      <c r="D50" s="48" t="s">
        <v>82</v>
      </c>
      <c r="E50" s="39">
        <v>200000000</v>
      </c>
      <c r="F50" s="46"/>
      <c r="G50" s="47">
        <f>G51</f>
        <v>40</v>
      </c>
      <c r="H50" s="47">
        <f t="shared" si="2"/>
        <v>0</v>
      </c>
      <c r="I50" s="47">
        <f t="shared" si="2"/>
        <v>0</v>
      </c>
    </row>
    <row r="51" spans="1:9" s="8" customFormat="1" ht="23.25" customHeight="1">
      <c r="A51" s="58" t="s">
        <v>183</v>
      </c>
      <c r="B51" s="48"/>
      <c r="C51" s="48" t="s">
        <v>15</v>
      </c>
      <c r="D51" s="48" t="s">
        <v>82</v>
      </c>
      <c r="E51" s="39">
        <v>200099000</v>
      </c>
      <c r="F51" s="46"/>
      <c r="G51" s="47">
        <f>G52</f>
        <v>40</v>
      </c>
      <c r="H51" s="47">
        <f t="shared" si="2"/>
        <v>0</v>
      </c>
      <c r="I51" s="47">
        <f t="shared" si="2"/>
        <v>0</v>
      </c>
    </row>
    <row r="52" spans="1:9" s="8" customFormat="1" ht="24">
      <c r="A52" s="95" t="s">
        <v>102</v>
      </c>
      <c r="B52" s="48"/>
      <c r="C52" s="48" t="s">
        <v>15</v>
      </c>
      <c r="D52" s="48" t="s">
        <v>82</v>
      </c>
      <c r="E52" s="39">
        <v>200099000</v>
      </c>
      <c r="F52" s="46" t="s">
        <v>90</v>
      </c>
      <c r="G52" s="47">
        <f>'Приложение 1'!F52</f>
        <v>40</v>
      </c>
      <c r="H52" s="47">
        <f>'Приложение 1'!G52</f>
        <v>0</v>
      </c>
      <c r="I52" s="47">
        <f>'Приложение 1'!H52</f>
        <v>0</v>
      </c>
    </row>
    <row r="53" spans="1:9" s="8" customFormat="1" ht="15" customHeight="1">
      <c r="A53" s="90" t="s">
        <v>143</v>
      </c>
      <c r="B53" s="48"/>
      <c r="C53" s="54" t="s">
        <v>10</v>
      </c>
      <c r="D53" s="54" t="s">
        <v>26</v>
      </c>
      <c r="E53" s="43"/>
      <c r="F53" s="42"/>
      <c r="G53" s="44">
        <f>G54</f>
        <v>15</v>
      </c>
      <c r="H53" s="44">
        <f aca="true" t="shared" si="3" ref="H53:I56">H54</f>
        <v>0</v>
      </c>
      <c r="I53" s="44">
        <f t="shared" si="3"/>
        <v>0</v>
      </c>
    </row>
    <row r="54" spans="1:9" s="8" customFormat="1" ht="15" customHeight="1">
      <c r="A54" s="90" t="s">
        <v>144</v>
      </c>
      <c r="B54" s="48"/>
      <c r="C54" s="54" t="s">
        <v>10</v>
      </c>
      <c r="D54" s="54" t="s">
        <v>146</v>
      </c>
      <c r="E54" s="59"/>
      <c r="F54" s="46"/>
      <c r="G54" s="44">
        <f>G55</f>
        <v>15</v>
      </c>
      <c r="H54" s="44">
        <f t="shared" si="3"/>
        <v>0</v>
      </c>
      <c r="I54" s="44">
        <f t="shared" si="3"/>
        <v>0</v>
      </c>
    </row>
    <row r="55" spans="1:9" s="8" customFormat="1" ht="15" customHeight="1">
      <c r="A55" s="77" t="s">
        <v>86</v>
      </c>
      <c r="B55" s="48"/>
      <c r="C55" s="48" t="s">
        <v>10</v>
      </c>
      <c r="D55" s="48" t="s">
        <v>146</v>
      </c>
      <c r="E55" s="39">
        <v>9900000000</v>
      </c>
      <c r="F55" s="46"/>
      <c r="G55" s="47">
        <f>G56</f>
        <v>15</v>
      </c>
      <c r="H55" s="47">
        <f t="shared" si="3"/>
        <v>0</v>
      </c>
      <c r="I55" s="47">
        <f t="shared" si="3"/>
        <v>0</v>
      </c>
    </row>
    <row r="56" spans="1:9" s="8" customFormat="1" ht="24">
      <c r="A56" s="77" t="s">
        <v>145</v>
      </c>
      <c r="B56" s="48"/>
      <c r="C56" s="48" t="s">
        <v>10</v>
      </c>
      <c r="D56" s="48" t="s">
        <v>146</v>
      </c>
      <c r="E56" s="39">
        <v>9900099040</v>
      </c>
      <c r="F56" s="46"/>
      <c r="G56" s="47">
        <f>G57</f>
        <v>15</v>
      </c>
      <c r="H56" s="47">
        <f t="shared" si="3"/>
        <v>0</v>
      </c>
      <c r="I56" s="47">
        <f t="shared" si="3"/>
        <v>0</v>
      </c>
    </row>
    <row r="57" spans="1:9" s="8" customFormat="1" ht="24">
      <c r="A57" s="96" t="s">
        <v>102</v>
      </c>
      <c r="B57" s="48"/>
      <c r="C57" s="48" t="s">
        <v>10</v>
      </c>
      <c r="D57" s="48" t="s">
        <v>146</v>
      </c>
      <c r="E57" s="39">
        <v>9900099040</v>
      </c>
      <c r="F57" s="46" t="s">
        <v>90</v>
      </c>
      <c r="G57" s="47">
        <f>'Приложение 1'!F57</f>
        <v>15</v>
      </c>
      <c r="H57" s="47">
        <f>'Приложение 1'!G57</f>
        <v>0</v>
      </c>
      <c r="I57" s="47">
        <f>'Приложение 1'!H57</f>
        <v>0</v>
      </c>
    </row>
    <row r="58" spans="1:9" s="8" customFormat="1" ht="17.25" customHeight="1">
      <c r="A58" s="78" t="s">
        <v>5</v>
      </c>
      <c r="B58" s="48"/>
      <c r="C58" s="54" t="s">
        <v>9</v>
      </c>
      <c r="D58" s="54" t="s">
        <v>26</v>
      </c>
      <c r="E58" s="59"/>
      <c r="F58" s="48"/>
      <c r="G58" s="44">
        <f>G59</f>
        <v>2444.8999999999996</v>
      </c>
      <c r="H58" s="44">
        <f>H59</f>
        <v>2355.77</v>
      </c>
      <c r="I58" s="44">
        <f>I59</f>
        <v>1959.92</v>
      </c>
    </row>
    <row r="59" spans="1:9" s="8" customFormat="1" ht="16.5" customHeight="1">
      <c r="A59" s="78" t="s">
        <v>19</v>
      </c>
      <c r="B59" s="48"/>
      <c r="C59" s="54" t="s">
        <v>9</v>
      </c>
      <c r="D59" s="54" t="s">
        <v>15</v>
      </c>
      <c r="E59" s="43"/>
      <c r="F59" s="54"/>
      <c r="G59" s="44">
        <f>G60+G70+G74</f>
        <v>2444.8999999999996</v>
      </c>
      <c r="H59" s="44">
        <f>H60+H70+H74</f>
        <v>2355.77</v>
      </c>
      <c r="I59" s="44">
        <f>I60+I70+I74</f>
        <v>1959.92</v>
      </c>
    </row>
    <row r="60" spans="1:9" s="8" customFormat="1" ht="24">
      <c r="A60" s="55" t="s">
        <v>173</v>
      </c>
      <c r="B60" s="87"/>
      <c r="C60" s="48" t="s">
        <v>9</v>
      </c>
      <c r="D60" s="48" t="s">
        <v>15</v>
      </c>
      <c r="E60" s="39">
        <v>100000000</v>
      </c>
      <c r="F60" s="48"/>
      <c r="G60" s="47">
        <f>G67+G63+G65+G61</f>
        <v>893.0899999999999</v>
      </c>
      <c r="H60" s="47">
        <f>H67+H63+H65+H61</f>
        <v>0</v>
      </c>
      <c r="I60" s="47">
        <f>I67+I63+I65+I61</f>
        <v>0</v>
      </c>
    </row>
    <row r="61" spans="1:9" s="8" customFormat="1" ht="24">
      <c r="A61" s="103" t="s">
        <v>210</v>
      </c>
      <c r="B61" s="87"/>
      <c r="C61" s="159" t="s">
        <v>9</v>
      </c>
      <c r="D61" s="159" t="s">
        <v>15</v>
      </c>
      <c r="E61" s="39" t="s">
        <v>211</v>
      </c>
      <c r="F61" s="159"/>
      <c r="G61" s="47">
        <f>G62</f>
        <v>168</v>
      </c>
      <c r="H61" s="47">
        <f>H62</f>
        <v>0</v>
      </c>
      <c r="I61" s="47">
        <f>I62</f>
        <v>0</v>
      </c>
    </row>
    <row r="62" spans="1:9" s="8" customFormat="1" ht="24">
      <c r="A62" s="96" t="s">
        <v>102</v>
      </c>
      <c r="B62" s="87"/>
      <c r="C62" s="159" t="s">
        <v>9</v>
      </c>
      <c r="D62" s="159" t="s">
        <v>15</v>
      </c>
      <c r="E62" s="39" t="s">
        <v>211</v>
      </c>
      <c r="F62" s="159" t="s">
        <v>90</v>
      </c>
      <c r="G62" s="47">
        <f>'Приложение 1'!F62</f>
        <v>168</v>
      </c>
      <c r="H62" s="47">
        <f>'Приложение 1'!G62</f>
        <v>0</v>
      </c>
      <c r="I62" s="47">
        <f>'Приложение 1'!H62</f>
        <v>0</v>
      </c>
    </row>
    <row r="63" spans="1:9" s="8" customFormat="1" ht="24">
      <c r="A63" s="99" t="s">
        <v>195</v>
      </c>
      <c r="B63" s="87"/>
      <c r="C63" s="48" t="s">
        <v>9</v>
      </c>
      <c r="D63" s="48" t="s">
        <v>15</v>
      </c>
      <c r="E63" s="39" t="s">
        <v>196</v>
      </c>
      <c r="F63" s="48"/>
      <c r="G63" s="47">
        <f>G64</f>
        <v>26.04</v>
      </c>
      <c r="H63" s="47">
        <f>H64</f>
        <v>0</v>
      </c>
      <c r="I63" s="47">
        <f>I64</f>
        <v>0</v>
      </c>
    </row>
    <row r="64" spans="1:9" s="8" customFormat="1" ht="48">
      <c r="A64" s="95" t="s">
        <v>87</v>
      </c>
      <c r="B64" s="87"/>
      <c r="C64" s="48" t="s">
        <v>9</v>
      </c>
      <c r="D64" s="48" t="s">
        <v>15</v>
      </c>
      <c r="E64" s="39" t="s">
        <v>196</v>
      </c>
      <c r="F64" s="48" t="s">
        <v>88</v>
      </c>
      <c r="G64" s="47">
        <f>'Приложение 1'!F64</f>
        <v>26.04</v>
      </c>
      <c r="H64" s="47">
        <f>'Приложение 1'!G64</f>
        <v>0</v>
      </c>
      <c r="I64" s="47">
        <f>'Приложение 1'!H64</f>
        <v>0</v>
      </c>
    </row>
    <row r="65" spans="1:9" s="8" customFormat="1" ht="24">
      <c r="A65" s="91" t="s">
        <v>193</v>
      </c>
      <c r="B65" s="48"/>
      <c r="C65" s="46" t="s">
        <v>9</v>
      </c>
      <c r="D65" s="46" t="s">
        <v>15</v>
      </c>
      <c r="E65" s="39">
        <v>100022003</v>
      </c>
      <c r="F65" s="46"/>
      <c r="G65" s="47">
        <f>G66</f>
        <v>10.3</v>
      </c>
      <c r="H65" s="47">
        <f>H66</f>
        <v>0</v>
      </c>
      <c r="I65" s="47">
        <f>I66</f>
        <v>0</v>
      </c>
    </row>
    <row r="66" spans="1:9" s="8" customFormat="1" ht="24">
      <c r="A66" s="96" t="s">
        <v>102</v>
      </c>
      <c r="B66" s="48"/>
      <c r="C66" s="46" t="s">
        <v>9</v>
      </c>
      <c r="D66" s="46" t="s">
        <v>15</v>
      </c>
      <c r="E66" s="39">
        <v>100022003</v>
      </c>
      <c r="F66" s="46" t="s">
        <v>90</v>
      </c>
      <c r="G66" s="47">
        <f>'Приложение 1'!F66</f>
        <v>10.3</v>
      </c>
      <c r="H66" s="47">
        <f>'Приложение 1'!G66</f>
        <v>0</v>
      </c>
      <c r="I66" s="47">
        <f>'Приложение 1'!H66</f>
        <v>0</v>
      </c>
    </row>
    <row r="67" spans="1:9" s="8" customFormat="1" ht="15" customHeight="1">
      <c r="A67" s="58" t="s">
        <v>183</v>
      </c>
      <c r="B67" s="87"/>
      <c r="C67" s="48" t="s">
        <v>9</v>
      </c>
      <c r="D67" s="48" t="s">
        <v>15</v>
      </c>
      <c r="E67" s="39">
        <v>100099000</v>
      </c>
      <c r="F67" s="48"/>
      <c r="G67" s="47">
        <f>G68+G69</f>
        <v>688.75</v>
      </c>
      <c r="H67" s="47">
        <f>H68+H69</f>
        <v>0</v>
      </c>
      <c r="I67" s="47">
        <f>I68+I69</f>
        <v>0</v>
      </c>
    </row>
    <row r="68" spans="1:9" s="8" customFormat="1" ht="48">
      <c r="A68" s="95" t="s">
        <v>87</v>
      </c>
      <c r="B68" s="87"/>
      <c r="C68" s="48" t="s">
        <v>9</v>
      </c>
      <c r="D68" s="48" t="s">
        <v>15</v>
      </c>
      <c r="E68" s="39">
        <v>100099000</v>
      </c>
      <c r="F68" s="48" t="s">
        <v>88</v>
      </c>
      <c r="G68" s="47">
        <f>'Приложение 1'!F68</f>
        <v>26.04</v>
      </c>
      <c r="H68" s="47">
        <f>'Приложение 1'!G68</f>
        <v>0</v>
      </c>
      <c r="I68" s="47">
        <f>'Приложение 1'!H68</f>
        <v>0</v>
      </c>
    </row>
    <row r="69" spans="1:9" s="8" customFormat="1" ht="24">
      <c r="A69" s="95" t="s">
        <v>102</v>
      </c>
      <c r="B69" s="87"/>
      <c r="C69" s="48" t="s">
        <v>9</v>
      </c>
      <c r="D69" s="48" t="s">
        <v>15</v>
      </c>
      <c r="E69" s="39">
        <v>100099000</v>
      </c>
      <c r="F69" s="48" t="s">
        <v>90</v>
      </c>
      <c r="G69" s="47">
        <f>'Приложение 1'!F69</f>
        <v>662.71</v>
      </c>
      <c r="H69" s="47">
        <f>'Приложение 1'!G69</f>
        <v>0</v>
      </c>
      <c r="I69" s="47">
        <f>'Приложение 1'!H69</f>
        <v>0</v>
      </c>
    </row>
    <row r="70" spans="1:9" s="8" customFormat="1" ht="27.75" customHeight="1">
      <c r="A70" s="91" t="s">
        <v>212</v>
      </c>
      <c r="B70" s="87"/>
      <c r="C70" s="48" t="s">
        <v>9</v>
      </c>
      <c r="D70" s="48" t="s">
        <v>15</v>
      </c>
      <c r="E70" s="39">
        <v>400000000</v>
      </c>
      <c r="F70" s="48"/>
      <c r="G70" s="47">
        <f>G71</f>
        <v>1551.81</v>
      </c>
      <c r="H70" s="47">
        <f aca="true" t="shared" si="4" ref="H70:I72">H71</f>
        <v>1551.81</v>
      </c>
      <c r="I70" s="47">
        <f t="shared" si="4"/>
        <v>1593.21</v>
      </c>
    </row>
    <row r="71" spans="1:9" s="8" customFormat="1" ht="27.75" customHeight="1">
      <c r="A71" s="103" t="s">
        <v>184</v>
      </c>
      <c r="B71" s="87"/>
      <c r="C71" s="48" t="s">
        <v>9</v>
      </c>
      <c r="D71" s="48" t="s">
        <v>15</v>
      </c>
      <c r="E71" s="92" t="s">
        <v>185</v>
      </c>
      <c r="F71" s="48"/>
      <c r="G71" s="47">
        <f>G72</f>
        <v>1551.81</v>
      </c>
      <c r="H71" s="47">
        <f t="shared" si="4"/>
        <v>1551.81</v>
      </c>
      <c r="I71" s="47">
        <f t="shared" si="4"/>
        <v>1593.21</v>
      </c>
    </row>
    <row r="72" spans="1:9" s="8" customFormat="1" ht="24">
      <c r="A72" s="103" t="s">
        <v>174</v>
      </c>
      <c r="B72" s="87"/>
      <c r="C72" s="48" t="s">
        <v>9</v>
      </c>
      <c r="D72" s="48" t="s">
        <v>15</v>
      </c>
      <c r="E72" s="92" t="s">
        <v>186</v>
      </c>
      <c r="F72" s="48"/>
      <c r="G72" s="47">
        <f>G73</f>
        <v>1551.81</v>
      </c>
      <c r="H72" s="47">
        <f t="shared" si="4"/>
        <v>1551.81</v>
      </c>
      <c r="I72" s="47">
        <f t="shared" si="4"/>
        <v>1593.21</v>
      </c>
    </row>
    <row r="73" spans="1:9" s="8" customFormat="1" ht="24">
      <c r="A73" s="96" t="s">
        <v>102</v>
      </c>
      <c r="B73" s="87"/>
      <c r="C73" s="48" t="s">
        <v>9</v>
      </c>
      <c r="D73" s="48" t="s">
        <v>15</v>
      </c>
      <c r="E73" s="92" t="s">
        <v>186</v>
      </c>
      <c r="F73" s="48" t="s">
        <v>90</v>
      </c>
      <c r="G73" s="47">
        <f>'Приложение 1'!F73</f>
        <v>1551.81</v>
      </c>
      <c r="H73" s="47">
        <f>'Приложение 1'!G73</f>
        <v>1551.81</v>
      </c>
      <c r="I73" s="47">
        <f>'Приложение 1'!H73</f>
        <v>1593.21</v>
      </c>
    </row>
    <row r="74" spans="1:9" s="8" customFormat="1" ht="14.25" customHeight="1">
      <c r="A74" s="51" t="s">
        <v>86</v>
      </c>
      <c r="B74" s="75"/>
      <c r="C74" s="48" t="s">
        <v>9</v>
      </c>
      <c r="D74" s="48" t="s">
        <v>15</v>
      </c>
      <c r="E74" s="39">
        <v>9900000000</v>
      </c>
      <c r="F74" s="48"/>
      <c r="G74" s="47">
        <f>G75+G77+G79</f>
        <v>0</v>
      </c>
      <c r="H74" s="47">
        <f>H75+H77+H79</f>
        <v>803.96</v>
      </c>
      <c r="I74" s="47">
        <f>I75+I77+I79</f>
        <v>366.71000000000004</v>
      </c>
    </row>
    <row r="75" spans="1:9" s="8" customFormat="1" ht="12.75" customHeight="1">
      <c r="A75" s="58" t="s">
        <v>175</v>
      </c>
      <c r="B75" s="75"/>
      <c r="C75" s="48" t="s">
        <v>9</v>
      </c>
      <c r="D75" s="48" t="s">
        <v>15</v>
      </c>
      <c r="E75" s="39">
        <v>9900060010</v>
      </c>
      <c r="F75" s="48"/>
      <c r="G75" s="47">
        <f>G76</f>
        <v>0</v>
      </c>
      <c r="H75" s="47">
        <f>H76</f>
        <v>290.66</v>
      </c>
      <c r="I75" s="47">
        <f>I76</f>
        <v>150</v>
      </c>
    </row>
    <row r="76" spans="1:9" s="8" customFormat="1" ht="24">
      <c r="A76" s="96" t="s">
        <v>176</v>
      </c>
      <c r="B76" s="75"/>
      <c r="C76" s="48" t="s">
        <v>9</v>
      </c>
      <c r="D76" s="48" t="s">
        <v>15</v>
      </c>
      <c r="E76" s="39">
        <v>9900060010</v>
      </c>
      <c r="F76" s="48" t="s">
        <v>90</v>
      </c>
      <c r="G76" s="47">
        <f>'Приложение 1'!F76</f>
        <v>0</v>
      </c>
      <c r="H76" s="47">
        <f>'Приложение 1'!G76</f>
        <v>290.66</v>
      </c>
      <c r="I76" s="47">
        <f>'Приложение 1'!H76</f>
        <v>150</v>
      </c>
    </row>
    <row r="77" spans="1:9" s="8" customFormat="1" ht="17.25" customHeight="1">
      <c r="A77" s="93" t="s">
        <v>177</v>
      </c>
      <c r="B77" s="75"/>
      <c r="C77" s="48" t="s">
        <v>9</v>
      </c>
      <c r="D77" s="48" t="s">
        <v>15</v>
      </c>
      <c r="E77" s="39">
        <v>9900060020</v>
      </c>
      <c r="F77" s="48"/>
      <c r="G77" s="47">
        <f>G78</f>
        <v>0</v>
      </c>
      <c r="H77" s="47">
        <f>H78</f>
        <v>463.3</v>
      </c>
      <c r="I77" s="47">
        <f>I78</f>
        <v>166.71</v>
      </c>
    </row>
    <row r="78" spans="1:9" s="8" customFormat="1" ht="24">
      <c r="A78" s="96" t="s">
        <v>176</v>
      </c>
      <c r="B78" s="75"/>
      <c r="C78" s="48" t="s">
        <v>9</v>
      </c>
      <c r="D78" s="48" t="s">
        <v>15</v>
      </c>
      <c r="E78" s="39">
        <v>9900060020</v>
      </c>
      <c r="F78" s="48" t="s">
        <v>90</v>
      </c>
      <c r="G78" s="47">
        <f>'Приложение 1'!F78</f>
        <v>0</v>
      </c>
      <c r="H78" s="47">
        <f>'Приложение 1'!G78</f>
        <v>463.3</v>
      </c>
      <c r="I78" s="47">
        <f>'Приложение 1'!H78</f>
        <v>166.71</v>
      </c>
    </row>
    <row r="79" spans="1:9" s="8" customFormat="1" ht="12.75">
      <c r="A79" s="58" t="s">
        <v>178</v>
      </c>
      <c r="B79" s="75"/>
      <c r="C79" s="61" t="s">
        <v>9</v>
      </c>
      <c r="D79" s="61" t="s">
        <v>15</v>
      </c>
      <c r="E79" s="39">
        <v>9900060050</v>
      </c>
      <c r="F79" s="61"/>
      <c r="G79" s="94">
        <f>G80</f>
        <v>0</v>
      </c>
      <c r="H79" s="94">
        <f>H80</f>
        <v>50</v>
      </c>
      <c r="I79" s="94">
        <f>I80</f>
        <v>50</v>
      </c>
    </row>
    <row r="80" spans="1:9" s="8" customFormat="1" ht="24">
      <c r="A80" s="96" t="s">
        <v>176</v>
      </c>
      <c r="B80" s="75"/>
      <c r="C80" s="61" t="s">
        <v>9</v>
      </c>
      <c r="D80" s="61" t="s">
        <v>15</v>
      </c>
      <c r="E80" s="39">
        <v>9900060050</v>
      </c>
      <c r="F80" s="48" t="s">
        <v>90</v>
      </c>
      <c r="G80" s="47">
        <f>'Приложение 1'!F80</f>
        <v>0</v>
      </c>
      <c r="H80" s="47">
        <f>'Приложение 1'!G80</f>
        <v>50</v>
      </c>
      <c r="I80" s="47">
        <f>'Приложение 1'!H80</f>
        <v>50</v>
      </c>
    </row>
    <row r="81" spans="1:9" s="8" customFormat="1" ht="12.75">
      <c r="A81" s="79" t="s">
        <v>68</v>
      </c>
      <c r="B81" s="87"/>
      <c r="C81" s="60" t="s">
        <v>60</v>
      </c>
      <c r="D81" s="60" t="s">
        <v>26</v>
      </c>
      <c r="E81" s="59"/>
      <c r="F81" s="61"/>
      <c r="G81" s="62">
        <f>G82</f>
        <v>5</v>
      </c>
      <c r="H81" s="62">
        <f aca="true" t="shared" si="5" ref="H81:I84">H82</f>
        <v>1</v>
      </c>
      <c r="I81" s="62">
        <f t="shared" si="5"/>
        <v>1</v>
      </c>
    </row>
    <row r="82" spans="1:9" s="8" customFormat="1" ht="12.75">
      <c r="A82" s="79" t="s">
        <v>61</v>
      </c>
      <c r="B82" s="87"/>
      <c r="C82" s="60" t="s">
        <v>60</v>
      </c>
      <c r="D82" s="60" t="s">
        <v>7</v>
      </c>
      <c r="E82" s="59"/>
      <c r="F82" s="61"/>
      <c r="G82" s="62">
        <f>G83</f>
        <v>5</v>
      </c>
      <c r="H82" s="62">
        <f t="shared" si="5"/>
        <v>1</v>
      </c>
      <c r="I82" s="62">
        <f t="shared" si="5"/>
        <v>1</v>
      </c>
    </row>
    <row r="83" spans="1:9" ht="12.75">
      <c r="A83" s="45" t="s">
        <v>86</v>
      </c>
      <c r="B83" s="75"/>
      <c r="C83" s="61" t="s">
        <v>60</v>
      </c>
      <c r="D83" s="61" t="s">
        <v>7</v>
      </c>
      <c r="E83" s="39">
        <v>9900000000</v>
      </c>
      <c r="F83" s="61"/>
      <c r="G83" s="63">
        <f>G84</f>
        <v>5</v>
      </c>
      <c r="H83" s="63">
        <f t="shared" si="5"/>
        <v>1</v>
      </c>
      <c r="I83" s="63">
        <f t="shared" si="5"/>
        <v>1</v>
      </c>
    </row>
    <row r="84" spans="1:9" ht="12.75">
      <c r="A84" s="80" t="s">
        <v>98</v>
      </c>
      <c r="B84" s="75"/>
      <c r="C84" s="61" t="s">
        <v>60</v>
      </c>
      <c r="D84" s="61" t="s">
        <v>7</v>
      </c>
      <c r="E84" s="39">
        <v>9900099010</v>
      </c>
      <c r="F84" s="61"/>
      <c r="G84" s="63">
        <f>G85</f>
        <v>5</v>
      </c>
      <c r="H84" s="63">
        <f t="shared" si="5"/>
        <v>1</v>
      </c>
      <c r="I84" s="63">
        <f t="shared" si="5"/>
        <v>1</v>
      </c>
    </row>
    <row r="85" spans="1:9" ht="24">
      <c r="A85" s="95" t="s">
        <v>102</v>
      </c>
      <c r="B85" s="75"/>
      <c r="C85" s="61" t="s">
        <v>60</v>
      </c>
      <c r="D85" s="61" t="s">
        <v>7</v>
      </c>
      <c r="E85" s="39">
        <v>9900099010</v>
      </c>
      <c r="F85" s="61" t="s">
        <v>90</v>
      </c>
      <c r="G85" s="47">
        <f>'Приложение 1'!F85</f>
        <v>5</v>
      </c>
      <c r="H85" s="47">
        <f>'Приложение 1'!G85</f>
        <v>1</v>
      </c>
      <c r="I85" s="47">
        <f>'Приложение 1'!H85</f>
        <v>1</v>
      </c>
    </row>
    <row r="86" spans="1:9" ht="12.75">
      <c r="A86" s="81" t="s">
        <v>6</v>
      </c>
      <c r="B86" s="75"/>
      <c r="C86" s="82" t="s">
        <v>14</v>
      </c>
      <c r="D86" s="82" t="s">
        <v>26</v>
      </c>
      <c r="E86" s="64"/>
      <c r="F86" s="73"/>
      <c r="G86" s="74">
        <f>G87</f>
        <v>426.15</v>
      </c>
      <c r="H86" s="74">
        <f aca="true" t="shared" si="6" ref="H86:I89">H87</f>
        <v>440.02</v>
      </c>
      <c r="I86" s="74">
        <f t="shared" si="6"/>
        <v>457.62</v>
      </c>
    </row>
    <row r="87" spans="1:9" ht="12.75">
      <c r="A87" s="81" t="s">
        <v>16</v>
      </c>
      <c r="B87" s="75"/>
      <c r="C87" s="72">
        <v>10</v>
      </c>
      <c r="D87" s="72" t="s">
        <v>7</v>
      </c>
      <c r="E87" s="83"/>
      <c r="F87" s="72"/>
      <c r="G87" s="74">
        <f>G88</f>
        <v>426.15</v>
      </c>
      <c r="H87" s="74">
        <f t="shared" si="6"/>
        <v>440.02</v>
      </c>
      <c r="I87" s="74">
        <f t="shared" si="6"/>
        <v>457.62</v>
      </c>
    </row>
    <row r="88" spans="1:9" ht="12.75">
      <c r="A88" s="45" t="s">
        <v>86</v>
      </c>
      <c r="B88" s="75"/>
      <c r="C88" s="75">
        <v>10</v>
      </c>
      <c r="D88" s="75" t="s">
        <v>7</v>
      </c>
      <c r="E88" s="39">
        <v>9900000000</v>
      </c>
      <c r="F88" s="75"/>
      <c r="G88" s="76">
        <f>G89</f>
        <v>426.15</v>
      </c>
      <c r="H88" s="76">
        <f t="shared" si="6"/>
        <v>440.02</v>
      </c>
      <c r="I88" s="76">
        <f t="shared" si="6"/>
        <v>457.62</v>
      </c>
    </row>
    <row r="89" spans="1:9" ht="36">
      <c r="A89" s="66" t="s">
        <v>96</v>
      </c>
      <c r="B89" s="75"/>
      <c r="C89" s="75" t="s">
        <v>14</v>
      </c>
      <c r="D89" s="75" t="s">
        <v>7</v>
      </c>
      <c r="E89" s="49">
        <v>9900010490</v>
      </c>
      <c r="F89" s="75"/>
      <c r="G89" s="76">
        <f>G90</f>
        <v>426.15</v>
      </c>
      <c r="H89" s="76">
        <f t="shared" si="6"/>
        <v>440.02</v>
      </c>
      <c r="I89" s="76">
        <f t="shared" si="6"/>
        <v>457.62</v>
      </c>
    </row>
    <row r="90" spans="1:9" ht="12.75">
      <c r="A90" s="95" t="s">
        <v>92</v>
      </c>
      <c r="B90" s="75"/>
      <c r="C90" s="75" t="s">
        <v>14</v>
      </c>
      <c r="D90" s="75" t="s">
        <v>7</v>
      </c>
      <c r="E90" s="49">
        <v>9900010490</v>
      </c>
      <c r="F90" s="75">
        <v>300</v>
      </c>
      <c r="G90" s="47">
        <f>'Приложение 1'!F90</f>
        <v>426.15</v>
      </c>
      <c r="H90" s="47">
        <f>'Приложение 1'!G90</f>
        <v>440.02</v>
      </c>
      <c r="I90" s="47">
        <f>'Приложение 1'!H90</f>
        <v>457.62</v>
      </c>
    </row>
    <row r="91" spans="1:9" ht="15" customHeight="1">
      <c r="A91" s="67" t="s">
        <v>62</v>
      </c>
      <c r="B91" s="75"/>
      <c r="C91" s="54" t="s">
        <v>59</v>
      </c>
      <c r="D91" s="54" t="s">
        <v>26</v>
      </c>
      <c r="E91" s="68"/>
      <c r="F91" s="54"/>
      <c r="G91" s="69">
        <f>G92</f>
        <v>5</v>
      </c>
      <c r="H91" s="69">
        <f aca="true" t="shared" si="7" ref="H91:I94">H92</f>
        <v>2</v>
      </c>
      <c r="I91" s="69">
        <f t="shared" si="7"/>
        <v>2</v>
      </c>
    </row>
    <row r="92" spans="1:9" ht="15" customHeight="1">
      <c r="A92" s="67" t="s">
        <v>83</v>
      </c>
      <c r="B92" s="75"/>
      <c r="C92" s="54" t="s">
        <v>59</v>
      </c>
      <c r="D92" s="54" t="s">
        <v>8</v>
      </c>
      <c r="E92" s="68"/>
      <c r="F92" s="54"/>
      <c r="G92" s="69">
        <f>G93</f>
        <v>5</v>
      </c>
      <c r="H92" s="69">
        <f t="shared" si="7"/>
        <v>2</v>
      </c>
      <c r="I92" s="69">
        <f t="shared" si="7"/>
        <v>2</v>
      </c>
    </row>
    <row r="93" spans="1:9" ht="15" customHeight="1">
      <c r="A93" s="45" t="s">
        <v>86</v>
      </c>
      <c r="B93" s="75"/>
      <c r="C93" s="48" t="s">
        <v>59</v>
      </c>
      <c r="D93" s="48" t="s">
        <v>8</v>
      </c>
      <c r="E93" s="39">
        <v>9900000000</v>
      </c>
      <c r="F93" s="48"/>
      <c r="G93" s="70">
        <f>G94</f>
        <v>5</v>
      </c>
      <c r="H93" s="70">
        <f t="shared" si="7"/>
        <v>2</v>
      </c>
      <c r="I93" s="70">
        <f t="shared" si="7"/>
        <v>2</v>
      </c>
    </row>
    <row r="94" spans="1:9" ht="15" customHeight="1">
      <c r="A94" s="55" t="s">
        <v>69</v>
      </c>
      <c r="B94" s="75"/>
      <c r="C94" s="48" t="s">
        <v>59</v>
      </c>
      <c r="D94" s="48" t="s">
        <v>8</v>
      </c>
      <c r="E94" s="39">
        <v>9900099020</v>
      </c>
      <c r="F94" s="48"/>
      <c r="G94" s="70">
        <f>G95</f>
        <v>5</v>
      </c>
      <c r="H94" s="70">
        <f t="shared" si="7"/>
        <v>2</v>
      </c>
      <c r="I94" s="70">
        <f t="shared" si="7"/>
        <v>2</v>
      </c>
    </row>
    <row r="95" spans="1:9" ht="24">
      <c r="A95" s="95" t="s">
        <v>102</v>
      </c>
      <c r="B95" s="75"/>
      <c r="C95" s="48" t="s">
        <v>59</v>
      </c>
      <c r="D95" s="48" t="s">
        <v>8</v>
      </c>
      <c r="E95" s="39">
        <v>9900099020</v>
      </c>
      <c r="F95" s="48" t="s">
        <v>90</v>
      </c>
      <c r="G95" s="47">
        <f>'Приложение 1'!F95</f>
        <v>5</v>
      </c>
      <c r="H95" s="47">
        <f>'Приложение 1'!G95</f>
        <v>2</v>
      </c>
      <c r="I95" s="47">
        <f>'Приложение 1'!H95</f>
        <v>2</v>
      </c>
    </row>
    <row r="96" spans="1:9" ht="12.75">
      <c r="A96" s="71" t="s">
        <v>84</v>
      </c>
      <c r="B96" s="75"/>
      <c r="C96" s="72">
        <v>99</v>
      </c>
      <c r="D96" s="73" t="s">
        <v>26</v>
      </c>
      <c r="E96" s="72"/>
      <c r="F96" s="72"/>
      <c r="G96" s="74">
        <f aca="true" t="shared" si="8" ref="G96:I97">G97</f>
        <v>0</v>
      </c>
      <c r="H96" s="74">
        <f t="shared" si="8"/>
        <v>146</v>
      </c>
      <c r="I96" s="74">
        <f t="shared" si="8"/>
        <v>283</v>
      </c>
    </row>
    <row r="97" spans="1:9" ht="12.75">
      <c r="A97" s="71" t="s">
        <v>84</v>
      </c>
      <c r="B97" s="75"/>
      <c r="C97" s="72">
        <v>99</v>
      </c>
      <c r="D97" s="72">
        <v>99</v>
      </c>
      <c r="E97" s="72"/>
      <c r="F97" s="72"/>
      <c r="G97" s="74">
        <f t="shared" si="8"/>
        <v>0</v>
      </c>
      <c r="H97" s="74">
        <f t="shared" si="8"/>
        <v>146</v>
      </c>
      <c r="I97" s="74">
        <f t="shared" si="8"/>
        <v>283</v>
      </c>
    </row>
    <row r="98" spans="1:9" ht="12.75">
      <c r="A98" s="98" t="s">
        <v>84</v>
      </c>
      <c r="B98" s="75"/>
      <c r="C98" s="75">
        <v>99</v>
      </c>
      <c r="D98" s="75">
        <v>99</v>
      </c>
      <c r="E98" s="39">
        <v>9900099990</v>
      </c>
      <c r="F98" s="75">
        <v>800</v>
      </c>
      <c r="G98" s="47">
        <f>'Приложение 1'!F98</f>
        <v>0</v>
      </c>
      <c r="H98" s="47">
        <f>'Приложение 1'!G98</f>
        <v>146</v>
      </c>
      <c r="I98" s="47">
        <f>'Приложение 1'!H98</f>
        <v>283</v>
      </c>
    </row>
  </sheetData>
  <sheetProtection/>
  <autoFilter ref="A10:G95"/>
  <mergeCells count="14">
    <mergeCell ref="A7:I8"/>
    <mergeCell ref="A10:A11"/>
    <mergeCell ref="B10:B11"/>
    <mergeCell ref="C10:C11"/>
    <mergeCell ref="D10:D11"/>
    <mergeCell ref="E10:E11"/>
    <mergeCell ref="F10:F11"/>
    <mergeCell ref="E9:G9"/>
    <mergeCell ref="A1:I1"/>
    <mergeCell ref="A2:I2"/>
    <mergeCell ref="A3:I3"/>
    <mergeCell ref="G10:I10"/>
    <mergeCell ref="A4:I4"/>
    <mergeCell ref="A5:I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Normal="75" zoomScaleSheetLayoutView="100" zoomScalePageLayoutView="0" workbookViewId="0" topLeftCell="A1">
      <selection activeCell="G5" sqref="G5:S5"/>
    </sheetView>
  </sheetViews>
  <sheetFormatPr defaultColWidth="8.00390625" defaultRowHeight="12.75" outlineLevelCol="1"/>
  <cols>
    <col min="1" max="4" width="3.875" style="17" bestFit="1" customWidth="1"/>
    <col min="5" max="5" width="9.625" style="18" customWidth="1"/>
    <col min="6" max="6" width="0.74609375" style="19" hidden="1" customWidth="1"/>
    <col min="7" max="7" width="55.875" style="34" customWidth="1"/>
    <col min="8" max="8" width="10.375" style="20" customWidth="1"/>
    <col min="9" max="9" width="14.125" style="20" hidden="1" customWidth="1"/>
    <col min="10" max="10" width="18.25390625" style="20" hidden="1" customWidth="1" outlineLevel="1"/>
    <col min="11" max="11" width="23.00390625" style="20" hidden="1" customWidth="1" outlineLevel="1"/>
    <col min="12" max="12" width="17.25390625" style="20" hidden="1" customWidth="1"/>
    <col min="13" max="13" width="13.125" style="20" hidden="1" customWidth="1"/>
    <col min="14" max="16" width="17.125" style="20" hidden="1" customWidth="1"/>
    <col min="17" max="17" width="8.00390625" style="20" hidden="1" customWidth="1"/>
    <col min="18" max="18" width="10.00390625" style="20" customWidth="1"/>
    <col min="19" max="19" width="8.25390625" style="20" customWidth="1"/>
    <col min="20" max="25" width="8.00390625" style="20" customWidth="1"/>
    <col min="26" max="26" width="82.875" style="20" bestFit="1" customWidth="1"/>
    <col min="27" max="16384" width="8.00390625" style="20" customWidth="1"/>
  </cols>
  <sheetData>
    <row r="1" spans="7:19" ht="11.25" customHeight="1">
      <c r="G1" s="183" t="s">
        <v>13</v>
      </c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7:19" ht="11.25" customHeight="1">
      <c r="G2" s="183" t="s">
        <v>71</v>
      </c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7:19" ht="11.25" customHeight="1">
      <c r="G3" s="183" t="s">
        <v>179</v>
      </c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</row>
    <row r="4" spans="7:19" ht="11.25" customHeight="1">
      <c r="G4" s="183" t="s">
        <v>180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7:19" ht="11.25" customHeight="1">
      <c r="G5" s="160" t="s">
        <v>214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</row>
    <row r="6" spans="7:8" ht="11.25" customHeight="1">
      <c r="G6" s="36"/>
      <c r="H6" s="36"/>
    </row>
    <row r="7" spans="7:8" ht="11.25" customHeight="1">
      <c r="G7" s="183"/>
      <c r="H7" s="183"/>
    </row>
    <row r="8" spans="1:19" ht="12.75" customHeight="1">
      <c r="A8" s="182" t="s">
        <v>209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</row>
    <row r="9" spans="1:19" ht="12.75" customHeight="1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</row>
    <row r="10" spans="1:16" ht="10.5" customHeight="1">
      <c r="A10" s="16"/>
      <c r="B10" s="16"/>
      <c r="C10" s="16"/>
      <c r="D10" s="16"/>
      <c r="E10" s="16"/>
      <c r="F10" s="16"/>
      <c r="G10" s="16"/>
      <c r="H10" s="16"/>
      <c r="I10" s="21"/>
      <c r="K10" s="21"/>
      <c r="M10" s="21"/>
      <c r="O10" s="21"/>
      <c r="P10" s="21"/>
    </row>
    <row r="11" spans="1:16" s="23" customFormat="1" ht="10.5" customHeight="1">
      <c r="A11" s="171"/>
      <c r="B11" s="171"/>
      <c r="C11" s="171"/>
      <c r="D11" s="171"/>
      <c r="E11" s="171"/>
      <c r="F11" s="171"/>
      <c r="G11" s="171"/>
      <c r="H11" s="172"/>
      <c r="I11" s="22"/>
      <c r="K11" s="22"/>
      <c r="M11" s="22"/>
      <c r="O11" s="22"/>
      <c r="P11" s="22"/>
    </row>
    <row r="12" spans="1:19" s="25" customFormat="1" ht="15" customHeight="1">
      <c r="A12" s="175" t="s">
        <v>40</v>
      </c>
      <c r="B12" s="176"/>
      <c r="C12" s="176"/>
      <c r="D12" s="176"/>
      <c r="E12" s="176"/>
      <c r="F12" s="24"/>
      <c r="G12" s="179" t="s">
        <v>54</v>
      </c>
      <c r="H12" s="181" t="s">
        <v>70</v>
      </c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</row>
    <row r="13" spans="1:19" s="25" customFormat="1" ht="16.5" customHeight="1">
      <c r="A13" s="177"/>
      <c r="B13" s="178"/>
      <c r="C13" s="178"/>
      <c r="D13" s="178"/>
      <c r="E13" s="178"/>
      <c r="F13" s="24"/>
      <c r="G13" s="180"/>
      <c r="H13" s="101" t="s">
        <v>142</v>
      </c>
      <c r="I13" s="101" t="s">
        <v>142</v>
      </c>
      <c r="J13" s="105"/>
      <c r="K13" s="105"/>
      <c r="L13" s="105"/>
      <c r="M13" s="105"/>
      <c r="N13" s="105"/>
      <c r="O13" s="105"/>
      <c r="P13" s="105"/>
      <c r="Q13" s="105"/>
      <c r="R13" s="101" t="s">
        <v>148</v>
      </c>
      <c r="S13" s="157" t="s">
        <v>181</v>
      </c>
    </row>
    <row r="14" spans="1:19" s="25" customFormat="1" ht="12.75">
      <c r="A14" s="173">
        <v>1</v>
      </c>
      <c r="B14" s="174"/>
      <c r="C14" s="174"/>
      <c r="D14" s="174"/>
      <c r="E14" s="174"/>
      <c r="F14" s="26"/>
      <c r="G14" s="106">
        <v>2</v>
      </c>
      <c r="H14" s="107">
        <v>3</v>
      </c>
      <c r="I14" s="157"/>
      <c r="J14" s="157"/>
      <c r="K14" s="157"/>
      <c r="L14" s="157"/>
      <c r="M14" s="157"/>
      <c r="N14" s="157"/>
      <c r="O14" s="157"/>
      <c r="P14" s="157"/>
      <c r="Q14" s="157"/>
      <c r="R14" s="38">
        <v>4</v>
      </c>
      <c r="S14" s="38">
        <v>5</v>
      </c>
    </row>
    <row r="15" spans="1:19" s="30" customFormat="1" ht="24">
      <c r="A15" s="27" t="s">
        <v>104</v>
      </c>
      <c r="B15" s="28"/>
      <c r="C15" s="28"/>
      <c r="D15" s="28"/>
      <c r="E15" s="28"/>
      <c r="F15" s="29"/>
      <c r="G15" s="108" t="s">
        <v>41</v>
      </c>
      <c r="H15" s="156">
        <f>H16</f>
        <v>0</v>
      </c>
      <c r="I15" s="156">
        <f aca="true" t="shared" si="0" ref="I15:S15">I16</f>
        <v>0</v>
      </c>
      <c r="J15" s="156">
        <f t="shared" si="0"/>
        <v>0</v>
      </c>
      <c r="K15" s="156">
        <f t="shared" si="0"/>
        <v>0</v>
      </c>
      <c r="L15" s="156">
        <f t="shared" si="0"/>
        <v>0</v>
      </c>
      <c r="M15" s="156">
        <f t="shared" si="0"/>
        <v>0</v>
      </c>
      <c r="N15" s="156">
        <f t="shared" si="0"/>
        <v>0</v>
      </c>
      <c r="O15" s="156">
        <f t="shared" si="0"/>
        <v>0</v>
      </c>
      <c r="P15" s="156">
        <f t="shared" si="0"/>
        <v>0</v>
      </c>
      <c r="Q15" s="156">
        <f t="shared" si="0"/>
        <v>0</v>
      </c>
      <c r="R15" s="156">
        <f t="shared" si="0"/>
        <v>0</v>
      </c>
      <c r="S15" s="156">
        <f t="shared" si="0"/>
        <v>0</v>
      </c>
    </row>
    <row r="16" spans="1:19" s="25" customFormat="1" ht="25.5" customHeight="1">
      <c r="A16" s="27" t="s">
        <v>105</v>
      </c>
      <c r="B16" s="28"/>
      <c r="C16" s="28"/>
      <c r="D16" s="28"/>
      <c r="E16" s="28"/>
      <c r="F16" s="29"/>
      <c r="G16" s="109" t="s">
        <v>42</v>
      </c>
      <c r="H16" s="110">
        <f>H17+H21</f>
        <v>0</v>
      </c>
      <c r="I16" s="110">
        <f aca="true" t="shared" si="1" ref="I16:S16">I17+I21</f>
        <v>0</v>
      </c>
      <c r="J16" s="110">
        <f t="shared" si="1"/>
        <v>0</v>
      </c>
      <c r="K16" s="110">
        <f t="shared" si="1"/>
        <v>0</v>
      </c>
      <c r="L16" s="110">
        <f t="shared" si="1"/>
        <v>0</v>
      </c>
      <c r="M16" s="110">
        <f t="shared" si="1"/>
        <v>0</v>
      </c>
      <c r="N16" s="110">
        <f t="shared" si="1"/>
        <v>0</v>
      </c>
      <c r="O16" s="110">
        <f t="shared" si="1"/>
        <v>0</v>
      </c>
      <c r="P16" s="110">
        <f t="shared" si="1"/>
        <v>0</v>
      </c>
      <c r="Q16" s="110">
        <f t="shared" si="1"/>
        <v>0</v>
      </c>
      <c r="R16" s="110">
        <f t="shared" si="1"/>
        <v>0</v>
      </c>
      <c r="S16" s="110">
        <f t="shared" si="1"/>
        <v>0</v>
      </c>
    </row>
    <row r="17" spans="1:19" s="30" customFormat="1" ht="12.75">
      <c r="A17" s="27" t="s">
        <v>106</v>
      </c>
      <c r="B17" s="28"/>
      <c r="C17" s="28"/>
      <c r="D17" s="28"/>
      <c r="E17" s="28"/>
      <c r="F17" s="29"/>
      <c r="G17" s="109" t="s">
        <v>43</v>
      </c>
      <c r="H17" s="110">
        <f>H18</f>
        <v>-7417.0999999999985</v>
      </c>
      <c r="I17" s="110">
        <f aca="true" t="shared" si="2" ref="I17:S19">I18</f>
        <v>-7501.4</v>
      </c>
      <c r="J17" s="110">
        <f t="shared" si="2"/>
        <v>-7238.200000000001</v>
      </c>
      <c r="K17" s="110">
        <f t="shared" si="2"/>
        <v>0</v>
      </c>
      <c r="L17" s="110">
        <f t="shared" si="2"/>
        <v>0</v>
      </c>
      <c r="M17" s="110">
        <f t="shared" si="2"/>
        <v>0</v>
      </c>
      <c r="N17" s="110">
        <f t="shared" si="2"/>
        <v>0</v>
      </c>
      <c r="O17" s="110">
        <f t="shared" si="2"/>
        <v>0</v>
      </c>
      <c r="P17" s="110">
        <f t="shared" si="2"/>
        <v>0</v>
      </c>
      <c r="Q17" s="110">
        <f t="shared" si="2"/>
        <v>0</v>
      </c>
      <c r="R17" s="110">
        <f t="shared" si="2"/>
        <v>-7501.4</v>
      </c>
      <c r="S17" s="110">
        <f t="shared" si="2"/>
        <v>-7238.200000000001</v>
      </c>
    </row>
    <row r="18" spans="1:19" s="25" customFormat="1" ht="12.75">
      <c r="A18" s="31" t="s">
        <v>107</v>
      </c>
      <c r="B18" s="32"/>
      <c r="C18" s="32"/>
      <c r="D18" s="32"/>
      <c r="E18" s="32"/>
      <c r="F18" s="33"/>
      <c r="G18" s="111" t="s">
        <v>44</v>
      </c>
      <c r="H18" s="110">
        <f>H19</f>
        <v>-7417.0999999999985</v>
      </c>
      <c r="I18" s="110">
        <f t="shared" si="2"/>
        <v>-7501.4</v>
      </c>
      <c r="J18" s="110">
        <f t="shared" si="2"/>
        <v>-7238.200000000001</v>
      </c>
      <c r="K18" s="110">
        <f t="shared" si="2"/>
        <v>0</v>
      </c>
      <c r="L18" s="110">
        <f t="shared" si="2"/>
        <v>0</v>
      </c>
      <c r="M18" s="110">
        <f t="shared" si="2"/>
        <v>0</v>
      </c>
      <c r="N18" s="110">
        <f t="shared" si="2"/>
        <v>0</v>
      </c>
      <c r="O18" s="110">
        <f t="shared" si="2"/>
        <v>0</v>
      </c>
      <c r="P18" s="110">
        <f t="shared" si="2"/>
        <v>0</v>
      </c>
      <c r="Q18" s="110">
        <f t="shared" si="2"/>
        <v>0</v>
      </c>
      <c r="R18" s="110">
        <f t="shared" si="2"/>
        <v>-7501.4</v>
      </c>
      <c r="S18" s="110">
        <f t="shared" si="2"/>
        <v>-7238.200000000001</v>
      </c>
    </row>
    <row r="19" spans="1:19" s="25" customFormat="1" ht="14.25" customHeight="1">
      <c r="A19" s="31" t="s">
        <v>108</v>
      </c>
      <c r="B19" s="32"/>
      <c r="C19" s="32"/>
      <c r="D19" s="32"/>
      <c r="E19" s="32"/>
      <c r="F19" s="33"/>
      <c r="G19" s="111" t="s">
        <v>45</v>
      </c>
      <c r="H19" s="110">
        <f>H20</f>
        <v>-7417.0999999999985</v>
      </c>
      <c r="I19" s="110">
        <f t="shared" si="2"/>
        <v>-7501.4</v>
      </c>
      <c r="J19" s="110">
        <f t="shared" si="2"/>
        <v>-7238.200000000001</v>
      </c>
      <c r="K19" s="110">
        <f t="shared" si="2"/>
        <v>0</v>
      </c>
      <c r="L19" s="110">
        <f t="shared" si="2"/>
        <v>0</v>
      </c>
      <c r="M19" s="110">
        <f t="shared" si="2"/>
        <v>0</v>
      </c>
      <c r="N19" s="110">
        <f t="shared" si="2"/>
        <v>0</v>
      </c>
      <c r="O19" s="110">
        <f t="shared" si="2"/>
        <v>0</v>
      </c>
      <c r="P19" s="110">
        <f t="shared" si="2"/>
        <v>0</v>
      </c>
      <c r="Q19" s="110">
        <f t="shared" si="2"/>
        <v>0</v>
      </c>
      <c r="R19" s="110">
        <f t="shared" si="2"/>
        <v>-7501.4</v>
      </c>
      <c r="S19" s="110">
        <f t="shared" si="2"/>
        <v>-7238.200000000001</v>
      </c>
    </row>
    <row r="20" spans="1:19" s="25" customFormat="1" ht="24">
      <c r="A20" s="31" t="s">
        <v>109</v>
      </c>
      <c r="B20" s="32"/>
      <c r="C20" s="32"/>
      <c r="D20" s="32"/>
      <c r="E20" s="32"/>
      <c r="F20" s="33"/>
      <c r="G20" s="112" t="s">
        <v>103</v>
      </c>
      <c r="H20" s="110">
        <f>H24*(-1)</f>
        <v>-7417.0999999999985</v>
      </c>
      <c r="I20" s="110">
        <f aca="true" t="shared" si="3" ref="I20:S20">I24*(-1)</f>
        <v>-7501.4</v>
      </c>
      <c r="J20" s="110">
        <f t="shared" si="3"/>
        <v>-7238.200000000001</v>
      </c>
      <c r="K20" s="110">
        <f t="shared" si="3"/>
        <v>0</v>
      </c>
      <c r="L20" s="110">
        <f t="shared" si="3"/>
        <v>0</v>
      </c>
      <c r="M20" s="110">
        <f t="shared" si="3"/>
        <v>0</v>
      </c>
      <c r="N20" s="110">
        <f t="shared" si="3"/>
        <v>0</v>
      </c>
      <c r="O20" s="110">
        <f t="shared" si="3"/>
        <v>0</v>
      </c>
      <c r="P20" s="110">
        <f t="shared" si="3"/>
        <v>0</v>
      </c>
      <c r="Q20" s="110">
        <f t="shared" si="3"/>
        <v>0</v>
      </c>
      <c r="R20" s="110">
        <f t="shared" si="3"/>
        <v>-7501.4</v>
      </c>
      <c r="S20" s="110">
        <f t="shared" si="3"/>
        <v>-7238.200000000001</v>
      </c>
    </row>
    <row r="21" spans="1:19" s="25" customFormat="1" ht="12.75">
      <c r="A21" s="27" t="s">
        <v>110</v>
      </c>
      <c r="B21" s="28"/>
      <c r="C21" s="28"/>
      <c r="D21" s="28"/>
      <c r="E21" s="28"/>
      <c r="F21" s="29"/>
      <c r="G21" s="109" t="s">
        <v>47</v>
      </c>
      <c r="H21" s="110">
        <f>H22</f>
        <v>7417.0999999999985</v>
      </c>
      <c r="I21" s="110">
        <f aca="true" t="shared" si="4" ref="I21:S23">I22</f>
        <v>7501.4</v>
      </c>
      <c r="J21" s="110">
        <f t="shared" si="4"/>
        <v>7238.200000000001</v>
      </c>
      <c r="K21" s="110">
        <f t="shared" si="4"/>
        <v>0</v>
      </c>
      <c r="L21" s="110">
        <f t="shared" si="4"/>
        <v>0</v>
      </c>
      <c r="M21" s="110">
        <f t="shared" si="4"/>
        <v>0</v>
      </c>
      <c r="N21" s="110">
        <f t="shared" si="4"/>
        <v>0</v>
      </c>
      <c r="O21" s="110">
        <f t="shared" si="4"/>
        <v>0</v>
      </c>
      <c r="P21" s="110">
        <f t="shared" si="4"/>
        <v>0</v>
      </c>
      <c r="Q21" s="110">
        <f t="shared" si="4"/>
        <v>0</v>
      </c>
      <c r="R21" s="110">
        <f t="shared" si="4"/>
        <v>7501.4</v>
      </c>
      <c r="S21" s="110">
        <f t="shared" si="4"/>
        <v>7238.200000000001</v>
      </c>
    </row>
    <row r="22" spans="1:19" s="25" customFormat="1" ht="12.75">
      <c r="A22" s="31" t="s">
        <v>111</v>
      </c>
      <c r="B22" s="32"/>
      <c r="C22" s="32"/>
      <c r="D22" s="32"/>
      <c r="E22" s="32"/>
      <c r="F22" s="33"/>
      <c r="G22" s="111" t="s">
        <v>48</v>
      </c>
      <c r="H22" s="110">
        <f>H23</f>
        <v>7417.0999999999985</v>
      </c>
      <c r="I22" s="110">
        <f t="shared" si="4"/>
        <v>7501.4</v>
      </c>
      <c r="J22" s="110">
        <f t="shared" si="4"/>
        <v>7238.200000000001</v>
      </c>
      <c r="K22" s="110">
        <f t="shared" si="4"/>
        <v>0</v>
      </c>
      <c r="L22" s="110">
        <f t="shared" si="4"/>
        <v>0</v>
      </c>
      <c r="M22" s="110">
        <f t="shared" si="4"/>
        <v>0</v>
      </c>
      <c r="N22" s="110">
        <f t="shared" si="4"/>
        <v>0</v>
      </c>
      <c r="O22" s="110">
        <f t="shared" si="4"/>
        <v>0</v>
      </c>
      <c r="P22" s="110">
        <f t="shared" si="4"/>
        <v>0</v>
      </c>
      <c r="Q22" s="110">
        <f t="shared" si="4"/>
        <v>0</v>
      </c>
      <c r="R22" s="110">
        <f t="shared" si="4"/>
        <v>7501.4</v>
      </c>
      <c r="S22" s="110">
        <f t="shared" si="4"/>
        <v>7238.200000000001</v>
      </c>
    </row>
    <row r="23" spans="1:19" s="25" customFormat="1" ht="14.25" customHeight="1">
      <c r="A23" s="31" t="s">
        <v>112</v>
      </c>
      <c r="B23" s="32"/>
      <c r="C23" s="32"/>
      <c r="D23" s="32"/>
      <c r="E23" s="32"/>
      <c r="F23" s="33"/>
      <c r="G23" s="111" t="s">
        <v>49</v>
      </c>
      <c r="H23" s="110">
        <f>H24</f>
        <v>7417.0999999999985</v>
      </c>
      <c r="I23" s="110">
        <f t="shared" si="4"/>
        <v>7501.4</v>
      </c>
      <c r="J23" s="110">
        <f t="shared" si="4"/>
        <v>7238.200000000001</v>
      </c>
      <c r="K23" s="110">
        <f t="shared" si="4"/>
        <v>0</v>
      </c>
      <c r="L23" s="110">
        <f t="shared" si="4"/>
        <v>0</v>
      </c>
      <c r="M23" s="110">
        <f t="shared" si="4"/>
        <v>0</v>
      </c>
      <c r="N23" s="110">
        <f t="shared" si="4"/>
        <v>0</v>
      </c>
      <c r="O23" s="110">
        <f t="shared" si="4"/>
        <v>0</v>
      </c>
      <c r="P23" s="110">
        <f t="shared" si="4"/>
        <v>0</v>
      </c>
      <c r="Q23" s="110">
        <f t="shared" si="4"/>
        <v>0</v>
      </c>
      <c r="R23" s="110">
        <f t="shared" si="4"/>
        <v>7501.4</v>
      </c>
      <c r="S23" s="110">
        <f t="shared" si="4"/>
        <v>7238.200000000001</v>
      </c>
    </row>
    <row r="24" spans="1:19" s="25" customFormat="1" ht="26.25" customHeight="1">
      <c r="A24" s="31" t="s">
        <v>113</v>
      </c>
      <c r="B24" s="32"/>
      <c r="C24" s="32"/>
      <c r="D24" s="32"/>
      <c r="E24" s="32"/>
      <c r="F24" s="33"/>
      <c r="G24" s="112" t="s">
        <v>56</v>
      </c>
      <c r="H24" s="110">
        <f>'Приложение 1'!F13</f>
        <v>7417.0999999999985</v>
      </c>
      <c r="I24" s="110">
        <f>'Приложение 1'!G13</f>
        <v>7501.4</v>
      </c>
      <c r="J24" s="110">
        <f>'Приложение 1'!H13</f>
        <v>7238.200000000001</v>
      </c>
      <c r="K24" s="110">
        <f>'Приложение 1'!I13</f>
        <v>0</v>
      </c>
      <c r="L24" s="110">
        <f>'Приложение 1'!J13</f>
        <v>0</v>
      </c>
      <c r="M24" s="110">
        <f>'Приложение 1'!K13</f>
        <v>0</v>
      </c>
      <c r="N24" s="110">
        <f>'Приложение 1'!L13</f>
        <v>0</v>
      </c>
      <c r="O24" s="110">
        <f>'Приложение 1'!M13</f>
        <v>0</v>
      </c>
      <c r="P24" s="110">
        <f>'Приложение 1'!N13</f>
        <v>0</v>
      </c>
      <c r="Q24" s="110">
        <f>'Приложение 1'!O13</f>
        <v>0</v>
      </c>
      <c r="R24" s="158">
        <f>'Приложение 1'!G13</f>
        <v>7501.4</v>
      </c>
      <c r="S24" s="110">
        <f>'Приложение 1'!H13</f>
        <v>7238.200000000001</v>
      </c>
    </row>
  </sheetData>
  <sheetProtection/>
  <mergeCells count="12">
    <mergeCell ref="G7:H7"/>
    <mergeCell ref="G1:S1"/>
    <mergeCell ref="G2:S2"/>
    <mergeCell ref="G3:S3"/>
    <mergeCell ref="G4:S4"/>
    <mergeCell ref="G5:S5"/>
    <mergeCell ref="A11:H11"/>
    <mergeCell ref="A14:E14"/>
    <mergeCell ref="A12:E13"/>
    <mergeCell ref="G12:G13"/>
    <mergeCell ref="H12:S12"/>
    <mergeCell ref="A8:S9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2.875" style="0" customWidth="1"/>
    <col min="2" max="2" width="20.875" style="0" customWidth="1"/>
    <col min="3" max="3" width="53.375" style="0" customWidth="1"/>
  </cols>
  <sheetData>
    <row r="1" spans="1:9" s="2" customFormat="1" ht="12" customHeight="1">
      <c r="A1" s="160" t="s">
        <v>95</v>
      </c>
      <c r="B1" s="160"/>
      <c r="C1" s="160"/>
      <c r="D1" s="5"/>
      <c r="E1" s="5"/>
      <c r="F1" s="5"/>
      <c r="G1" s="5"/>
      <c r="H1" s="5"/>
      <c r="I1" s="5"/>
    </row>
    <row r="2" spans="1:9" s="2" customFormat="1" ht="12" customHeight="1">
      <c r="A2" s="160" t="s">
        <v>71</v>
      </c>
      <c r="B2" s="160"/>
      <c r="C2" s="160"/>
      <c r="D2" s="5"/>
      <c r="E2" s="5"/>
      <c r="F2" s="5"/>
      <c r="G2" s="5"/>
      <c r="H2" s="5"/>
      <c r="I2" s="5"/>
    </row>
    <row r="3" spans="1:9" s="2" customFormat="1" ht="12" customHeight="1">
      <c r="A3" s="160" t="s">
        <v>179</v>
      </c>
      <c r="B3" s="160"/>
      <c r="C3" s="160"/>
      <c r="D3" s="5"/>
      <c r="E3" s="5"/>
      <c r="F3" s="5"/>
      <c r="G3" s="5"/>
      <c r="H3" s="5"/>
      <c r="I3" s="5"/>
    </row>
    <row r="4" spans="1:9" s="2" customFormat="1" ht="12" customHeight="1">
      <c r="A4" s="6"/>
      <c r="B4" s="6"/>
      <c r="C4" s="6" t="s">
        <v>180</v>
      </c>
      <c r="D4" s="5"/>
      <c r="E4" s="5"/>
      <c r="F4" s="5"/>
      <c r="G4" s="5"/>
      <c r="H4" s="5"/>
      <c r="I4" s="5"/>
    </row>
    <row r="5" spans="1:9" s="2" customFormat="1" ht="12" customHeight="1">
      <c r="A5" s="6"/>
      <c r="B5" s="6"/>
      <c r="C5" s="6" t="s">
        <v>214</v>
      </c>
      <c r="D5" s="5"/>
      <c r="E5" s="5"/>
      <c r="F5" s="5"/>
      <c r="G5" s="5"/>
      <c r="H5" s="5"/>
      <c r="I5" s="5"/>
    </row>
    <row r="6" spans="1:3" s="2" customFormat="1" ht="12.75" customHeight="1">
      <c r="A6" s="11"/>
      <c r="B6" s="186"/>
      <c r="C6" s="186"/>
    </row>
    <row r="7" spans="1:3" s="2" customFormat="1" ht="18" customHeight="1">
      <c r="A7" s="184" t="s">
        <v>100</v>
      </c>
      <c r="B7" s="184"/>
      <c r="C7" s="184"/>
    </row>
    <row r="8" spans="1:3" ht="13.5" customHeight="1">
      <c r="A8" s="12"/>
      <c r="B8" s="185"/>
      <c r="C8" s="185"/>
    </row>
    <row r="9" spans="1:3" s="10" customFormat="1" ht="26.25" customHeight="1">
      <c r="A9" s="170" t="s">
        <v>22</v>
      </c>
      <c r="B9" s="170"/>
      <c r="C9" s="170" t="s">
        <v>136</v>
      </c>
    </row>
    <row r="10" spans="1:3" s="10" customFormat="1" ht="40.5" customHeight="1">
      <c r="A10" s="101" t="s">
        <v>23</v>
      </c>
      <c r="B10" s="101" t="s">
        <v>213</v>
      </c>
      <c r="C10" s="170"/>
    </row>
    <row r="11" spans="1:3" s="10" customFormat="1" ht="10.5" customHeight="1">
      <c r="A11" s="101">
        <v>1</v>
      </c>
      <c r="B11" s="101">
        <v>2</v>
      </c>
      <c r="C11" s="101">
        <v>3</v>
      </c>
    </row>
    <row r="12" spans="1:3" s="10" customFormat="1" ht="27" customHeight="1">
      <c r="A12" s="113" t="s">
        <v>27</v>
      </c>
      <c r="B12" s="114"/>
      <c r="C12" s="115" t="s">
        <v>78</v>
      </c>
    </row>
    <row r="13" spans="1:3" s="88" customFormat="1" ht="60">
      <c r="A13" s="116" t="s">
        <v>27</v>
      </c>
      <c r="B13" s="117" t="s">
        <v>187</v>
      </c>
      <c r="C13" s="118" t="s">
        <v>24</v>
      </c>
    </row>
    <row r="14" spans="1:3" s="88" customFormat="1" ht="60">
      <c r="A14" s="116" t="s">
        <v>27</v>
      </c>
      <c r="B14" s="117" t="s">
        <v>188</v>
      </c>
      <c r="C14" s="118" t="s">
        <v>24</v>
      </c>
    </row>
    <row r="15" spans="1:3" s="88" customFormat="1" ht="60">
      <c r="A15" s="116" t="s">
        <v>27</v>
      </c>
      <c r="B15" s="117" t="s">
        <v>150</v>
      </c>
      <c r="C15" s="118" t="s">
        <v>120</v>
      </c>
    </row>
    <row r="16" spans="1:3" s="88" customFormat="1" ht="60">
      <c r="A16" s="116" t="s">
        <v>27</v>
      </c>
      <c r="B16" s="119" t="s">
        <v>151</v>
      </c>
      <c r="C16" s="118" t="s">
        <v>121</v>
      </c>
    </row>
    <row r="17" spans="1:3" s="88" customFormat="1" ht="24">
      <c r="A17" s="116" t="s">
        <v>27</v>
      </c>
      <c r="B17" s="117" t="s">
        <v>189</v>
      </c>
      <c r="C17" s="118" t="s">
        <v>190</v>
      </c>
    </row>
    <row r="18" spans="1:3" s="88" customFormat="1" ht="60" customHeight="1">
      <c r="A18" s="116" t="s">
        <v>27</v>
      </c>
      <c r="B18" s="119" t="s">
        <v>152</v>
      </c>
      <c r="C18" s="118" t="s">
        <v>122</v>
      </c>
    </row>
    <row r="19" spans="1:3" s="88" customFormat="1" ht="60">
      <c r="A19" s="116" t="s">
        <v>27</v>
      </c>
      <c r="B19" s="119" t="s">
        <v>153</v>
      </c>
      <c r="C19" s="118" t="s">
        <v>115</v>
      </c>
    </row>
    <row r="20" spans="1:3" s="88" customFormat="1" ht="24">
      <c r="A20" s="116" t="s">
        <v>27</v>
      </c>
      <c r="B20" s="119" t="s">
        <v>154</v>
      </c>
      <c r="C20" s="118" t="s">
        <v>119</v>
      </c>
    </row>
    <row r="21" spans="1:3" s="88" customFormat="1" ht="24">
      <c r="A21" s="116" t="s">
        <v>27</v>
      </c>
      <c r="B21" s="119" t="s">
        <v>155</v>
      </c>
      <c r="C21" s="118" t="s">
        <v>123</v>
      </c>
    </row>
    <row r="22" spans="1:3" s="88" customFormat="1" ht="72">
      <c r="A22" s="116" t="s">
        <v>27</v>
      </c>
      <c r="B22" s="119" t="s">
        <v>63</v>
      </c>
      <c r="C22" s="118" t="s">
        <v>124</v>
      </c>
    </row>
    <row r="23" spans="1:3" s="88" customFormat="1" ht="76.5" customHeight="1">
      <c r="A23" s="116" t="s">
        <v>27</v>
      </c>
      <c r="B23" s="119" t="s">
        <v>64</v>
      </c>
      <c r="C23" s="120" t="s">
        <v>125</v>
      </c>
    </row>
    <row r="24" spans="1:3" s="88" customFormat="1" ht="72">
      <c r="A24" s="116" t="s">
        <v>27</v>
      </c>
      <c r="B24" s="119" t="s">
        <v>65</v>
      </c>
      <c r="C24" s="118" t="s">
        <v>126</v>
      </c>
    </row>
    <row r="25" spans="1:3" s="88" customFormat="1" ht="76.5" customHeight="1">
      <c r="A25" s="116" t="s">
        <v>27</v>
      </c>
      <c r="B25" s="119" t="s">
        <v>66</v>
      </c>
      <c r="C25" s="118" t="s">
        <v>127</v>
      </c>
    </row>
    <row r="26" spans="1:3" s="88" customFormat="1" ht="48">
      <c r="A26" s="121" t="s">
        <v>27</v>
      </c>
      <c r="B26" s="122" t="s">
        <v>67</v>
      </c>
      <c r="C26" s="123" t="s">
        <v>128</v>
      </c>
    </row>
    <row r="27" spans="1:3" ht="25.5" customHeight="1">
      <c r="A27" s="116" t="s">
        <v>27</v>
      </c>
      <c r="B27" s="119" t="s">
        <v>156</v>
      </c>
      <c r="C27" s="118" t="s">
        <v>129</v>
      </c>
    </row>
    <row r="28" spans="1:3" ht="12" customHeight="1">
      <c r="A28" s="116" t="s">
        <v>27</v>
      </c>
      <c r="B28" s="119" t="s">
        <v>157</v>
      </c>
      <c r="C28" s="118" t="s">
        <v>130</v>
      </c>
    </row>
    <row r="29" spans="1:3" ht="36">
      <c r="A29" s="116" t="s">
        <v>27</v>
      </c>
      <c r="B29" s="124" t="s">
        <v>201</v>
      </c>
      <c r="C29" s="131" t="s">
        <v>203</v>
      </c>
    </row>
    <row r="30" spans="1:3" ht="36">
      <c r="A30" s="116" t="s">
        <v>27</v>
      </c>
      <c r="B30" s="124" t="s">
        <v>204</v>
      </c>
      <c r="C30" s="131" t="s">
        <v>205</v>
      </c>
    </row>
    <row r="31" spans="1:3" ht="25.5" customHeight="1">
      <c r="A31" s="116" t="s">
        <v>27</v>
      </c>
      <c r="B31" s="117" t="s">
        <v>158</v>
      </c>
      <c r="C31" s="125" t="s">
        <v>202</v>
      </c>
    </row>
    <row r="32" spans="1:3" ht="25.5" customHeight="1">
      <c r="A32" s="116" t="s">
        <v>27</v>
      </c>
      <c r="B32" s="117" t="s">
        <v>159</v>
      </c>
      <c r="C32" s="125" t="s">
        <v>149</v>
      </c>
    </row>
    <row r="33" spans="1:3" ht="15" customHeight="1">
      <c r="A33" s="116" t="s">
        <v>27</v>
      </c>
      <c r="B33" s="117" t="s">
        <v>160</v>
      </c>
      <c r="C33" s="125" t="s">
        <v>131</v>
      </c>
    </row>
    <row r="34" spans="1:3" ht="24">
      <c r="A34" s="151" t="s">
        <v>27</v>
      </c>
      <c r="B34" s="126" t="s">
        <v>163</v>
      </c>
      <c r="C34" s="125" t="s">
        <v>118</v>
      </c>
    </row>
    <row r="35" spans="1:3" ht="36.75" customHeight="1">
      <c r="A35" s="151" t="s">
        <v>27</v>
      </c>
      <c r="B35" s="117" t="s">
        <v>162</v>
      </c>
      <c r="C35" s="125" t="s">
        <v>117</v>
      </c>
    </row>
    <row r="36" spans="1:3" ht="27.75" customHeight="1">
      <c r="A36" s="151" t="s">
        <v>27</v>
      </c>
      <c r="B36" s="117" t="s">
        <v>161</v>
      </c>
      <c r="C36" s="125" t="s">
        <v>116</v>
      </c>
    </row>
    <row r="37" spans="1:3" ht="60">
      <c r="A37" s="116" t="s">
        <v>27</v>
      </c>
      <c r="B37" s="127" t="s">
        <v>164</v>
      </c>
      <c r="C37" s="128" t="s">
        <v>132</v>
      </c>
    </row>
    <row r="38" spans="1:3" ht="24" customHeight="1">
      <c r="A38" s="149" t="s">
        <v>27</v>
      </c>
      <c r="B38" s="129" t="s">
        <v>191</v>
      </c>
      <c r="C38" s="150" t="s">
        <v>192</v>
      </c>
    </row>
    <row r="39" spans="1:3" ht="60">
      <c r="A39" s="116" t="s">
        <v>27</v>
      </c>
      <c r="B39" s="129" t="s">
        <v>165</v>
      </c>
      <c r="C39" s="130" t="s">
        <v>133</v>
      </c>
    </row>
    <row r="40" spans="1:3" ht="36">
      <c r="A40" s="116" t="s">
        <v>27</v>
      </c>
      <c r="B40" s="129" t="s">
        <v>166</v>
      </c>
      <c r="C40" s="130" t="s">
        <v>134</v>
      </c>
    </row>
    <row r="41" spans="1:3" ht="24">
      <c r="A41" s="116" t="s">
        <v>27</v>
      </c>
      <c r="B41" s="129" t="s">
        <v>167</v>
      </c>
      <c r="C41" s="131" t="s">
        <v>135</v>
      </c>
    </row>
    <row r="42" spans="1:3" ht="37.5" customHeight="1">
      <c r="A42" s="116" t="s">
        <v>27</v>
      </c>
      <c r="B42" s="129" t="s">
        <v>168</v>
      </c>
      <c r="C42" s="118" t="s">
        <v>147</v>
      </c>
    </row>
    <row r="43" spans="1:3" ht="37.5" customHeight="1">
      <c r="A43" s="116" t="s">
        <v>27</v>
      </c>
      <c r="B43" s="124" t="s">
        <v>169</v>
      </c>
      <c r="C43" s="131" t="s">
        <v>141</v>
      </c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</sheetData>
  <sheetProtection/>
  <mergeCells count="8">
    <mergeCell ref="A9:B9"/>
    <mergeCell ref="C9:C10"/>
    <mergeCell ref="A7:C7"/>
    <mergeCell ref="B8:C8"/>
    <mergeCell ref="A1:C1"/>
    <mergeCell ref="B6:C6"/>
    <mergeCell ref="A2:C2"/>
    <mergeCell ref="A3:C3"/>
  </mergeCells>
  <printOptions horizontalCentered="1"/>
  <pageMargins left="0.7874015748031497" right="0.3937007874015748" top="0.3937007874015748" bottom="0.3937007874015748" header="0.5118110236220472" footer="0.5118110236220472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6.625" style="0" customWidth="1"/>
    <col min="2" max="2" width="23.25390625" style="0" customWidth="1"/>
    <col min="3" max="3" width="57.125" style="0" customWidth="1"/>
  </cols>
  <sheetData>
    <row r="1" spans="1:3" ht="12.75">
      <c r="A1" s="3"/>
      <c r="B1" s="3"/>
      <c r="C1" s="4" t="s">
        <v>29</v>
      </c>
    </row>
    <row r="2" spans="1:3" ht="12.75">
      <c r="A2" s="3"/>
      <c r="B2" s="3"/>
      <c r="C2" s="4" t="s">
        <v>71</v>
      </c>
    </row>
    <row r="3" spans="1:3" ht="12.75">
      <c r="A3" s="3"/>
      <c r="B3" s="3"/>
      <c r="C3" s="4" t="s">
        <v>179</v>
      </c>
    </row>
    <row r="4" spans="1:3" ht="12.75">
      <c r="A4" s="3"/>
      <c r="B4" s="3"/>
      <c r="C4" s="4" t="s">
        <v>180</v>
      </c>
    </row>
    <row r="5" spans="1:3" ht="12.75">
      <c r="A5" s="3"/>
      <c r="B5" s="3"/>
      <c r="C5" s="6" t="s">
        <v>214</v>
      </c>
    </row>
    <row r="6" spans="1:3" s="7" customFormat="1" ht="11.25">
      <c r="A6" s="160"/>
      <c r="B6" s="160"/>
      <c r="C6" s="160"/>
    </row>
    <row r="7" spans="1:3" ht="28.5" customHeight="1">
      <c r="A7" s="187" t="s">
        <v>101</v>
      </c>
      <c r="B7" s="187"/>
      <c r="C7" s="187"/>
    </row>
    <row r="9" spans="1:3" s="2" customFormat="1" ht="25.5" customHeight="1">
      <c r="A9" s="101" t="s">
        <v>52</v>
      </c>
      <c r="B9" s="101" t="s">
        <v>53</v>
      </c>
      <c r="C9" s="101" t="s">
        <v>54</v>
      </c>
    </row>
    <row r="10" spans="1:3" s="2" customFormat="1" ht="15" customHeight="1">
      <c r="A10" s="132">
        <v>1</v>
      </c>
      <c r="B10" s="133">
        <v>2</v>
      </c>
      <c r="C10" s="134">
        <v>3</v>
      </c>
    </row>
    <row r="11" spans="1:3" s="13" customFormat="1" ht="14.25" customHeight="1">
      <c r="A11" s="113" t="s">
        <v>27</v>
      </c>
      <c r="B11" s="135"/>
      <c r="C11" s="104" t="s">
        <v>72</v>
      </c>
    </row>
    <row r="12" spans="1:3" s="2" customFormat="1" ht="25.5" customHeight="1">
      <c r="A12" s="116"/>
      <c r="B12" s="136" t="s">
        <v>46</v>
      </c>
      <c r="C12" s="137" t="s">
        <v>55</v>
      </c>
    </row>
    <row r="13" spans="1:3" s="2" customFormat="1" ht="27" customHeight="1">
      <c r="A13" s="116"/>
      <c r="B13" s="136" t="s">
        <v>50</v>
      </c>
      <c r="C13" s="137" t="s">
        <v>56</v>
      </c>
    </row>
  </sheetData>
  <sheetProtection/>
  <mergeCells count="2">
    <mergeCell ref="A7:C7"/>
    <mergeCell ref="A6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4.75390625" style="0" customWidth="1"/>
    <col min="2" max="2" width="62.00390625" style="0" customWidth="1"/>
    <col min="3" max="3" width="11.75390625" style="0" customWidth="1"/>
    <col min="4" max="4" width="10.875" style="0" customWidth="1"/>
  </cols>
  <sheetData>
    <row r="1" spans="2:5" s="7" customFormat="1" ht="11.25">
      <c r="B1" s="160" t="s">
        <v>51</v>
      </c>
      <c r="C1" s="160"/>
      <c r="D1" s="160"/>
      <c r="E1" s="160"/>
    </row>
    <row r="2" spans="2:5" s="7" customFormat="1" ht="11.25">
      <c r="B2" s="160" t="s">
        <v>71</v>
      </c>
      <c r="C2" s="160"/>
      <c r="D2" s="160"/>
      <c r="E2" s="160"/>
    </row>
    <row r="3" spans="2:5" s="7" customFormat="1" ht="11.25">
      <c r="B3" s="160" t="s">
        <v>179</v>
      </c>
      <c r="C3" s="160"/>
      <c r="D3" s="160"/>
      <c r="E3" s="160"/>
    </row>
    <row r="4" spans="2:5" s="7" customFormat="1" ht="11.25">
      <c r="B4" s="160" t="s">
        <v>180</v>
      </c>
      <c r="C4" s="160"/>
      <c r="D4" s="160"/>
      <c r="E4" s="160"/>
    </row>
    <row r="5" spans="2:5" s="7" customFormat="1" ht="11.25">
      <c r="B5" s="160" t="s">
        <v>214</v>
      </c>
      <c r="C5" s="160"/>
      <c r="D5" s="160"/>
      <c r="E5" s="160"/>
    </row>
    <row r="6" s="2" customFormat="1" ht="12.75"/>
    <row r="7" spans="1:5" s="2" customFormat="1" ht="27" customHeight="1">
      <c r="A7" s="191" t="s">
        <v>200</v>
      </c>
      <c r="B7" s="191"/>
      <c r="C7" s="191"/>
      <c r="D7" s="191"/>
      <c r="E7" s="191"/>
    </row>
    <row r="8" s="2" customFormat="1" ht="12.75"/>
    <row r="9" spans="2:4" s="7" customFormat="1" ht="11.25">
      <c r="B9" s="160"/>
      <c r="C9" s="160"/>
      <c r="D9" s="160"/>
    </row>
    <row r="10" spans="1:5" s="13" customFormat="1" ht="12.75">
      <c r="A10" s="192" t="s">
        <v>199</v>
      </c>
      <c r="B10" s="193"/>
      <c r="C10" s="188" t="s">
        <v>70</v>
      </c>
      <c r="D10" s="189"/>
      <c r="E10" s="190"/>
    </row>
    <row r="11" spans="1:5" s="13" customFormat="1" ht="12.75">
      <c r="A11" s="194"/>
      <c r="B11" s="195"/>
      <c r="C11" s="138" t="s">
        <v>142</v>
      </c>
      <c r="D11" s="138" t="s">
        <v>148</v>
      </c>
      <c r="E11" s="138" t="s">
        <v>181</v>
      </c>
    </row>
    <row r="12" spans="1:5" s="13" customFormat="1" ht="12.75">
      <c r="A12" s="139"/>
      <c r="B12" s="140" t="s">
        <v>85</v>
      </c>
      <c r="C12" s="141">
        <v>0</v>
      </c>
      <c r="D12" s="141">
        <v>0</v>
      </c>
      <c r="E12" s="141">
        <v>0</v>
      </c>
    </row>
    <row r="13" spans="1:5" s="13" customFormat="1" ht="12.75">
      <c r="A13" s="142" t="s">
        <v>30</v>
      </c>
      <c r="B13" s="138" t="s">
        <v>31</v>
      </c>
      <c r="C13" s="141">
        <v>0</v>
      </c>
      <c r="D13" s="141">
        <v>0</v>
      </c>
      <c r="E13" s="141">
        <v>0</v>
      </c>
    </row>
    <row r="14" spans="1:5" s="2" customFormat="1" ht="12.75">
      <c r="A14" s="143"/>
      <c r="B14" s="144" t="s">
        <v>32</v>
      </c>
      <c r="C14" s="145">
        <v>0</v>
      </c>
      <c r="D14" s="145">
        <v>0</v>
      </c>
      <c r="E14" s="145">
        <v>0</v>
      </c>
    </row>
    <row r="15" spans="1:5" s="2" customFormat="1" ht="12.75">
      <c r="A15" s="143"/>
      <c r="B15" s="144" t="s">
        <v>137</v>
      </c>
      <c r="C15" s="145">
        <v>0</v>
      </c>
      <c r="D15" s="145">
        <v>0</v>
      </c>
      <c r="E15" s="145">
        <v>0</v>
      </c>
    </row>
    <row r="16" spans="1:5" s="13" customFormat="1" ht="24">
      <c r="A16" s="142" t="s">
        <v>33</v>
      </c>
      <c r="B16" s="90" t="s">
        <v>34</v>
      </c>
      <c r="C16" s="141">
        <v>0</v>
      </c>
      <c r="D16" s="141">
        <v>0</v>
      </c>
      <c r="E16" s="141">
        <v>0</v>
      </c>
    </row>
    <row r="17" spans="1:5" s="2" customFormat="1" ht="12.75">
      <c r="A17" s="143"/>
      <c r="B17" s="144" t="s">
        <v>32</v>
      </c>
      <c r="C17" s="145">
        <v>0</v>
      </c>
      <c r="D17" s="145">
        <v>0</v>
      </c>
      <c r="E17" s="145">
        <v>0</v>
      </c>
    </row>
    <row r="18" spans="1:5" s="2" customFormat="1" ht="12.75">
      <c r="A18" s="143"/>
      <c r="B18" s="144" t="s">
        <v>137</v>
      </c>
      <c r="C18" s="145">
        <v>0</v>
      </c>
      <c r="D18" s="145">
        <v>0</v>
      </c>
      <c r="E18" s="145">
        <v>0</v>
      </c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sheetProtection/>
  <mergeCells count="9">
    <mergeCell ref="C10:E10"/>
    <mergeCell ref="B1:E1"/>
    <mergeCell ref="B2:E2"/>
    <mergeCell ref="B3:E3"/>
    <mergeCell ref="B4:E4"/>
    <mergeCell ref="B5:E5"/>
    <mergeCell ref="A7:E7"/>
    <mergeCell ref="A10:B11"/>
    <mergeCell ref="B9:D9"/>
  </mergeCells>
  <printOptions/>
  <pageMargins left="0.7874015748031497" right="0.7874015748031497" top="0.1968503937007874" bottom="0.984251968503937" header="0.5118110236220472" footer="0.5118110236220472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N22" sqref="N22"/>
    </sheetView>
  </sheetViews>
  <sheetFormatPr defaultColWidth="9.00390625" defaultRowHeight="12.75"/>
  <cols>
    <col min="1" max="1" width="5.75390625" style="0" customWidth="1"/>
    <col min="2" max="2" width="16.125" style="0" customWidth="1"/>
    <col min="3" max="3" width="15.375" style="0" customWidth="1"/>
    <col min="4" max="4" width="11.625" style="0" customWidth="1"/>
    <col min="5" max="5" width="12.625" style="0" customWidth="1"/>
    <col min="6" max="6" width="9.375" style="0" customWidth="1"/>
    <col min="7" max="7" width="15.125" style="0" customWidth="1"/>
  </cols>
  <sheetData>
    <row r="1" spans="1:8" ht="12.75">
      <c r="A1" s="160" t="s">
        <v>208</v>
      </c>
      <c r="B1" s="160"/>
      <c r="C1" s="160"/>
      <c r="D1" s="160"/>
      <c r="E1" s="160"/>
      <c r="F1" s="160"/>
      <c r="G1" s="160"/>
      <c r="H1" s="5"/>
    </row>
    <row r="2" spans="1:7" ht="12.75">
      <c r="A2" s="200" t="s">
        <v>71</v>
      </c>
      <c r="B2" s="200"/>
      <c r="C2" s="200"/>
      <c r="D2" s="200"/>
      <c r="E2" s="200"/>
      <c r="F2" s="200"/>
      <c r="G2" s="200"/>
    </row>
    <row r="3" spans="1:7" ht="12.75">
      <c r="A3" s="203" t="s">
        <v>179</v>
      </c>
      <c r="B3" s="200"/>
      <c r="C3" s="200"/>
      <c r="D3" s="200"/>
      <c r="E3" s="200"/>
      <c r="F3" s="200"/>
      <c r="G3" s="200"/>
    </row>
    <row r="4" spans="1:7" ht="12.75">
      <c r="A4" s="37"/>
      <c r="B4" s="37"/>
      <c r="C4" s="37"/>
      <c r="D4" s="203" t="s">
        <v>180</v>
      </c>
      <c r="E4" s="200"/>
      <c r="F4" s="200"/>
      <c r="G4" s="200"/>
    </row>
    <row r="5" spans="1:7" ht="12.75">
      <c r="A5" s="203" t="s">
        <v>214</v>
      </c>
      <c r="B5" s="200"/>
      <c r="C5" s="200"/>
      <c r="D5" s="200"/>
      <c r="E5" s="200"/>
      <c r="F5" s="200"/>
      <c r="G5" s="200"/>
    </row>
    <row r="7" spans="1:7" ht="27.75" customHeight="1">
      <c r="A7" s="187" t="s">
        <v>182</v>
      </c>
      <c r="B7" s="187"/>
      <c r="C7" s="187"/>
      <c r="D7" s="187"/>
      <c r="E7" s="187"/>
      <c r="F7" s="187"/>
      <c r="G7" s="187"/>
    </row>
    <row r="9" spans="1:7" ht="24.75" customHeight="1">
      <c r="A9" s="202" t="s">
        <v>73</v>
      </c>
      <c r="B9" s="202"/>
      <c r="C9" s="202"/>
      <c r="D9" s="202"/>
      <c r="E9" s="202"/>
      <c r="F9" s="202"/>
      <c r="G9" s="202"/>
    </row>
    <row r="10" spans="1:7" ht="9" customHeight="1">
      <c r="A10" s="14"/>
      <c r="B10" s="14"/>
      <c r="C10" s="14"/>
      <c r="D10" s="14"/>
      <c r="E10" s="14"/>
      <c r="F10" s="14"/>
      <c r="G10" s="14"/>
    </row>
    <row r="11" spans="1:7" ht="38.25" customHeight="1">
      <c r="A11" s="198" t="s">
        <v>35</v>
      </c>
      <c r="B11" s="167" t="s">
        <v>36</v>
      </c>
      <c r="C11" s="167" t="s">
        <v>138</v>
      </c>
      <c r="D11" s="164" t="s">
        <v>37</v>
      </c>
      <c r="E11" s="165"/>
      <c r="F11" s="166"/>
      <c r="G11" s="167" t="s">
        <v>139</v>
      </c>
    </row>
    <row r="12" spans="1:7" ht="12.75">
      <c r="A12" s="199"/>
      <c r="B12" s="168"/>
      <c r="C12" s="168"/>
      <c r="D12" s="101" t="s">
        <v>142</v>
      </c>
      <c r="E12" s="101" t="s">
        <v>148</v>
      </c>
      <c r="F12" s="101" t="s">
        <v>181</v>
      </c>
      <c r="G12" s="168"/>
    </row>
    <row r="13" spans="1:7" ht="12.75">
      <c r="A13" s="147">
        <v>1</v>
      </c>
      <c r="B13" s="147">
        <v>2</v>
      </c>
      <c r="C13" s="147">
        <v>3</v>
      </c>
      <c r="D13" s="147">
        <v>4</v>
      </c>
      <c r="E13" s="147">
        <v>5</v>
      </c>
      <c r="F13" s="147">
        <v>6</v>
      </c>
      <c r="G13" s="147">
        <v>7</v>
      </c>
    </row>
    <row r="14" spans="1:7" ht="12.75">
      <c r="A14" s="75"/>
      <c r="B14" s="75"/>
      <c r="C14" s="75"/>
      <c r="D14" s="75"/>
      <c r="E14" s="75"/>
      <c r="F14" s="75"/>
      <c r="G14" s="75"/>
    </row>
    <row r="15" spans="1:7" ht="12.75">
      <c r="A15" s="75"/>
      <c r="B15" s="148" t="s">
        <v>38</v>
      </c>
      <c r="C15" s="75"/>
      <c r="D15" s="75">
        <v>0</v>
      </c>
      <c r="E15" s="75">
        <v>0</v>
      </c>
      <c r="F15" s="75">
        <v>0</v>
      </c>
      <c r="G15" s="75"/>
    </row>
    <row r="18" spans="1:7" ht="41.25" customHeight="1">
      <c r="A18" s="201" t="s">
        <v>74</v>
      </c>
      <c r="B18" s="201"/>
      <c r="C18" s="201"/>
      <c r="D18" s="201"/>
      <c r="E18" s="201"/>
      <c r="F18" s="201"/>
      <c r="G18" s="201"/>
    </row>
    <row r="19" spans="1:7" ht="27.75" customHeight="1">
      <c r="A19" s="15"/>
      <c r="B19" s="15"/>
      <c r="C19" s="15"/>
      <c r="D19" s="15"/>
      <c r="E19" s="15"/>
      <c r="F19" s="15"/>
      <c r="G19" s="15"/>
    </row>
    <row r="20" spans="1:7" ht="42" customHeight="1">
      <c r="A20" s="170" t="s">
        <v>75</v>
      </c>
      <c r="B20" s="170"/>
      <c r="C20" s="170"/>
      <c r="D20" s="170" t="s">
        <v>39</v>
      </c>
      <c r="E20" s="170"/>
      <c r="F20" s="170"/>
      <c r="G20" s="170"/>
    </row>
    <row r="21" spans="1:7" ht="33.75" customHeight="1">
      <c r="A21" s="170"/>
      <c r="B21" s="170"/>
      <c r="C21" s="170"/>
      <c r="D21" s="101" t="s">
        <v>142</v>
      </c>
      <c r="E21" s="101" t="s">
        <v>148</v>
      </c>
      <c r="F21" s="170" t="s">
        <v>181</v>
      </c>
      <c r="G21" s="170"/>
    </row>
    <row r="22" spans="1:7" ht="36" customHeight="1">
      <c r="A22" s="197" t="s">
        <v>76</v>
      </c>
      <c r="B22" s="197"/>
      <c r="C22" s="197"/>
      <c r="D22" s="146">
        <v>0</v>
      </c>
      <c r="E22" s="146">
        <v>0</v>
      </c>
      <c r="F22" s="196">
        <v>0</v>
      </c>
      <c r="G22" s="196"/>
    </row>
    <row r="23" spans="1:7" ht="26.25" customHeight="1">
      <c r="A23" s="197" t="s">
        <v>77</v>
      </c>
      <c r="B23" s="197"/>
      <c r="C23" s="197"/>
      <c r="D23" s="146">
        <v>0</v>
      </c>
      <c r="E23" s="146">
        <v>0</v>
      </c>
      <c r="F23" s="196">
        <v>0</v>
      </c>
      <c r="G23" s="196"/>
    </row>
  </sheetData>
  <sheetProtection/>
  <mergeCells count="20">
    <mergeCell ref="A1:G1"/>
    <mergeCell ref="A2:G2"/>
    <mergeCell ref="A18:G18"/>
    <mergeCell ref="D20:G20"/>
    <mergeCell ref="A7:G7"/>
    <mergeCell ref="A9:G9"/>
    <mergeCell ref="A3:G3"/>
    <mergeCell ref="A5:G5"/>
    <mergeCell ref="D11:F11"/>
    <mergeCell ref="D4:G4"/>
    <mergeCell ref="F23:G23"/>
    <mergeCell ref="G11:G12"/>
    <mergeCell ref="C11:C12"/>
    <mergeCell ref="B11:B12"/>
    <mergeCell ref="A23:C23"/>
    <mergeCell ref="A22:C22"/>
    <mergeCell ref="F21:G21"/>
    <mergeCell ref="A20:C21"/>
    <mergeCell ref="F22:G22"/>
    <mergeCell ref="A11:A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Терентьева-ТН</cp:lastModifiedBy>
  <cp:lastPrinted>2019-12-27T13:00:23Z</cp:lastPrinted>
  <dcterms:created xsi:type="dcterms:W3CDTF">2006-11-08T12:26:38Z</dcterms:created>
  <dcterms:modified xsi:type="dcterms:W3CDTF">2019-12-27T13:01:15Z</dcterms:modified>
  <cp:category/>
  <cp:version/>
  <cp:contentType/>
  <cp:contentStatus/>
</cp:coreProperties>
</file>