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2">'Приложение 3'!$18:$20</definedName>
    <definedName name="_xlnm.Print_Area" localSheetId="0">'Приложение 1'!$A$1:$I$84</definedName>
    <definedName name="_xlnm.Print_Area" localSheetId="1">'Приложение 2'!$A$1:$J$84</definedName>
    <definedName name="_xlnm.Print_Area" localSheetId="2">'Приложение 3'!$A$1:$T$30</definedName>
    <definedName name="_xlnm.Print_Area" localSheetId="3">'Приложение 4'!$A$1:$D$50</definedName>
  </definedNames>
  <calcPr fullCalcOnLoad="1"/>
</workbook>
</file>

<file path=xl/sharedStrings.xml><?xml version="1.0" encoding="utf-8"?>
<sst xmlns="http://schemas.openxmlformats.org/spreadsheetml/2006/main" count="631" uniqueCount="175">
  <si>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</si>
  <si>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</si>
  <si>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</si>
  <si>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</si>
  <si>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</si>
  <si>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</si>
  <si>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</si>
  <si>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</si>
  <si>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</si>
  <si>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</si>
  <si>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</si>
  <si>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</si>
  <si>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</si>
  <si>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</si>
  <si>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</si>
  <si>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</si>
  <si>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</si>
  <si>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</si>
  <si>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</si>
  <si>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</si>
  <si>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</si>
  <si>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</si>
  <si>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</si>
  <si>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</si>
  <si>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1 11 05035 10 0000 120</t>
  </si>
  <si>
    <t>1 11 08050 10 0000 120</t>
  </si>
  <si>
    <t>1 11 09045 10 0000 120</t>
  </si>
  <si>
    <t>1 17 05050 10 0000 180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</si>
  <si>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</si>
  <si>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</si>
  <si>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</si>
  <si>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</si>
  <si>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</si>
  <si>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</si>
  <si>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</si>
  <si>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</si>
  <si>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</si>
  <si>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</si>
  <si>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</si>
  <si>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</si>
  <si>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</si>
  <si>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</si>
  <si>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</si>
  <si>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</si>
  <si>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</si>
  <si>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</si>
  <si>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</si>
  <si>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</si>
  <si>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</si>
  <si>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</si>
  <si>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</si>
  <si>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</si>
  <si>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</si>
  <si>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</si>
  <si>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</si>
  <si>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</si>
  <si>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Администрация сельского поселения "Кельчиюр" ИНН 1119005128 КПП 111901001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</si>
  <si>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</si>
  <si>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</si>
  <si>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</si>
  <si>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</si>
  <si>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Условно утверждаемые (утвержденные) расходы</t>
  </si>
  <si>
    <t>Приложение 4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</si>
  <si>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</si>
  <si>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</si>
  <si>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</si>
  <si>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</si>
  <si>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</si>
  <si>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</si>
  <si>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</si>
  <si>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</si>
  <si>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</si>
  <si>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</si>
  <si>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</si>
  <si>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</si>
  <si>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</si>
  <si>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"Кельчиюр"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</si>
  <si>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</si>
  <si>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</si>
  <si>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</si>
  <si>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</si>
  <si>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</si>
  <si>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</si>
  <si>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</si>
  <si>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</si>
  <si>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</si>
  <si>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</si>
  <si>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</si>
  <si>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</si>
  <si>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</si>
  <si>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</si>
  <si>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</si>
  <si>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</si>
  <si>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</si>
  <si>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</si>
  <si>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</si>
  <si>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</si>
  <si>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</si>
  <si>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</si>
  <si>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</si>
  <si>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</si>
  <si>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</si>
  <si>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</si>
  <si>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</si>
  <si>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</si>
  <si>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</si>
  <si>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</si>
  <si>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Наименование главного администратора доходов бюджета  сельского поселения "Кельчиюр"</t>
  </si>
  <si>
    <t>2019 год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</si>
  <si>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</si>
  <si>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</si>
  <si>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</si>
  <si>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</si>
  <si>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2 02 25555 10 0000 150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</si>
  <si>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</si>
  <si>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</si>
  <si>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</si>
  <si>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2 02 35930 10 0000 150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</si>
  <si>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</si>
  <si>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</si>
  <si>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</si>
  <si>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</si>
  <si>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</si>
  <si>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</si>
  <si>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</si>
  <si>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</si>
  <si>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</si>
  <si>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Муниципальная  программа "Противопожарное водоснабжение в муниципальном образовании сельском поселении  "Кельчиюр" на 2019-2021 годы"</t>
  </si>
  <si>
    <t>Муниципальная программа "Энергосбережение и повышение энергетической эффективности в сельском поселении  "Кельчиюр" на 2019-2021 годы"</t>
  </si>
  <si>
    <t>Муниципальная программа "Благоустройство населенных пунктов сельского поселения  "Кельчиюр" на 2018-2020 годы"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</si>
  <si>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</si>
  <si>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</si>
  <si>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</si>
  <si>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</si>
  <si>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 "О бюджете сельского поселения "Кельчиюр" на 2020 год и</t>
  </si>
  <si>
    <t>плановый период 2021 и 2022 годов"</t>
  </si>
  <si>
    <t>2022 год</t>
  </si>
  <si>
    <t>Расходы на реализацию основных мероприятий программы</t>
  </si>
  <si>
    <t>1 08 04020 01 1000 110</t>
  </si>
  <si>
    <t>1 08 04020 01 4000 110</t>
  </si>
  <si>
    <t>Доходы от сдачи в аренду имущества, составляющего казну сельских поселений (за исключением земельных участков)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</si>
  <si>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</si>
  <si>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</si>
  <si>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</si>
  <si>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02 0 00 S2480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</si>
  <si>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</si>
  <si>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</si>
  <si>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</si>
  <si>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2 02 15001 10 0000 150</t>
  </si>
  <si>
    <t xml:space="preserve">Субсидии бюджетам сельских поселений на реализацию программ формирования современной городской среды
</t>
  </si>
  <si>
    <t xml:space="preserve">Прочие межбюджетные трансферты, передаваемые бюджетам сельских поселений
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</si>
  <si>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</si>
  <si>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</si>
  <si>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</si>
  <si>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на плановый период 2021 и 2022 годов</t>
  </si>
  <si>
    <t>Ведомственная структура расходов бюджета сельского поселения "Кельчиюр" на 2020 год  и на плановый период 2021 и 2022 годов</t>
  </si>
  <si>
    <t xml:space="preserve">  Источники финансирования дефицита бюджета сельского поселения "Кельчиюр" на 2020 год  и на плановый период 2021 и 2022 годов</t>
  </si>
  <si>
    <t>4</t>
  </si>
  <si>
    <t>5</t>
  </si>
  <si>
    <t>Приложение 3</t>
  </si>
  <si>
    <t>доходов бюджета сельского поселения</t>
  </si>
  <si>
    <t>"Приложение 1</t>
  </si>
  <si>
    <t>"</t>
  </si>
  <si>
    <t>"О внесении изменений в решение Совета сельского поселения "Кельчиюр"</t>
  </si>
  <si>
    <t>"Приложение 2</t>
  </si>
  <si>
    <t>"Приложение 3</t>
  </si>
  <si>
    <t>"Приложение 4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</si>
  <si>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</si>
  <si>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</si>
  <si>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1 11 05075 10 0000 120</t>
  </si>
  <si>
    <t>1 17 01050 10 0000 180</t>
  </si>
  <si>
    <t>Невыясненные поступления, зачисляемые в бюджеты сельских поселений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</si>
  <si>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</si>
  <si>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</si>
  <si>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от 19 марта 2020 года № 4-35/1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</si>
</sst>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60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18" fillId="0" borderId="0" xfId="54" applyFont="1" applyFill="1" applyAlignment="1">
      <alignment vertical="top"/>
      <protection/>
    </xf>
    <xf numFmtId="41" fontId="18" fillId="0" borderId="0" xfId="54" applyNumberFormat="1" applyFont="1" applyFill="1" applyAlignment="1">
      <alignment horizontal="right" vertical="top"/>
      <protection/>
    </xf>
    <xf numFmtId="41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18" fillId="0" borderId="0" xfId="54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4" applyFont="1" applyFill="1" applyAlignment="1">
      <alignment horizontal="right" vertical="top" wrapText="1"/>
      <protection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99" fontId="2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49" fontId="20" fillId="0" borderId="10" xfId="0" applyNumberFormat="1" applyFont="1" applyBorder="1" applyAlignment="1">
      <alignment horizontal="left" vertical="center" wrapText="1" indent="1"/>
    </xf>
    <xf numFmtId="49" fontId="20" fillId="0" borderId="10" xfId="0" applyNumberFormat="1" applyFont="1" applyBorder="1" applyAlignment="1">
      <alignment horizontal="left" wrapText="1" indent="1"/>
    </xf>
    <xf numFmtId="0" fontId="22" fillId="0" borderId="10" xfId="0" applyFont="1" applyFill="1" applyBorder="1" applyAlignment="1">
      <alignment horizontal="left" wrapText="1" indent="1"/>
    </xf>
    <xf numFmtId="0" fontId="24" fillId="0" borderId="10" xfId="0" applyFont="1" applyBorder="1" applyAlignment="1">
      <alignment horizontal="left" vertical="center" wrapText="1" indent="1"/>
    </xf>
    <xf numFmtId="0" fontId="9" fillId="0" borderId="10" xfId="54" applyFont="1" applyFill="1" applyBorder="1" applyAlignment="1">
      <alignment horizontal="left" vertical="top" wrapText="1" indent="1"/>
      <protection/>
    </xf>
    <xf numFmtId="49" fontId="21" fillId="0" borderId="10" xfId="0" applyNumberFormat="1" applyFont="1" applyBorder="1" applyAlignment="1">
      <alignment horizontal="left" wrapText="1"/>
    </xf>
    <xf numFmtId="11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2" fontId="3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4" applyFont="1" applyFill="1" applyAlignment="1">
      <alignment horizontal="right" vertical="top" wrapText="1"/>
      <protection/>
    </xf>
    <xf numFmtId="0" fontId="6" fillId="0" borderId="14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49" fontId="8" fillId="0" borderId="15" xfId="54" applyNumberFormat="1" applyFont="1" applyFill="1" applyBorder="1" applyAlignment="1">
      <alignment horizontal="center" vertical="top"/>
      <protection/>
    </xf>
    <xf numFmtId="49" fontId="8" fillId="0" borderId="16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182" fontId="8" fillId="0" borderId="17" xfId="54" applyNumberFormat="1" applyFont="1" applyFill="1" applyBorder="1" applyAlignment="1">
      <alignment horizontal="center" vertical="center" wrapText="1"/>
      <protection/>
    </xf>
    <xf numFmtId="182" fontId="8" fillId="0" borderId="18" xfId="54" applyNumberFormat="1" applyFont="1" applyFill="1" applyBorder="1" applyAlignment="1">
      <alignment horizontal="center" vertical="center" wrapText="1"/>
      <protection/>
    </xf>
    <xf numFmtId="182" fontId="8" fillId="0" borderId="19" xfId="54" applyNumberFormat="1" applyFont="1" applyFill="1" applyBorder="1" applyAlignment="1">
      <alignment horizontal="center" vertical="center" wrapText="1"/>
      <protection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distributed" wrapText="1"/>
      <protection/>
    </xf>
    <xf numFmtId="0" fontId="8" fillId="0" borderId="12" xfId="54" applyFont="1" applyFill="1" applyBorder="1" applyAlignment="1">
      <alignment horizontal="center" vertical="distributed" wrapText="1"/>
      <protection/>
    </xf>
    <xf numFmtId="183" fontId="1" fillId="0" borderId="10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BreakPreview" zoomScaleSheetLayoutView="100" zoomScalePageLayoutView="0" workbookViewId="0" topLeftCell="A1">
      <selection activeCell="U60" sqref="U60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  <col min="9" max="9" width="1.25" style="0" customWidth="1"/>
  </cols>
  <sheetData>
    <row r="1" spans="1:8" ht="12.75">
      <c r="A1" s="127" t="s">
        <v>0</v>
      </c>
      <c r="B1" s="127"/>
      <c r="C1" s="127"/>
      <c r="D1" s="127"/>
      <c r="E1" s="127"/>
      <c r="F1" s="127"/>
      <c r="G1" s="127"/>
      <c r="H1" s="127"/>
    </row>
    <row r="2" spans="1:8" ht="12.75">
      <c r="A2" s="127" t="s">
        <v>54</v>
      </c>
      <c r="B2" s="127"/>
      <c r="C2" s="127"/>
      <c r="D2" s="127"/>
      <c r="E2" s="127"/>
      <c r="F2" s="127"/>
      <c r="G2" s="127"/>
      <c r="H2" s="127"/>
    </row>
    <row r="3" spans="1:8" ht="12.75">
      <c r="A3" s="127" t="s">
        <v>163</v>
      </c>
      <c r="B3" s="127"/>
      <c r="C3" s="127"/>
      <c r="D3" s="127"/>
      <c r="E3" s="127"/>
      <c r="F3" s="127"/>
      <c r="G3" s="127"/>
      <c r="H3" s="127"/>
    </row>
    <row r="4" spans="1:8" ht="12.75">
      <c r="A4" s="127" t="s">
        <v>134</v>
      </c>
      <c r="B4" s="127"/>
      <c r="C4" s="127"/>
      <c r="D4" s="127"/>
      <c r="E4" s="127"/>
      <c r="F4" s="127"/>
      <c r="G4" s="127"/>
      <c r="H4" s="127"/>
    </row>
    <row r="5" spans="1:8" ht="12.75">
      <c r="A5" s="127" t="s">
        <v>135</v>
      </c>
      <c r="B5" s="127"/>
      <c r="C5" s="127"/>
      <c r="D5" s="127"/>
      <c r="E5" s="127"/>
      <c r="F5" s="127"/>
      <c r="G5" s="127"/>
      <c r="H5" s="127"/>
    </row>
    <row r="6" spans="1:8" ht="12.75">
      <c r="A6" s="136" t="s">
        <v>174</v>
      </c>
      <c r="B6" s="136"/>
      <c r="C6" s="136"/>
      <c r="D6" s="136"/>
      <c r="E6" s="136"/>
      <c r="F6" s="136"/>
      <c r="G6" s="136"/>
      <c r="H6" s="136"/>
    </row>
    <row r="8" spans="1:8" s="3" customFormat="1" ht="11.25">
      <c r="A8" s="127" t="s">
        <v>161</v>
      </c>
      <c r="B8" s="127"/>
      <c r="C8" s="127"/>
      <c r="D8" s="127"/>
      <c r="E8" s="127"/>
      <c r="F8" s="127"/>
      <c r="G8" s="127"/>
      <c r="H8" s="127"/>
    </row>
    <row r="9" spans="1:8" s="3" customFormat="1" ht="11.25">
      <c r="A9" s="127" t="s">
        <v>54</v>
      </c>
      <c r="B9" s="127"/>
      <c r="C9" s="127"/>
      <c r="D9" s="127"/>
      <c r="E9" s="127"/>
      <c r="F9" s="127"/>
      <c r="G9" s="127"/>
      <c r="H9" s="127"/>
    </row>
    <row r="10" spans="1:8" s="3" customFormat="1" ht="11.25">
      <c r="A10" s="127" t="s">
        <v>134</v>
      </c>
      <c r="B10" s="127"/>
      <c r="C10" s="127"/>
      <c r="D10" s="127"/>
      <c r="E10" s="127"/>
      <c r="F10" s="127"/>
      <c r="G10" s="127"/>
      <c r="H10" s="127"/>
    </row>
    <row r="11" spans="1:8" s="3" customFormat="1" ht="11.25">
      <c r="A11" s="127" t="s">
        <v>135</v>
      </c>
      <c r="B11" s="127"/>
      <c r="C11" s="127"/>
      <c r="D11" s="127"/>
      <c r="E11" s="127"/>
      <c r="F11" s="127"/>
      <c r="G11" s="127"/>
      <c r="H11" s="127"/>
    </row>
    <row r="12" spans="1:6" ht="12.75">
      <c r="A12" s="1"/>
      <c r="B12" s="1"/>
      <c r="C12" s="1"/>
      <c r="D12" s="1"/>
      <c r="E12" s="1"/>
      <c r="F12" s="1"/>
    </row>
    <row r="13" spans="1:8" ht="40.5" customHeight="1">
      <c r="A13" s="133" t="s">
        <v>154</v>
      </c>
      <c r="B13" s="133"/>
      <c r="C13" s="133"/>
      <c r="D13" s="133"/>
      <c r="E13" s="133"/>
      <c r="F13" s="133"/>
      <c r="G13" s="133"/>
      <c r="H13" s="133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34"/>
      <c r="E15" s="134"/>
      <c r="F15" s="135"/>
    </row>
    <row r="16" spans="1:8" ht="15" customHeight="1">
      <c r="A16" s="128" t="s">
        <v>21</v>
      </c>
      <c r="B16" s="130" t="s">
        <v>13</v>
      </c>
      <c r="C16" s="130" t="s">
        <v>1</v>
      </c>
      <c r="D16" s="130" t="s">
        <v>2</v>
      </c>
      <c r="E16" s="130" t="s">
        <v>3</v>
      </c>
      <c r="F16" s="132" t="s">
        <v>53</v>
      </c>
      <c r="G16" s="132"/>
      <c r="H16" s="132"/>
    </row>
    <row r="17" spans="1:8" ht="15.75" customHeight="1">
      <c r="A17" s="129"/>
      <c r="B17" s="131"/>
      <c r="C17" s="131"/>
      <c r="D17" s="131"/>
      <c r="E17" s="131"/>
      <c r="F17" s="34" t="s">
        <v>110</v>
      </c>
      <c r="G17" s="34" t="s">
        <v>112</v>
      </c>
      <c r="H17" s="34" t="s">
        <v>136</v>
      </c>
    </row>
    <row r="18" spans="1:8" ht="12.75" customHeight="1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</row>
    <row r="19" spans="1:8" ht="15">
      <c r="A19" s="68" t="s">
        <v>63</v>
      </c>
      <c r="B19" s="26"/>
      <c r="C19" s="26"/>
      <c r="D19" s="26"/>
      <c r="E19" s="26"/>
      <c r="F19" s="36">
        <f>F20+F55+F77+F50+F82</f>
        <v>5641.33</v>
      </c>
      <c r="G19" s="36">
        <f>G20+G55+G77+G50+G82</f>
        <v>5752.8</v>
      </c>
      <c r="H19" s="36">
        <f>H20+H55+H77+H50+H82</f>
        <v>5282.899999999999</v>
      </c>
    </row>
    <row r="20" spans="1:8" s="25" customFormat="1" ht="18" customHeight="1">
      <c r="A20" s="74" t="s">
        <v>4</v>
      </c>
      <c r="B20" s="75" t="s">
        <v>7</v>
      </c>
      <c r="C20" s="75" t="s">
        <v>30</v>
      </c>
      <c r="D20" s="76"/>
      <c r="E20" s="75"/>
      <c r="F20" s="77">
        <f>F21+F25+F42</f>
        <v>4581.95</v>
      </c>
      <c r="G20" s="77">
        <f>G21+G25+G42</f>
        <v>4615.8</v>
      </c>
      <c r="H20" s="77">
        <f>H21+H25+H42</f>
        <v>4356.509999999999</v>
      </c>
    </row>
    <row r="21" spans="1:8" s="25" customFormat="1" ht="24">
      <c r="A21" s="74" t="s">
        <v>17</v>
      </c>
      <c r="B21" s="75" t="s">
        <v>7</v>
      </c>
      <c r="C21" s="75" t="s">
        <v>8</v>
      </c>
      <c r="D21" s="76"/>
      <c r="E21" s="75"/>
      <c r="F21" s="77">
        <f>F22</f>
        <v>845.63</v>
      </c>
      <c r="G21" s="77">
        <f aca="true" t="shared" si="0" ref="G21:H23">G22</f>
        <v>872.81</v>
      </c>
      <c r="H21" s="77">
        <f t="shared" si="0"/>
        <v>907.33</v>
      </c>
    </row>
    <row r="22" spans="1:8" ht="17.25" customHeight="1">
      <c r="A22" s="78" t="s">
        <v>64</v>
      </c>
      <c r="B22" s="79" t="s">
        <v>7</v>
      </c>
      <c r="C22" s="79" t="s">
        <v>8</v>
      </c>
      <c r="D22" s="72">
        <v>9900000000</v>
      </c>
      <c r="E22" s="79"/>
      <c r="F22" s="80">
        <f>F23</f>
        <v>845.63</v>
      </c>
      <c r="G22" s="80">
        <f t="shared" si="0"/>
        <v>872.81</v>
      </c>
      <c r="H22" s="80">
        <f t="shared" si="0"/>
        <v>907.33</v>
      </c>
    </row>
    <row r="23" spans="1:8" ht="17.25" customHeight="1">
      <c r="A23" s="78" t="s">
        <v>20</v>
      </c>
      <c r="B23" s="79" t="s">
        <v>7</v>
      </c>
      <c r="C23" s="79" t="s">
        <v>8</v>
      </c>
      <c r="D23" s="72" t="s">
        <v>89</v>
      </c>
      <c r="E23" s="79"/>
      <c r="F23" s="80">
        <f>F24</f>
        <v>845.63</v>
      </c>
      <c r="G23" s="80">
        <f t="shared" si="0"/>
        <v>872.81</v>
      </c>
      <c r="H23" s="80">
        <f t="shared" si="0"/>
        <v>907.33</v>
      </c>
    </row>
    <row r="24" spans="1:8" s="7" customFormat="1" ht="48">
      <c r="A24" s="108" t="s">
        <v>65</v>
      </c>
      <c r="B24" s="79" t="s">
        <v>7</v>
      </c>
      <c r="C24" s="79" t="s">
        <v>8</v>
      </c>
      <c r="D24" s="72" t="s">
        <v>89</v>
      </c>
      <c r="E24" s="79" t="s">
        <v>66</v>
      </c>
      <c r="F24" s="81">
        <v>845.63</v>
      </c>
      <c r="G24" s="81">
        <v>872.81</v>
      </c>
      <c r="H24" s="81">
        <v>907.33</v>
      </c>
    </row>
    <row r="25" spans="1:8" s="21" customFormat="1" ht="36">
      <c r="A25" s="82" t="s">
        <v>18</v>
      </c>
      <c r="B25" s="83" t="s">
        <v>7</v>
      </c>
      <c r="C25" s="83" t="s">
        <v>10</v>
      </c>
      <c r="D25" s="76"/>
      <c r="E25" s="83"/>
      <c r="F25" s="84">
        <f>F26</f>
        <v>3700.12</v>
      </c>
      <c r="G25" s="84">
        <f>G26</f>
        <v>3734.9900000000002</v>
      </c>
      <c r="H25" s="84">
        <f>H26</f>
        <v>3441.1799999999994</v>
      </c>
    </row>
    <row r="26" spans="1:8" s="7" customFormat="1" ht="18" customHeight="1">
      <c r="A26" s="78" t="s">
        <v>64</v>
      </c>
      <c r="B26" s="79" t="s">
        <v>7</v>
      </c>
      <c r="C26" s="79" t="s">
        <v>10</v>
      </c>
      <c r="D26" s="72">
        <v>9900000000</v>
      </c>
      <c r="E26" s="79"/>
      <c r="F26" s="80">
        <f>F27+F34+F36+F39+F31</f>
        <v>3700.12</v>
      </c>
      <c r="G26" s="80">
        <f>G27+G34+G36+G39+G31</f>
        <v>3734.9900000000002</v>
      </c>
      <c r="H26" s="80">
        <f>H27+H34+H36+H39+H31</f>
        <v>3441.1799999999994</v>
      </c>
    </row>
    <row r="27" spans="1:8" s="7" customFormat="1" ht="24">
      <c r="A27" s="78" t="s">
        <v>67</v>
      </c>
      <c r="B27" s="85" t="s">
        <v>7</v>
      </c>
      <c r="C27" s="85" t="s">
        <v>10</v>
      </c>
      <c r="D27" s="72">
        <v>9900002040</v>
      </c>
      <c r="E27" s="85"/>
      <c r="F27" s="81">
        <f>F28+F29+F30</f>
        <v>3501.87</v>
      </c>
      <c r="G27" s="81">
        <f>G28+G29+G30</f>
        <v>3542.27</v>
      </c>
      <c r="H27" s="81">
        <f>H28+H29+H30</f>
        <v>3244.4399999999996</v>
      </c>
    </row>
    <row r="28" spans="1:8" s="7" customFormat="1" ht="48">
      <c r="A28" s="108" t="s">
        <v>65</v>
      </c>
      <c r="B28" s="79" t="s">
        <v>7</v>
      </c>
      <c r="C28" s="79" t="s">
        <v>10</v>
      </c>
      <c r="D28" s="72">
        <v>9900002040</v>
      </c>
      <c r="E28" s="79" t="s">
        <v>66</v>
      </c>
      <c r="F28" s="81">
        <v>2417.61</v>
      </c>
      <c r="G28" s="81">
        <v>2475.27</v>
      </c>
      <c r="H28" s="81">
        <v>2528.45</v>
      </c>
    </row>
    <row r="29" spans="1:8" s="7" customFormat="1" ht="24">
      <c r="A29" s="108" t="s">
        <v>77</v>
      </c>
      <c r="B29" s="79" t="s">
        <v>7</v>
      </c>
      <c r="C29" s="79" t="s">
        <v>10</v>
      </c>
      <c r="D29" s="72">
        <v>9900002040</v>
      </c>
      <c r="E29" s="79" t="s">
        <v>68</v>
      </c>
      <c r="F29" s="81">
        <v>1080.26</v>
      </c>
      <c r="G29" s="81">
        <v>1063</v>
      </c>
      <c r="H29" s="81">
        <v>711.99</v>
      </c>
    </row>
    <row r="30" spans="1:8" s="7" customFormat="1" ht="24">
      <c r="A30" s="108" t="s">
        <v>69</v>
      </c>
      <c r="B30" s="79" t="s">
        <v>7</v>
      </c>
      <c r="C30" s="79" t="s">
        <v>10</v>
      </c>
      <c r="D30" s="72">
        <v>9900002040</v>
      </c>
      <c r="E30" s="79" t="s">
        <v>70</v>
      </c>
      <c r="F30" s="81">
        <v>4</v>
      </c>
      <c r="G30" s="81">
        <v>4</v>
      </c>
      <c r="H30" s="81">
        <v>4</v>
      </c>
    </row>
    <row r="31" spans="1:8" s="7" customFormat="1" ht="24">
      <c r="A31" s="113" t="s">
        <v>141</v>
      </c>
      <c r="B31" s="79" t="s">
        <v>7</v>
      </c>
      <c r="C31" s="79" t="s">
        <v>10</v>
      </c>
      <c r="D31" s="72">
        <v>9900022003</v>
      </c>
      <c r="E31" s="79"/>
      <c r="F31" s="81">
        <f>F32+F33</f>
        <v>7.1</v>
      </c>
      <c r="G31" s="81">
        <f>G32+G33</f>
        <v>0</v>
      </c>
      <c r="H31" s="81">
        <f>H32+H33</f>
        <v>0</v>
      </c>
    </row>
    <row r="32" spans="1:8" s="7" customFormat="1" ht="48">
      <c r="A32" s="109" t="s">
        <v>65</v>
      </c>
      <c r="B32" s="79" t="s">
        <v>7</v>
      </c>
      <c r="C32" s="79" t="s">
        <v>10</v>
      </c>
      <c r="D32" s="72">
        <v>9900022003</v>
      </c>
      <c r="E32" s="79" t="s">
        <v>66</v>
      </c>
      <c r="F32" s="81">
        <v>7</v>
      </c>
      <c r="G32" s="81">
        <v>0</v>
      </c>
      <c r="H32" s="81">
        <v>0</v>
      </c>
    </row>
    <row r="33" spans="1:8" s="7" customFormat="1" ht="24">
      <c r="A33" s="109" t="s">
        <v>77</v>
      </c>
      <c r="B33" s="79" t="s">
        <v>7</v>
      </c>
      <c r="C33" s="79" t="s">
        <v>10</v>
      </c>
      <c r="D33" s="72">
        <v>9900022003</v>
      </c>
      <c r="E33" s="79" t="s">
        <v>68</v>
      </c>
      <c r="F33" s="81">
        <v>0.1</v>
      </c>
      <c r="G33" s="81">
        <v>0</v>
      </c>
      <c r="H33" s="81">
        <v>0</v>
      </c>
    </row>
    <row r="34" spans="1:8" s="7" customFormat="1" ht="24">
      <c r="A34" s="86" t="s">
        <v>44</v>
      </c>
      <c r="B34" s="79" t="s">
        <v>7</v>
      </c>
      <c r="C34" s="79" t="s">
        <v>10</v>
      </c>
      <c r="D34" s="72">
        <v>9900051180</v>
      </c>
      <c r="E34" s="85"/>
      <c r="F34" s="81">
        <f>F35</f>
        <v>152.3</v>
      </c>
      <c r="G34" s="81">
        <f>G35</f>
        <v>152.9</v>
      </c>
      <c r="H34" s="81">
        <f>H35</f>
        <v>155.7</v>
      </c>
    </row>
    <row r="35" spans="1:8" s="7" customFormat="1" ht="48">
      <c r="A35" s="109" t="s">
        <v>65</v>
      </c>
      <c r="B35" s="79" t="s">
        <v>7</v>
      </c>
      <c r="C35" s="79" t="s">
        <v>10</v>
      </c>
      <c r="D35" s="72">
        <v>9900051180</v>
      </c>
      <c r="E35" s="79" t="s">
        <v>66</v>
      </c>
      <c r="F35" s="81">
        <v>152.3</v>
      </c>
      <c r="G35" s="81">
        <v>152.9</v>
      </c>
      <c r="H35" s="81">
        <v>155.7</v>
      </c>
    </row>
    <row r="36" spans="1:8" s="7" customFormat="1" ht="24">
      <c r="A36" s="87" t="s">
        <v>74</v>
      </c>
      <c r="B36" s="85" t="s">
        <v>7</v>
      </c>
      <c r="C36" s="85" t="s">
        <v>10</v>
      </c>
      <c r="D36" s="72">
        <v>9900059300</v>
      </c>
      <c r="E36" s="85"/>
      <c r="F36" s="81">
        <f>F37+F38</f>
        <v>16.5</v>
      </c>
      <c r="G36" s="81">
        <f>G37+G38</f>
        <v>16.939999999999998</v>
      </c>
      <c r="H36" s="81">
        <f>H37+H38</f>
        <v>17.490000000000002</v>
      </c>
    </row>
    <row r="37" spans="1:8" s="7" customFormat="1" ht="48">
      <c r="A37" s="109" t="s">
        <v>65</v>
      </c>
      <c r="B37" s="85" t="s">
        <v>7</v>
      </c>
      <c r="C37" s="85" t="s">
        <v>10</v>
      </c>
      <c r="D37" s="72">
        <v>9900059300</v>
      </c>
      <c r="E37" s="79" t="s">
        <v>66</v>
      </c>
      <c r="F37" s="81">
        <v>13.5</v>
      </c>
      <c r="G37" s="81">
        <v>13.94</v>
      </c>
      <c r="H37" s="81">
        <v>14.49</v>
      </c>
    </row>
    <row r="38" spans="1:8" s="7" customFormat="1" ht="24">
      <c r="A38" s="109" t="s">
        <v>77</v>
      </c>
      <c r="B38" s="85" t="s">
        <v>7</v>
      </c>
      <c r="C38" s="85" t="s">
        <v>10</v>
      </c>
      <c r="D38" s="72">
        <v>9900059300</v>
      </c>
      <c r="E38" s="79" t="s">
        <v>68</v>
      </c>
      <c r="F38" s="81">
        <v>3</v>
      </c>
      <c r="G38" s="81">
        <v>3</v>
      </c>
      <c r="H38" s="81">
        <v>3</v>
      </c>
    </row>
    <row r="39" spans="1:8" s="7" customFormat="1" ht="65.25" customHeight="1">
      <c r="A39" s="105" t="s">
        <v>133</v>
      </c>
      <c r="B39" s="79" t="s">
        <v>7</v>
      </c>
      <c r="C39" s="79" t="s">
        <v>10</v>
      </c>
      <c r="D39" s="72">
        <v>9900073150</v>
      </c>
      <c r="E39" s="79"/>
      <c r="F39" s="88">
        <f>F40+F41</f>
        <v>22.35</v>
      </c>
      <c r="G39" s="88">
        <f>G40+G41</f>
        <v>22.88</v>
      </c>
      <c r="H39" s="88">
        <f>H40+H41</f>
        <v>23.55</v>
      </c>
    </row>
    <row r="40" spans="1:8" s="7" customFormat="1" ht="48">
      <c r="A40" s="109" t="s">
        <v>65</v>
      </c>
      <c r="B40" s="79" t="s">
        <v>7</v>
      </c>
      <c r="C40" s="79" t="s">
        <v>10</v>
      </c>
      <c r="D40" s="72">
        <v>9900073150</v>
      </c>
      <c r="E40" s="79" t="s">
        <v>66</v>
      </c>
      <c r="F40" s="88">
        <v>16.35</v>
      </c>
      <c r="G40" s="88">
        <v>16.88</v>
      </c>
      <c r="H40" s="88">
        <v>17.55</v>
      </c>
    </row>
    <row r="41" spans="1:8" s="7" customFormat="1" ht="24">
      <c r="A41" s="109" t="s">
        <v>77</v>
      </c>
      <c r="B41" s="79" t="s">
        <v>7</v>
      </c>
      <c r="C41" s="79" t="s">
        <v>10</v>
      </c>
      <c r="D41" s="72">
        <v>9900073150</v>
      </c>
      <c r="E41" s="79" t="s">
        <v>68</v>
      </c>
      <c r="F41" s="88">
        <v>6</v>
      </c>
      <c r="G41" s="88">
        <v>6</v>
      </c>
      <c r="H41" s="88">
        <v>6</v>
      </c>
    </row>
    <row r="42" spans="1:8" s="21" customFormat="1" ht="12" customHeight="1">
      <c r="A42" s="82" t="s">
        <v>32</v>
      </c>
      <c r="B42" s="83" t="s">
        <v>7</v>
      </c>
      <c r="C42" s="83" t="s">
        <v>43</v>
      </c>
      <c r="D42" s="76"/>
      <c r="E42" s="83"/>
      <c r="F42" s="84">
        <f>F43</f>
        <v>36.2</v>
      </c>
      <c r="G42" s="84">
        <f>G43</f>
        <v>8</v>
      </c>
      <c r="H42" s="84">
        <f>H43</f>
        <v>8</v>
      </c>
    </row>
    <row r="43" spans="1:8" s="61" customFormat="1" ht="12" customHeight="1">
      <c r="A43" s="78" t="s">
        <v>64</v>
      </c>
      <c r="B43" s="79" t="s">
        <v>7</v>
      </c>
      <c r="C43" s="79" t="s">
        <v>43</v>
      </c>
      <c r="D43" s="72">
        <v>9900000000</v>
      </c>
      <c r="E43" s="79"/>
      <c r="F43" s="80">
        <f>F46+F44+F48</f>
        <v>36.2</v>
      </c>
      <c r="G43" s="80">
        <f>G46+G44+G48</f>
        <v>8</v>
      </c>
      <c r="H43" s="80">
        <f>H46+H44+H48</f>
        <v>8</v>
      </c>
    </row>
    <row r="44" spans="1:8" s="61" customFormat="1" ht="12" customHeight="1">
      <c r="A44" s="78" t="s">
        <v>57</v>
      </c>
      <c r="B44" s="85" t="s">
        <v>7</v>
      </c>
      <c r="C44" s="85" t="s">
        <v>43</v>
      </c>
      <c r="D44" s="72">
        <v>9900009230</v>
      </c>
      <c r="E44" s="79"/>
      <c r="F44" s="81">
        <f>F45</f>
        <v>8</v>
      </c>
      <c r="G44" s="81">
        <f>G45</f>
        <v>8</v>
      </c>
      <c r="H44" s="81">
        <f>H45</f>
        <v>8</v>
      </c>
    </row>
    <row r="45" spans="1:8" s="61" customFormat="1" ht="12" customHeight="1">
      <c r="A45" s="108" t="s">
        <v>69</v>
      </c>
      <c r="B45" s="85" t="s">
        <v>7</v>
      </c>
      <c r="C45" s="85" t="s">
        <v>43</v>
      </c>
      <c r="D45" s="72">
        <v>9900009230</v>
      </c>
      <c r="E45" s="79" t="s">
        <v>70</v>
      </c>
      <c r="F45" s="81">
        <v>8</v>
      </c>
      <c r="G45" s="81">
        <v>8</v>
      </c>
      <c r="H45" s="81">
        <v>8</v>
      </c>
    </row>
    <row r="46" spans="1:8" s="61" customFormat="1" ht="48">
      <c r="A46" s="89" t="s">
        <v>75</v>
      </c>
      <c r="B46" s="85" t="s">
        <v>7</v>
      </c>
      <c r="C46" s="85" t="s">
        <v>43</v>
      </c>
      <c r="D46" s="72">
        <v>9900024030</v>
      </c>
      <c r="E46" s="85"/>
      <c r="F46" s="81">
        <f>F47</f>
        <v>11.1</v>
      </c>
      <c r="G46" s="81">
        <f>G47</f>
        <v>0</v>
      </c>
      <c r="H46" s="81">
        <f>H47</f>
        <v>0</v>
      </c>
    </row>
    <row r="47" spans="1:8" s="61" customFormat="1" ht="15" customHeight="1">
      <c r="A47" s="110" t="s">
        <v>29</v>
      </c>
      <c r="B47" s="85" t="s">
        <v>7</v>
      </c>
      <c r="C47" s="85" t="s">
        <v>43</v>
      </c>
      <c r="D47" s="72">
        <v>9900024030</v>
      </c>
      <c r="E47" s="85" t="s">
        <v>71</v>
      </c>
      <c r="F47" s="81">
        <v>11.1</v>
      </c>
      <c r="G47" s="81">
        <v>0</v>
      </c>
      <c r="H47" s="81">
        <v>0</v>
      </c>
    </row>
    <row r="48" spans="1:8" s="61" customFormat="1" ht="72">
      <c r="A48" s="114" t="s">
        <v>142</v>
      </c>
      <c r="B48" s="85" t="s">
        <v>7</v>
      </c>
      <c r="C48" s="85" t="s">
        <v>43</v>
      </c>
      <c r="D48" s="72">
        <v>9900024040</v>
      </c>
      <c r="E48" s="85"/>
      <c r="F48" s="81">
        <f>F49</f>
        <v>17.1</v>
      </c>
      <c r="G48" s="81">
        <f>G49</f>
        <v>0</v>
      </c>
      <c r="H48" s="81">
        <f>H49</f>
        <v>0</v>
      </c>
    </row>
    <row r="49" spans="1:8" s="61" customFormat="1" ht="15" customHeight="1">
      <c r="A49" s="110" t="s">
        <v>29</v>
      </c>
      <c r="B49" s="85" t="s">
        <v>7</v>
      </c>
      <c r="C49" s="85" t="s">
        <v>43</v>
      </c>
      <c r="D49" s="72">
        <v>9900024040</v>
      </c>
      <c r="E49" s="85" t="s">
        <v>71</v>
      </c>
      <c r="F49" s="81">
        <v>17.1</v>
      </c>
      <c r="G49" s="81">
        <v>0</v>
      </c>
      <c r="H49" s="81">
        <v>0</v>
      </c>
    </row>
    <row r="50" spans="1:8" s="7" customFormat="1" ht="24">
      <c r="A50" s="90" t="s">
        <v>58</v>
      </c>
      <c r="B50" s="83" t="s">
        <v>15</v>
      </c>
      <c r="C50" s="83" t="s">
        <v>30</v>
      </c>
      <c r="D50" s="76"/>
      <c r="E50" s="75"/>
      <c r="F50" s="84">
        <f>F51</f>
        <v>10</v>
      </c>
      <c r="G50" s="84">
        <f aca="true" t="shared" si="1" ref="G50:H53">G51</f>
        <v>10</v>
      </c>
      <c r="H50" s="84">
        <f t="shared" si="1"/>
        <v>0</v>
      </c>
    </row>
    <row r="51" spans="1:8" s="7" customFormat="1" ht="24">
      <c r="A51" s="90" t="s">
        <v>59</v>
      </c>
      <c r="B51" s="83" t="s">
        <v>15</v>
      </c>
      <c r="C51" s="83" t="s">
        <v>60</v>
      </c>
      <c r="D51" s="76"/>
      <c r="E51" s="75"/>
      <c r="F51" s="84">
        <f>F52</f>
        <v>10</v>
      </c>
      <c r="G51" s="84">
        <f t="shared" si="1"/>
        <v>10</v>
      </c>
      <c r="H51" s="84">
        <f t="shared" si="1"/>
        <v>0</v>
      </c>
    </row>
    <row r="52" spans="1:8" s="7" customFormat="1" ht="36">
      <c r="A52" s="91" t="s">
        <v>127</v>
      </c>
      <c r="B52" s="85" t="s">
        <v>15</v>
      </c>
      <c r="C52" s="85" t="s">
        <v>60</v>
      </c>
      <c r="D52" s="72">
        <v>100000000</v>
      </c>
      <c r="E52" s="79"/>
      <c r="F52" s="81">
        <f>F53</f>
        <v>10</v>
      </c>
      <c r="G52" s="81">
        <f t="shared" si="1"/>
        <v>10</v>
      </c>
      <c r="H52" s="81">
        <f t="shared" si="1"/>
        <v>0</v>
      </c>
    </row>
    <row r="53" spans="1:8" s="7" customFormat="1" ht="16.5" customHeight="1">
      <c r="A53" s="91" t="s">
        <v>137</v>
      </c>
      <c r="B53" s="85" t="s">
        <v>15</v>
      </c>
      <c r="C53" s="85" t="s">
        <v>60</v>
      </c>
      <c r="D53" s="72">
        <v>100099000</v>
      </c>
      <c r="E53" s="79"/>
      <c r="F53" s="81">
        <f>F54</f>
        <v>10</v>
      </c>
      <c r="G53" s="81">
        <f t="shared" si="1"/>
        <v>10</v>
      </c>
      <c r="H53" s="81">
        <f t="shared" si="1"/>
        <v>0</v>
      </c>
    </row>
    <row r="54" spans="1:8" s="7" customFormat="1" ht="24">
      <c r="A54" s="108" t="s">
        <v>77</v>
      </c>
      <c r="B54" s="85" t="s">
        <v>15</v>
      </c>
      <c r="C54" s="85" t="s">
        <v>60</v>
      </c>
      <c r="D54" s="72">
        <v>100099000</v>
      </c>
      <c r="E54" s="79" t="s">
        <v>68</v>
      </c>
      <c r="F54" s="81">
        <v>10</v>
      </c>
      <c r="G54" s="81">
        <v>10</v>
      </c>
      <c r="H54" s="81">
        <v>0</v>
      </c>
    </row>
    <row r="55" spans="1:8" s="7" customFormat="1" ht="16.5" customHeight="1">
      <c r="A55" s="82" t="s">
        <v>5</v>
      </c>
      <c r="B55" s="83" t="s">
        <v>9</v>
      </c>
      <c r="C55" s="83" t="s">
        <v>30</v>
      </c>
      <c r="D55" s="92"/>
      <c r="E55" s="85"/>
      <c r="F55" s="84">
        <f>F60+F56</f>
        <v>597.59</v>
      </c>
      <c r="G55" s="84">
        <f>G60</f>
        <v>517.5</v>
      </c>
      <c r="H55" s="84">
        <f>H60</f>
        <v>173.23</v>
      </c>
    </row>
    <row r="56" spans="1:8" s="7" customFormat="1" ht="16.5" customHeight="1">
      <c r="A56" s="82" t="s">
        <v>172</v>
      </c>
      <c r="B56" s="83" t="s">
        <v>9</v>
      </c>
      <c r="C56" s="83" t="s">
        <v>7</v>
      </c>
      <c r="D56" s="92"/>
      <c r="E56" s="85"/>
      <c r="F56" s="84">
        <f>F57</f>
        <v>12.1</v>
      </c>
      <c r="G56" s="84">
        <f aca="true" t="shared" si="2" ref="G56:H58">G57</f>
        <v>0</v>
      </c>
      <c r="H56" s="84">
        <f t="shared" si="2"/>
        <v>0</v>
      </c>
    </row>
    <row r="57" spans="1:8" s="7" customFormat="1" ht="17.25" customHeight="1">
      <c r="A57" s="78" t="s">
        <v>64</v>
      </c>
      <c r="B57" s="85" t="s">
        <v>9</v>
      </c>
      <c r="C57" s="85" t="s">
        <v>7</v>
      </c>
      <c r="D57" s="72">
        <v>9900000000</v>
      </c>
      <c r="E57" s="85"/>
      <c r="F57" s="81">
        <f>F58</f>
        <v>12.1</v>
      </c>
      <c r="G57" s="81">
        <f t="shared" si="2"/>
        <v>0</v>
      </c>
      <c r="H57" s="81">
        <f t="shared" si="2"/>
        <v>0</v>
      </c>
    </row>
    <row r="58" spans="1:8" s="7" customFormat="1" ht="36">
      <c r="A58" s="126" t="s">
        <v>173</v>
      </c>
      <c r="B58" s="85" t="s">
        <v>9</v>
      </c>
      <c r="C58" s="85" t="s">
        <v>7</v>
      </c>
      <c r="D58" s="72">
        <v>9900009260</v>
      </c>
      <c r="E58" s="85"/>
      <c r="F58" s="81">
        <f>F59</f>
        <v>12.1</v>
      </c>
      <c r="G58" s="81">
        <f t="shared" si="2"/>
        <v>0</v>
      </c>
      <c r="H58" s="81">
        <f t="shared" si="2"/>
        <v>0</v>
      </c>
    </row>
    <row r="59" spans="1:8" s="7" customFormat="1" ht="24">
      <c r="A59" s="109" t="s">
        <v>77</v>
      </c>
      <c r="B59" s="85" t="s">
        <v>9</v>
      </c>
      <c r="C59" s="85" t="s">
        <v>7</v>
      </c>
      <c r="D59" s="72">
        <v>9900009260</v>
      </c>
      <c r="E59" s="85" t="s">
        <v>68</v>
      </c>
      <c r="F59" s="81">
        <v>12.1</v>
      </c>
      <c r="G59" s="81">
        <v>0</v>
      </c>
      <c r="H59" s="81">
        <v>0</v>
      </c>
    </row>
    <row r="60" spans="1:8" s="7" customFormat="1" ht="13.5" customHeight="1">
      <c r="A60" s="82" t="s">
        <v>19</v>
      </c>
      <c r="B60" s="83" t="s">
        <v>9</v>
      </c>
      <c r="C60" s="83" t="s">
        <v>15</v>
      </c>
      <c r="D60" s="76"/>
      <c r="E60" s="83"/>
      <c r="F60" s="84">
        <f>F61+F69+F72</f>
        <v>585.49</v>
      </c>
      <c r="G60" s="84">
        <f>G61+G69+G72</f>
        <v>517.5</v>
      </c>
      <c r="H60" s="84">
        <f>H61+H69+H72</f>
        <v>173.23</v>
      </c>
    </row>
    <row r="61" spans="1:8" s="7" customFormat="1" ht="24">
      <c r="A61" s="91" t="s">
        <v>129</v>
      </c>
      <c r="B61" s="93" t="s">
        <v>9</v>
      </c>
      <c r="C61" s="93" t="s">
        <v>15</v>
      </c>
      <c r="D61" s="72">
        <v>200000000</v>
      </c>
      <c r="E61" s="93"/>
      <c r="F61" s="94">
        <f>F62+F64+F66</f>
        <v>575.49</v>
      </c>
      <c r="G61" s="94">
        <f>G62+G64+G66</f>
        <v>0</v>
      </c>
      <c r="H61" s="94">
        <f>H62+H64+H66</f>
        <v>0</v>
      </c>
    </row>
    <row r="62" spans="1:8" s="7" customFormat="1" ht="25.5">
      <c r="A62" s="116" t="s">
        <v>143</v>
      </c>
      <c r="B62" s="117" t="s">
        <v>9</v>
      </c>
      <c r="C62" s="117" t="s">
        <v>15</v>
      </c>
      <c r="D62" s="72" t="s">
        <v>144</v>
      </c>
      <c r="E62" s="117"/>
      <c r="F62" s="115">
        <f>F63</f>
        <v>142.95</v>
      </c>
      <c r="G62" s="115">
        <f>G63</f>
        <v>0</v>
      </c>
      <c r="H62" s="115">
        <f>H63</f>
        <v>0</v>
      </c>
    </row>
    <row r="63" spans="1:8" s="7" customFormat="1" ht="24">
      <c r="A63" s="108" t="s">
        <v>77</v>
      </c>
      <c r="B63" s="117" t="s">
        <v>9</v>
      </c>
      <c r="C63" s="117" t="s">
        <v>15</v>
      </c>
      <c r="D63" s="72" t="s">
        <v>144</v>
      </c>
      <c r="E63" s="117" t="s">
        <v>68</v>
      </c>
      <c r="F63" s="115">
        <v>142.95</v>
      </c>
      <c r="G63" s="115">
        <v>0</v>
      </c>
      <c r="H63" s="115">
        <v>0</v>
      </c>
    </row>
    <row r="64" spans="1:8" s="7" customFormat="1" ht="24">
      <c r="A64" s="113" t="s">
        <v>141</v>
      </c>
      <c r="B64" s="79" t="s">
        <v>9</v>
      </c>
      <c r="C64" s="79" t="s">
        <v>15</v>
      </c>
      <c r="D64" s="72">
        <v>200022003</v>
      </c>
      <c r="E64" s="79"/>
      <c r="F64" s="115">
        <f>F65</f>
        <v>13.4</v>
      </c>
      <c r="G64" s="115">
        <f>G65</f>
        <v>0</v>
      </c>
      <c r="H64" s="115">
        <f>H65</f>
        <v>0</v>
      </c>
    </row>
    <row r="65" spans="1:8" s="7" customFormat="1" ht="24">
      <c r="A65" s="109" t="s">
        <v>77</v>
      </c>
      <c r="B65" s="79" t="s">
        <v>9</v>
      </c>
      <c r="C65" s="79" t="s">
        <v>15</v>
      </c>
      <c r="D65" s="72">
        <v>200022003</v>
      </c>
      <c r="E65" s="79" t="s">
        <v>68</v>
      </c>
      <c r="F65" s="115">
        <v>13.4</v>
      </c>
      <c r="G65" s="115">
        <v>0</v>
      </c>
      <c r="H65" s="115">
        <v>0</v>
      </c>
    </row>
    <row r="66" spans="1:8" s="7" customFormat="1" ht="12.75">
      <c r="A66" s="91" t="s">
        <v>137</v>
      </c>
      <c r="B66" s="93" t="s">
        <v>9</v>
      </c>
      <c r="C66" s="93" t="s">
        <v>15</v>
      </c>
      <c r="D66" s="72">
        <v>200099000</v>
      </c>
      <c r="E66" s="93"/>
      <c r="F66" s="94">
        <f>F67+F68</f>
        <v>419.14</v>
      </c>
      <c r="G66" s="94">
        <f>G67+G68</f>
        <v>0</v>
      </c>
      <c r="H66" s="94">
        <f>H67+H68</f>
        <v>0</v>
      </c>
    </row>
    <row r="67" spans="1:8" s="7" customFormat="1" ht="48">
      <c r="A67" s="109" t="s">
        <v>65</v>
      </c>
      <c r="B67" s="93" t="s">
        <v>9</v>
      </c>
      <c r="C67" s="93" t="s">
        <v>15</v>
      </c>
      <c r="D67" s="72">
        <v>200099000</v>
      </c>
      <c r="E67" s="93" t="s">
        <v>66</v>
      </c>
      <c r="F67" s="94">
        <v>65.1</v>
      </c>
      <c r="G67" s="94">
        <v>0</v>
      </c>
      <c r="H67" s="94">
        <v>0</v>
      </c>
    </row>
    <row r="68" spans="1:8" s="7" customFormat="1" ht="24">
      <c r="A68" s="108" t="s">
        <v>77</v>
      </c>
      <c r="B68" s="93" t="s">
        <v>9</v>
      </c>
      <c r="C68" s="93" t="s">
        <v>15</v>
      </c>
      <c r="D68" s="72">
        <v>200099000</v>
      </c>
      <c r="E68" s="93" t="s">
        <v>68</v>
      </c>
      <c r="F68" s="94">
        <v>354.04</v>
      </c>
      <c r="G68" s="94">
        <v>0</v>
      </c>
      <c r="H68" s="94">
        <v>0</v>
      </c>
    </row>
    <row r="69" spans="1:8" s="21" customFormat="1" ht="40.5" customHeight="1">
      <c r="A69" s="91" t="s">
        <v>128</v>
      </c>
      <c r="B69" s="93" t="s">
        <v>9</v>
      </c>
      <c r="C69" s="93" t="s">
        <v>15</v>
      </c>
      <c r="D69" s="72">
        <v>300000000</v>
      </c>
      <c r="E69" s="93"/>
      <c r="F69" s="94">
        <f aca="true" t="shared" si="3" ref="F69:H70">F70</f>
        <v>10</v>
      </c>
      <c r="G69" s="94">
        <f t="shared" si="3"/>
        <v>10</v>
      </c>
      <c r="H69" s="94">
        <f t="shared" si="3"/>
        <v>0</v>
      </c>
    </row>
    <row r="70" spans="1:8" s="21" customFormat="1" ht="15.75" customHeight="1">
      <c r="A70" s="91" t="s">
        <v>137</v>
      </c>
      <c r="B70" s="93" t="s">
        <v>9</v>
      </c>
      <c r="C70" s="93" t="s">
        <v>15</v>
      </c>
      <c r="D70" s="72">
        <v>300099000</v>
      </c>
      <c r="E70" s="93"/>
      <c r="F70" s="94">
        <f t="shared" si="3"/>
        <v>10</v>
      </c>
      <c r="G70" s="94">
        <f t="shared" si="3"/>
        <v>10</v>
      </c>
      <c r="H70" s="94">
        <f t="shared" si="3"/>
        <v>0</v>
      </c>
    </row>
    <row r="71" spans="1:8" s="7" customFormat="1" ht="24">
      <c r="A71" s="108" t="s">
        <v>77</v>
      </c>
      <c r="B71" s="93" t="s">
        <v>9</v>
      </c>
      <c r="C71" s="93" t="s">
        <v>15</v>
      </c>
      <c r="D71" s="72">
        <v>300099000</v>
      </c>
      <c r="E71" s="93" t="s">
        <v>68</v>
      </c>
      <c r="F71" s="94">
        <v>10</v>
      </c>
      <c r="G71" s="94">
        <v>10</v>
      </c>
      <c r="H71" s="94">
        <v>0</v>
      </c>
    </row>
    <row r="72" spans="1:8" s="7" customFormat="1" ht="17.25" customHeight="1">
      <c r="A72" s="106" t="s">
        <v>64</v>
      </c>
      <c r="B72" s="85" t="s">
        <v>9</v>
      </c>
      <c r="C72" s="85" t="s">
        <v>15</v>
      </c>
      <c r="D72" s="72">
        <v>9900000000</v>
      </c>
      <c r="E72" s="85"/>
      <c r="F72" s="94">
        <f>F73+F75</f>
        <v>0</v>
      </c>
      <c r="G72" s="94">
        <f>G73+G75</f>
        <v>507.5</v>
      </c>
      <c r="H72" s="94">
        <f>H73+H75</f>
        <v>173.23</v>
      </c>
    </row>
    <row r="73" spans="1:8" s="7" customFormat="1" ht="14.25" customHeight="1">
      <c r="A73" s="86" t="s">
        <v>130</v>
      </c>
      <c r="B73" s="85" t="s">
        <v>9</v>
      </c>
      <c r="C73" s="85" t="s">
        <v>15</v>
      </c>
      <c r="D73" s="72">
        <v>9900060010</v>
      </c>
      <c r="E73" s="85"/>
      <c r="F73" s="94">
        <f>F74</f>
        <v>0</v>
      </c>
      <c r="G73" s="94">
        <f>G74</f>
        <v>93</v>
      </c>
      <c r="H73" s="94">
        <f>H74</f>
        <v>45</v>
      </c>
    </row>
    <row r="74" spans="1:8" s="7" customFormat="1" ht="24">
      <c r="A74" s="109" t="s">
        <v>131</v>
      </c>
      <c r="B74" s="85" t="s">
        <v>9</v>
      </c>
      <c r="C74" s="85" t="s">
        <v>15</v>
      </c>
      <c r="D74" s="72">
        <v>9900060010</v>
      </c>
      <c r="E74" s="85" t="s">
        <v>68</v>
      </c>
      <c r="F74" s="94">
        <v>0</v>
      </c>
      <c r="G74" s="94">
        <v>93</v>
      </c>
      <c r="H74" s="94">
        <v>45</v>
      </c>
    </row>
    <row r="75" spans="1:8" s="7" customFormat="1" ht="14.25" customHeight="1">
      <c r="A75" s="107" t="s">
        <v>132</v>
      </c>
      <c r="B75" s="85" t="s">
        <v>9</v>
      </c>
      <c r="C75" s="85" t="s">
        <v>15</v>
      </c>
      <c r="D75" s="72">
        <v>9900060020</v>
      </c>
      <c r="E75" s="85"/>
      <c r="F75" s="94">
        <f>F76</f>
        <v>0</v>
      </c>
      <c r="G75" s="94">
        <f>G76</f>
        <v>414.5</v>
      </c>
      <c r="H75" s="94">
        <f>H76</f>
        <v>128.23</v>
      </c>
    </row>
    <row r="76" spans="1:8" s="7" customFormat="1" ht="24">
      <c r="A76" s="109" t="s">
        <v>131</v>
      </c>
      <c r="B76" s="85" t="s">
        <v>9</v>
      </c>
      <c r="C76" s="85" t="s">
        <v>15</v>
      </c>
      <c r="D76" s="72">
        <v>9900060020</v>
      </c>
      <c r="E76" s="85" t="s">
        <v>68</v>
      </c>
      <c r="F76" s="94">
        <v>0</v>
      </c>
      <c r="G76" s="94">
        <v>414.5</v>
      </c>
      <c r="H76" s="94">
        <v>128.23</v>
      </c>
    </row>
    <row r="77" spans="1:8" s="7" customFormat="1" ht="14.25" customHeight="1">
      <c r="A77" s="96" t="s">
        <v>6</v>
      </c>
      <c r="B77" s="95" t="s">
        <v>14</v>
      </c>
      <c r="C77" s="95" t="s">
        <v>30</v>
      </c>
      <c r="D77" s="97"/>
      <c r="E77" s="98"/>
      <c r="F77" s="99">
        <f>F78</f>
        <v>451.79</v>
      </c>
      <c r="G77" s="99">
        <f aca="true" t="shared" si="4" ref="G77:H80">G78</f>
        <v>466.5</v>
      </c>
      <c r="H77" s="99">
        <f t="shared" si="4"/>
        <v>485.16</v>
      </c>
    </row>
    <row r="78" spans="1:8" s="7" customFormat="1" ht="14.25" customHeight="1">
      <c r="A78" s="96" t="s">
        <v>16</v>
      </c>
      <c r="B78" s="100">
        <v>10</v>
      </c>
      <c r="C78" s="100" t="s">
        <v>7</v>
      </c>
      <c r="D78" s="101"/>
      <c r="E78" s="100"/>
      <c r="F78" s="99">
        <f>F79</f>
        <v>451.79</v>
      </c>
      <c r="G78" s="99">
        <f t="shared" si="4"/>
        <v>466.5</v>
      </c>
      <c r="H78" s="99">
        <f t="shared" si="4"/>
        <v>485.16</v>
      </c>
    </row>
    <row r="79" spans="1:8" s="25" customFormat="1" ht="15" customHeight="1">
      <c r="A79" s="78" t="s">
        <v>64</v>
      </c>
      <c r="B79" s="102">
        <v>10</v>
      </c>
      <c r="C79" s="102" t="s">
        <v>7</v>
      </c>
      <c r="D79" s="72">
        <v>9900000000</v>
      </c>
      <c r="E79" s="102"/>
      <c r="F79" s="103">
        <f>F80</f>
        <v>451.79</v>
      </c>
      <c r="G79" s="103">
        <f t="shared" si="4"/>
        <v>466.5</v>
      </c>
      <c r="H79" s="103">
        <f t="shared" si="4"/>
        <v>485.16</v>
      </c>
    </row>
    <row r="80" spans="1:8" s="25" customFormat="1" ht="36">
      <c r="A80" s="104" t="s">
        <v>73</v>
      </c>
      <c r="B80" s="102" t="s">
        <v>14</v>
      </c>
      <c r="C80" s="102" t="s">
        <v>7</v>
      </c>
      <c r="D80" s="73">
        <v>9900010490</v>
      </c>
      <c r="E80" s="102"/>
      <c r="F80" s="103">
        <f>F81</f>
        <v>451.79</v>
      </c>
      <c r="G80" s="103">
        <f t="shared" si="4"/>
        <v>466.5</v>
      </c>
      <c r="H80" s="103">
        <f t="shared" si="4"/>
        <v>485.16</v>
      </c>
    </row>
    <row r="81" spans="1:8" ht="18.75" customHeight="1">
      <c r="A81" s="108" t="s">
        <v>72</v>
      </c>
      <c r="B81" s="102" t="s">
        <v>14</v>
      </c>
      <c r="C81" s="102" t="s">
        <v>7</v>
      </c>
      <c r="D81" s="73">
        <v>9900010490</v>
      </c>
      <c r="E81" s="102">
        <v>300</v>
      </c>
      <c r="F81" s="103">
        <v>451.79</v>
      </c>
      <c r="G81" s="103">
        <v>466.5</v>
      </c>
      <c r="H81" s="103">
        <v>485.16</v>
      </c>
    </row>
    <row r="82" spans="1:8" ht="12.75">
      <c r="A82" s="69" t="s">
        <v>61</v>
      </c>
      <c r="B82" s="24">
        <v>99</v>
      </c>
      <c r="C82" s="29" t="s">
        <v>30</v>
      </c>
      <c r="D82" s="24"/>
      <c r="E82" s="24"/>
      <c r="F82" s="38">
        <f aca="true" t="shared" si="5" ref="F82:H83">F83</f>
        <v>0</v>
      </c>
      <c r="G82" s="38">
        <f t="shared" si="5"/>
        <v>143</v>
      </c>
      <c r="H82" s="38">
        <f t="shared" si="5"/>
        <v>268</v>
      </c>
    </row>
    <row r="83" spans="1:8" ht="12.75">
      <c r="A83" s="69" t="s">
        <v>61</v>
      </c>
      <c r="B83" s="24">
        <v>99</v>
      </c>
      <c r="C83" s="24">
        <v>99</v>
      </c>
      <c r="D83" s="24"/>
      <c r="E83" s="24"/>
      <c r="F83" s="38">
        <f t="shared" si="5"/>
        <v>0</v>
      </c>
      <c r="G83" s="38">
        <f t="shared" si="5"/>
        <v>143</v>
      </c>
      <c r="H83" s="38">
        <f t="shared" si="5"/>
        <v>268</v>
      </c>
    </row>
    <row r="84" spans="1:9" ht="12.75">
      <c r="A84" s="111" t="s">
        <v>61</v>
      </c>
      <c r="B84" s="23">
        <v>99</v>
      </c>
      <c r="C84" s="23">
        <v>99</v>
      </c>
      <c r="D84" s="72">
        <v>9900099990</v>
      </c>
      <c r="E84" s="23">
        <v>800</v>
      </c>
      <c r="F84" s="37">
        <v>0</v>
      </c>
      <c r="G84" s="37">
        <v>143</v>
      </c>
      <c r="H84" s="122">
        <v>268</v>
      </c>
      <c r="I84" t="s">
        <v>162</v>
      </c>
    </row>
  </sheetData>
  <sheetProtection/>
  <mergeCells count="18">
    <mergeCell ref="A8:H8"/>
    <mergeCell ref="A9:H9"/>
    <mergeCell ref="A10:H10"/>
    <mergeCell ref="A1:H1"/>
    <mergeCell ref="A2:H2"/>
    <mergeCell ref="A4:H4"/>
    <mergeCell ref="A5:H5"/>
    <mergeCell ref="A6:H6"/>
    <mergeCell ref="A3:H3"/>
    <mergeCell ref="A11:H11"/>
    <mergeCell ref="A16:A17"/>
    <mergeCell ref="B16:B17"/>
    <mergeCell ref="C16:C17"/>
    <mergeCell ref="D16:D17"/>
    <mergeCell ref="E16:E17"/>
    <mergeCell ref="F16:H16"/>
    <mergeCell ref="A13:H13"/>
    <mergeCell ref="D15:F1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67">
      <selection activeCell="N22" sqref="N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  <col min="9" max="9" width="9.125" style="0" customWidth="1"/>
    <col min="10" max="10" width="1.75390625" style="0" customWidth="1"/>
  </cols>
  <sheetData>
    <row r="1" spans="1:9" ht="12.75">
      <c r="A1" s="127" t="s">
        <v>11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27" t="s">
        <v>54</v>
      </c>
      <c r="B2" s="127"/>
      <c r="C2" s="127"/>
      <c r="D2" s="127"/>
      <c r="E2" s="127"/>
      <c r="F2" s="127"/>
      <c r="G2" s="127"/>
      <c r="H2" s="127"/>
      <c r="I2" s="127"/>
    </row>
    <row r="3" spans="1:9" ht="12.75">
      <c r="A3" s="127" t="s">
        <v>163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127" t="s">
        <v>134</v>
      </c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27" t="s">
        <v>135</v>
      </c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27" t="s">
        <v>174</v>
      </c>
      <c r="B6" s="127"/>
      <c r="C6" s="127"/>
      <c r="D6" s="127"/>
      <c r="E6" s="127"/>
      <c r="F6" s="127"/>
      <c r="G6" s="127"/>
      <c r="H6" s="127"/>
      <c r="I6" s="127"/>
    </row>
    <row r="7" spans="1:7" ht="12.75">
      <c r="A7" s="1"/>
      <c r="B7" s="1"/>
      <c r="C7" s="1"/>
      <c r="D7" s="1"/>
      <c r="E7" s="1"/>
      <c r="F7" s="1"/>
      <c r="G7" s="1"/>
    </row>
    <row r="8" spans="1:9" s="3" customFormat="1" ht="11.25">
      <c r="A8" s="127" t="s">
        <v>164</v>
      </c>
      <c r="B8" s="127"/>
      <c r="C8" s="127"/>
      <c r="D8" s="127"/>
      <c r="E8" s="127"/>
      <c r="F8" s="127"/>
      <c r="G8" s="127"/>
      <c r="H8" s="127"/>
      <c r="I8" s="127"/>
    </row>
    <row r="9" spans="1:9" s="3" customFormat="1" ht="11.25">
      <c r="A9" s="127" t="s">
        <v>54</v>
      </c>
      <c r="B9" s="127"/>
      <c r="C9" s="127"/>
      <c r="D9" s="127"/>
      <c r="E9" s="127"/>
      <c r="F9" s="127"/>
      <c r="G9" s="127"/>
      <c r="H9" s="127"/>
      <c r="I9" s="127"/>
    </row>
    <row r="10" spans="1:9" s="3" customFormat="1" ht="11.25">
      <c r="A10" s="127" t="s">
        <v>134</v>
      </c>
      <c r="B10" s="127"/>
      <c r="C10" s="127"/>
      <c r="D10" s="127"/>
      <c r="E10" s="127"/>
      <c r="F10" s="127"/>
      <c r="G10" s="127"/>
      <c r="H10" s="127"/>
      <c r="I10" s="127"/>
    </row>
    <row r="11" spans="1:9" s="3" customFormat="1" ht="11.25">
      <c r="A11" s="127" t="s">
        <v>135</v>
      </c>
      <c r="B11" s="127"/>
      <c r="C11" s="127"/>
      <c r="D11" s="127"/>
      <c r="E11" s="127"/>
      <c r="F11" s="127"/>
      <c r="G11" s="127"/>
      <c r="H11" s="127"/>
      <c r="I11" s="127"/>
    </row>
    <row r="12" spans="1:7" ht="12.75">
      <c r="A12" s="1"/>
      <c r="B12" s="1"/>
      <c r="C12" s="1"/>
      <c r="D12" s="1"/>
      <c r="E12" s="1"/>
      <c r="F12" s="1"/>
      <c r="G12" s="1"/>
    </row>
    <row r="13" spans="1:9" ht="30.75" customHeight="1">
      <c r="A13" s="133" t="s">
        <v>155</v>
      </c>
      <c r="B13" s="133"/>
      <c r="C13" s="133"/>
      <c r="D13" s="133"/>
      <c r="E13" s="133"/>
      <c r="F13" s="133"/>
      <c r="G13" s="133"/>
      <c r="H13" s="133"/>
      <c r="I13" s="133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34"/>
      <c r="F15" s="134"/>
      <c r="G15" s="135"/>
    </row>
    <row r="16" spans="1:9" ht="15" customHeight="1">
      <c r="A16" s="128" t="s">
        <v>21</v>
      </c>
      <c r="B16" s="130" t="s">
        <v>12</v>
      </c>
      <c r="C16" s="130" t="s">
        <v>13</v>
      </c>
      <c r="D16" s="130" t="s">
        <v>1</v>
      </c>
      <c r="E16" s="130" t="s">
        <v>2</v>
      </c>
      <c r="F16" s="130" t="s">
        <v>3</v>
      </c>
      <c r="G16" s="132" t="s">
        <v>53</v>
      </c>
      <c r="H16" s="132"/>
      <c r="I16" s="132"/>
    </row>
    <row r="17" spans="1:9" ht="13.5" customHeight="1">
      <c r="A17" s="129"/>
      <c r="B17" s="131"/>
      <c r="C17" s="131"/>
      <c r="D17" s="131"/>
      <c r="E17" s="131"/>
      <c r="F17" s="131"/>
      <c r="G17" s="34" t="s">
        <v>110</v>
      </c>
      <c r="H17" s="34" t="s">
        <v>112</v>
      </c>
      <c r="I17" s="34" t="s">
        <v>136</v>
      </c>
    </row>
    <row r="18" spans="1:9" ht="12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</row>
    <row r="19" spans="1:9" ht="20.25" customHeight="1">
      <c r="A19" s="15" t="s">
        <v>55</v>
      </c>
      <c r="B19" s="12" t="s">
        <v>31</v>
      </c>
      <c r="C19" s="26"/>
      <c r="D19" s="26"/>
      <c r="E19" s="26"/>
      <c r="F19" s="26"/>
      <c r="G19" s="36">
        <f>G20+G55+G77+G50+G82</f>
        <v>5641.33</v>
      </c>
      <c r="H19" s="36">
        <f>H20+H55+H77+H50+H82</f>
        <v>5752.8</v>
      </c>
      <c r="I19" s="36">
        <f>I20+I55+I77+I50+I82</f>
        <v>5282.899999999999</v>
      </c>
    </row>
    <row r="20" spans="1:9" s="25" customFormat="1" ht="21" customHeight="1">
      <c r="A20" s="74" t="s">
        <v>4</v>
      </c>
      <c r="B20" s="16"/>
      <c r="C20" s="75" t="s">
        <v>7</v>
      </c>
      <c r="D20" s="75" t="s">
        <v>30</v>
      </c>
      <c r="E20" s="76"/>
      <c r="F20" s="75"/>
      <c r="G20" s="77">
        <f>G21+G25+G42</f>
        <v>4581.95</v>
      </c>
      <c r="H20" s="77">
        <f>H21+H25+H42</f>
        <v>4615.8</v>
      </c>
      <c r="I20" s="77">
        <f>I21+I25+I42</f>
        <v>4356.509999999999</v>
      </c>
    </row>
    <row r="21" spans="1:9" s="25" customFormat="1" ht="24">
      <c r="A21" s="74" t="s">
        <v>17</v>
      </c>
      <c r="B21" s="16"/>
      <c r="C21" s="75" t="s">
        <v>7</v>
      </c>
      <c r="D21" s="75" t="s">
        <v>8</v>
      </c>
      <c r="E21" s="76"/>
      <c r="F21" s="75"/>
      <c r="G21" s="77">
        <f>G22</f>
        <v>845.63</v>
      </c>
      <c r="H21" s="77">
        <f aca="true" t="shared" si="0" ref="H21:I23">H22</f>
        <v>872.81</v>
      </c>
      <c r="I21" s="77">
        <f t="shared" si="0"/>
        <v>907.33</v>
      </c>
    </row>
    <row r="22" spans="1:9" ht="15.75" customHeight="1">
      <c r="A22" s="78" t="s">
        <v>64</v>
      </c>
      <c r="B22" s="17"/>
      <c r="C22" s="79" t="s">
        <v>7</v>
      </c>
      <c r="D22" s="79" t="s">
        <v>8</v>
      </c>
      <c r="E22" s="72">
        <v>9900000000</v>
      </c>
      <c r="F22" s="79"/>
      <c r="G22" s="80">
        <f>G23</f>
        <v>845.63</v>
      </c>
      <c r="H22" s="80">
        <f t="shared" si="0"/>
        <v>872.81</v>
      </c>
      <c r="I22" s="80">
        <f t="shared" si="0"/>
        <v>907.33</v>
      </c>
    </row>
    <row r="23" spans="1:9" ht="15.75" customHeight="1">
      <c r="A23" s="78" t="s">
        <v>20</v>
      </c>
      <c r="B23" s="17"/>
      <c r="C23" s="79" t="s">
        <v>7</v>
      </c>
      <c r="D23" s="79" t="s">
        <v>8</v>
      </c>
      <c r="E23" s="72" t="s">
        <v>89</v>
      </c>
      <c r="F23" s="79"/>
      <c r="G23" s="80">
        <f>G24</f>
        <v>845.63</v>
      </c>
      <c r="H23" s="80">
        <f t="shared" si="0"/>
        <v>872.81</v>
      </c>
      <c r="I23" s="80">
        <f t="shared" si="0"/>
        <v>907.33</v>
      </c>
    </row>
    <row r="24" spans="1:9" s="7" customFormat="1" ht="48">
      <c r="A24" s="108" t="s">
        <v>65</v>
      </c>
      <c r="B24" s="13"/>
      <c r="C24" s="79" t="s">
        <v>7</v>
      </c>
      <c r="D24" s="79" t="s">
        <v>8</v>
      </c>
      <c r="E24" s="72" t="s">
        <v>89</v>
      </c>
      <c r="F24" s="79" t="s">
        <v>66</v>
      </c>
      <c r="G24" s="81">
        <f>'Приложение 1'!F24</f>
        <v>845.63</v>
      </c>
      <c r="H24" s="81">
        <f>'Приложение 1'!G24</f>
        <v>872.81</v>
      </c>
      <c r="I24" s="81">
        <f>'Приложение 1'!H24</f>
        <v>907.33</v>
      </c>
    </row>
    <row r="25" spans="1:9" s="21" customFormat="1" ht="36">
      <c r="A25" s="82" t="s">
        <v>18</v>
      </c>
      <c r="B25" s="20"/>
      <c r="C25" s="83" t="s">
        <v>7</v>
      </c>
      <c r="D25" s="83" t="s">
        <v>10</v>
      </c>
      <c r="E25" s="76"/>
      <c r="F25" s="83"/>
      <c r="G25" s="84">
        <f>G26</f>
        <v>3700.12</v>
      </c>
      <c r="H25" s="84">
        <f>H26</f>
        <v>3734.9900000000002</v>
      </c>
      <c r="I25" s="84">
        <f>I26</f>
        <v>3441.1799999999994</v>
      </c>
    </row>
    <row r="26" spans="1:9" s="7" customFormat="1" ht="15.75" customHeight="1">
      <c r="A26" s="78" t="s">
        <v>64</v>
      </c>
      <c r="B26" s="18"/>
      <c r="C26" s="79" t="s">
        <v>7</v>
      </c>
      <c r="D26" s="79" t="s">
        <v>10</v>
      </c>
      <c r="E26" s="72">
        <v>9900000000</v>
      </c>
      <c r="F26" s="79"/>
      <c r="G26" s="80">
        <f>G27+G34+G36+G39+G31</f>
        <v>3700.12</v>
      </c>
      <c r="H26" s="80">
        <f>H27+H34+H36+H39+H31</f>
        <v>3734.9900000000002</v>
      </c>
      <c r="I26" s="80">
        <f>I27+I34+I36+I39+I31</f>
        <v>3441.1799999999994</v>
      </c>
    </row>
    <row r="27" spans="1:9" s="7" customFormat="1" ht="24">
      <c r="A27" s="78" t="s">
        <v>67</v>
      </c>
      <c r="B27" s="18"/>
      <c r="C27" s="85" t="s">
        <v>7</v>
      </c>
      <c r="D27" s="85" t="s">
        <v>10</v>
      </c>
      <c r="E27" s="72">
        <v>9900002040</v>
      </c>
      <c r="F27" s="85"/>
      <c r="G27" s="81">
        <f>G28+G29+G30</f>
        <v>3501.87</v>
      </c>
      <c r="H27" s="81">
        <f>H28+H29+H30</f>
        <v>3542.27</v>
      </c>
      <c r="I27" s="81">
        <f>I28+I29+I30</f>
        <v>3244.4399999999996</v>
      </c>
    </row>
    <row r="28" spans="1:9" s="7" customFormat="1" ht="48">
      <c r="A28" s="108" t="s">
        <v>65</v>
      </c>
      <c r="B28" s="13"/>
      <c r="C28" s="79" t="s">
        <v>7</v>
      </c>
      <c r="D28" s="79" t="s">
        <v>10</v>
      </c>
      <c r="E28" s="72">
        <v>9900002040</v>
      </c>
      <c r="F28" s="79" t="s">
        <v>66</v>
      </c>
      <c r="G28" s="81">
        <f>'Приложение 1'!F28</f>
        <v>2417.61</v>
      </c>
      <c r="H28" s="81">
        <f>'Приложение 1'!G28</f>
        <v>2475.27</v>
      </c>
      <c r="I28" s="81">
        <f>'Приложение 1'!H28</f>
        <v>2528.45</v>
      </c>
    </row>
    <row r="29" spans="1:9" s="7" customFormat="1" ht="24">
      <c r="A29" s="108" t="s">
        <v>77</v>
      </c>
      <c r="B29" s="13"/>
      <c r="C29" s="79" t="s">
        <v>7</v>
      </c>
      <c r="D29" s="79" t="s">
        <v>10</v>
      </c>
      <c r="E29" s="72">
        <v>9900002040</v>
      </c>
      <c r="F29" s="79" t="s">
        <v>68</v>
      </c>
      <c r="G29" s="81">
        <f>'Приложение 1'!F29</f>
        <v>1080.26</v>
      </c>
      <c r="H29" s="81">
        <f>'Приложение 1'!G29</f>
        <v>1063</v>
      </c>
      <c r="I29" s="81">
        <f>'Приложение 1'!H29</f>
        <v>711.99</v>
      </c>
    </row>
    <row r="30" spans="1:9" s="7" customFormat="1" ht="17.25" customHeight="1">
      <c r="A30" s="108" t="s">
        <v>69</v>
      </c>
      <c r="B30" s="13"/>
      <c r="C30" s="79" t="s">
        <v>7</v>
      </c>
      <c r="D30" s="79" t="s">
        <v>10</v>
      </c>
      <c r="E30" s="72">
        <v>9900002040</v>
      </c>
      <c r="F30" s="79" t="s">
        <v>70</v>
      </c>
      <c r="G30" s="81">
        <f>'Приложение 1'!F30</f>
        <v>4</v>
      </c>
      <c r="H30" s="81">
        <f>'Приложение 1'!G30</f>
        <v>4</v>
      </c>
      <c r="I30" s="81">
        <f>'Приложение 1'!H30</f>
        <v>4</v>
      </c>
    </row>
    <row r="31" spans="1:9" s="7" customFormat="1" ht="24">
      <c r="A31" s="113" t="s">
        <v>141</v>
      </c>
      <c r="B31" s="13"/>
      <c r="C31" s="79" t="s">
        <v>7</v>
      </c>
      <c r="D31" s="79" t="s">
        <v>10</v>
      </c>
      <c r="E31" s="72">
        <v>9900022003</v>
      </c>
      <c r="F31" s="79"/>
      <c r="G31" s="81">
        <f>G32+G33</f>
        <v>7.1</v>
      </c>
      <c r="H31" s="81">
        <f>H32+H33</f>
        <v>0</v>
      </c>
      <c r="I31" s="81">
        <f>I32+I33</f>
        <v>0</v>
      </c>
    </row>
    <row r="32" spans="1:9" s="7" customFormat="1" ht="48">
      <c r="A32" s="109" t="s">
        <v>65</v>
      </c>
      <c r="B32" s="19"/>
      <c r="C32" s="79" t="s">
        <v>7</v>
      </c>
      <c r="D32" s="79" t="s">
        <v>10</v>
      </c>
      <c r="E32" s="72">
        <v>9900022003</v>
      </c>
      <c r="F32" s="79" t="s">
        <v>66</v>
      </c>
      <c r="G32" s="81">
        <f>'Приложение 1'!F32</f>
        <v>7</v>
      </c>
      <c r="H32" s="81">
        <f>'Приложение 1'!G32</f>
        <v>0</v>
      </c>
      <c r="I32" s="81">
        <f>'Приложение 1'!H32</f>
        <v>0</v>
      </c>
    </row>
    <row r="33" spans="1:9" s="7" customFormat="1" ht="24">
      <c r="A33" s="109" t="s">
        <v>77</v>
      </c>
      <c r="B33" s="19"/>
      <c r="C33" s="79" t="s">
        <v>7</v>
      </c>
      <c r="D33" s="79" t="s">
        <v>10</v>
      </c>
      <c r="E33" s="72">
        <v>9900022003</v>
      </c>
      <c r="F33" s="79" t="s">
        <v>68</v>
      </c>
      <c r="G33" s="81">
        <f>'Приложение 1'!F33</f>
        <v>0.1</v>
      </c>
      <c r="H33" s="81">
        <f>'Приложение 1'!G33</f>
        <v>0</v>
      </c>
      <c r="I33" s="81">
        <f>'Приложение 1'!H33</f>
        <v>0</v>
      </c>
    </row>
    <row r="34" spans="1:9" s="21" customFormat="1" ht="24">
      <c r="A34" s="86" t="s">
        <v>44</v>
      </c>
      <c r="B34" s="20"/>
      <c r="C34" s="79" t="s">
        <v>7</v>
      </c>
      <c r="D34" s="79" t="s">
        <v>10</v>
      </c>
      <c r="E34" s="72">
        <v>9900051180</v>
      </c>
      <c r="F34" s="85"/>
      <c r="G34" s="81">
        <f>G35</f>
        <v>152.3</v>
      </c>
      <c r="H34" s="81">
        <f>H35</f>
        <v>152.9</v>
      </c>
      <c r="I34" s="81">
        <f>I35</f>
        <v>155.7</v>
      </c>
    </row>
    <row r="35" spans="1:9" s="61" customFormat="1" ht="48">
      <c r="A35" s="109" t="s">
        <v>65</v>
      </c>
      <c r="B35" s="19"/>
      <c r="C35" s="79" t="s">
        <v>7</v>
      </c>
      <c r="D35" s="79" t="s">
        <v>10</v>
      </c>
      <c r="E35" s="72">
        <v>9900051180</v>
      </c>
      <c r="F35" s="79" t="s">
        <v>66</v>
      </c>
      <c r="G35" s="81">
        <f>'Приложение 1'!F35</f>
        <v>152.3</v>
      </c>
      <c r="H35" s="81">
        <f>'Приложение 1'!G35</f>
        <v>152.9</v>
      </c>
      <c r="I35" s="81">
        <f>'Приложение 1'!H35</f>
        <v>155.7</v>
      </c>
    </row>
    <row r="36" spans="1:9" s="61" customFormat="1" ht="24">
      <c r="A36" s="87" t="s">
        <v>74</v>
      </c>
      <c r="B36" s="19"/>
      <c r="C36" s="85" t="s">
        <v>7</v>
      </c>
      <c r="D36" s="85" t="s">
        <v>10</v>
      </c>
      <c r="E36" s="72">
        <v>9900059300</v>
      </c>
      <c r="F36" s="85"/>
      <c r="G36" s="81">
        <f>G37+G38</f>
        <v>16.5</v>
      </c>
      <c r="H36" s="81">
        <f>H37+H38</f>
        <v>16.939999999999998</v>
      </c>
      <c r="I36" s="81">
        <f>I37+I38</f>
        <v>17.490000000000002</v>
      </c>
    </row>
    <row r="37" spans="1:9" s="61" customFormat="1" ht="48">
      <c r="A37" s="109" t="s">
        <v>65</v>
      </c>
      <c r="B37" s="19"/>
      <c r="C37" s="85" t="s">
        <v>7</v>
      </c>
      <c r="D37" s="85" t="s">
        <v>10</v>
      </c>
      <c r="E37" s="72">
        <v>9900059300</v>
      </c>
      <c r="F37" s="79" t="s">
        <v>66</v>
      </c>
      <c r="G37" s="81">
        <f>'Приложение 1'!F37</f>
        <v>13.5</v>
      </c>
      <c r="H37" s="81">
        <f>'Приложение 1'!G37</f>
        <v>13.94</v>
      </c>
      <c r="I37" s="81">
        <f>'Приложение 1'!H37</f>
        <v>14.49</v>
      </c>
    </row>
    <row r="38" spans="1:9" s="61" customFormat="1" ht="24">
      <c r="A38" s="109" t="s">
        <v>77</v>
      </c>
      <c r="B38" s="19"/>
      <c r="C38" s="85" t="s">
        <v>7</v>
      </c>
      <c r="D38" s="85" t="s">
        <v>10</v>
      </c>
      <c r="E38" s="72">
        <v>9900059300</v>
      </c>
      <c r="F38" s="79" t="s">
        <v>68</v>
      </c>
      <c r="G38" s="81">
        <f>'Приложение 1'!F38</f>
        <v>3</v>
      </c>
      <c r="H38" s="81">
        <f>'Приложение 1'!G38</f>
        <v>3</v>
      </c>
      <c r="I38" s="81">
        <f>'Приложение 1'!H38</f>
        <v>3</v>
      </c>
    </row>
    <row r="39" spans="1:9" s="7" customFormat="1" ht="60">
      <c r="A39" s="105" t="s">
        <v>133</v>
      </c>
      <c r="B39" s="19"/>
      <c r="C39" s="79" t="s">
        <v>7</v>
      </c>
      <c r="D39" s="79" t="s">
        <v>10</v>
      </c>
      <c r="E39" s="72">
        <v>9900073150</v>
      </c>
      <c r="F39" s="79"/>
      <c r="G39" s="88">
        <f>G40+G41</f>
        <v>22.35</v>
      </c>
      <c r="H39" s="88">
        <f>H40+H41</f>
        <v>22.88</v>
      </c>
      <c r="I39" s="88">
        <f>I40+I41</f>
        <v>23.55</v>
      </c>
    </row>
    <row r="40" spans="1:9" s="7" customFormat="1" ht="48">
      <c r="A40" s="109" t="s">
        <v>65</v>
      </c>
      <c r="B40" s="19"/>
      <c r="C40" s="79" t="s">
        <v>7</v>
      </c>
      <c r="D40" s="79" t="s">
        <v>10</v>
      </c>
      <c r="E40" s="72">
        <v>9900073150</v>
      </c>
      <c r="F40" s="79" t="s">
        <v>66</v>
      </c>
      <c r="G40" s="81">
        <f>'Приложение 1'!F40</f>
        <v>16.35</v>
      </c>
      <c r="H40" s="81">
        <f>'Приложение 1'!G40</f>
        <v>16.88</v>
      </c>
      <c r="I40" s="81">
        <f>'Приложение 1'!H40</f>
        <v>17.55</v>
      </c>
    </row>
    <row r="41" spans="1:9" s="21" customFormat="1" ht="24">
      <c r="A41" s="109" t="s">
        <v>77</v>
      </c>
      <c r="B41" s="20"/>
      <c r="C41" s="79" t="s">
        <v>7</v>
      </c>
      <c r="D41" s="79" t="s">
        <v>10</v>
      </c>
      <c r="E41" s="72">
        <v>9900073150</v>
      </c>
      <c r="F41" s="79" t="s">
        <v>68</v>
      </c>
      <c r="G41" s="81">
        <f>'Приложение 1'!F41</f>
        <v>6</v>
      </c>
      <c r="H41" s="81">
        <f>'Приложение 1'!G41</f>
        <v>6</v>
      </c>
      <c r="I41" s="81">
        <f>'Приложение 1'!H41</f>
        <v>6</v>
      </c>
    </row>
    <row r="42" spans="1:9" s="21" customFormat="1" ht="18.75" customHeight="1">
      <c r="A42" s="82" t="s">
        <v>32</v>
      </c>
      <c r="B42" s="19"/>
      <c r="C42" s="83" t="s">
        <v>7</v>
      </c>
      <c r="D42" s="83" t="s">
        <v>43</v>
      </c>
      <c r="E42" s="76"/>
      <c r="F42" s="83"/>
      <c r="G42" s="84">
        <f>G43</f>
        <v>36.2</v>
      </c>
      <c r="H42" s="84">
        <f>H43</f>
        <v>8</v>
      </c>
      <c r="I42" s="84">
        <f>I43</f>
        <v>8</v>
      </c>
    </row>
    <row r="43" spans="1:9" s="7" customFormat="1" ht="17.25" customHeight="1">
      <c r="A43" s="78" t="s">
        <v>64</v>
      </c>
      <c r="B43" s="19"/>
      <c r="C43" s="79" t="s">
        <v>7</v>
      </c>
      <c r="D43" s="79" t="s">
        <v>43</v>
      </c>
      <c r="E43" s="72">
        <v>9900000000</v>
      </c>
      <c r="F43" s="79"/>
      <c r="G43" s="80">
        <f>G46+G44+G48</f>
        <v>36.2</v>
      </c>
      <c r="H43" s="80">
        <f>H46+H44+H48</f>
        <v>8</v>
      </c>
      <c r="I43" s="80">
        <f>I46+I44+I48</f>
        <v>8</v>
      </c>
    </row>
    <row r="44" spans="1:9" s="7" customFormat="1" ht="19.5" customHeight="1">
      <c r="A44" s="78" t="s">
        <v>57</v>
      </c>
      <c r="B44" s="19"/>
      <c r="C44" s="85" t="s">
        <v>7</v>
      </c>
      <c r="D44" s="85" t="s">
        <v>43</v>
      </c>
      <c r="E44" s="72">
        <v>9900009230</v>
      </c>
      <c r="F44" s="79"/>
      <c r="G44" s="81">
        <f>G45</f>
        <v>8</v>
      </c>
      <c r="H44" s="81">
        <f>H45</f>
        <v>8</v>
      </c>
      <c r="I44" s="81">
        <f>I45</f>
        <v>8</v>
      </c>
    </row>
    <row r="45" spans="1:9" s="7" customFormat="1" ht="15.75" customHeight="1">
      <c r="A45" s="108" t="s">
        <v>69</v>
      </c>
      <c r="B45" s="19"/>
      <c r="C45" s="85" t="s">
        <v>7</v>
      </c>
      <c r="D45" s="85" t="s">
        <v>43</v>
      </c>
      <c r="E45" s="72">
        <v>9900009230</v>
      </c>
      <c r="F45" s="79" t="s">
        <v>70</v>
      </c>
      <c r="G45" s="81">
        <f>'Приложение 1'!F45</f>
        <v>8</v>
      </c>
      <c r="H45" s="81">
        <f>'Приложение 1'!G45</f>
        <v>8</v>
      </c>
      <c r="I45" s="81">
        <f>'Приложение 1'!H45</f>
        <v>8</v>
      </c>
    </row>
    <row r="46" spans="1:9" s="7" customFormat="1" ht="48">
      <c r="A46" s="89" t="s">
        <v>75</v>
      </c>
      <c r="B46" s="19"/>
      <c r="C46" s="85" t="s">
        <v>7</v>
      </c>
      <c r="D46" s="85" t="s">
        <v>43</v>
      </c>
      <c r="E46" s="72">
        <v>9900024030</v>
      </c>
      <c r="F46" s="85"/>
      <c r="G46" s="81">
        <f>G47</f>
        <v>11.1</v>
      </c>
      <c r="H46" s="81">
        <f>H47</f>
        <v>0</v>
      </c>
      <c r="I46" s="81">
        <f>I47</f>
        <v>0</v>
      </c>
    </row>
    <row r="47" spans="1:9" s="7" customFormat="1" ht="16.5" customHeight="1">
      <c r="A47" s="110" t="s">
        <v>29</v>
      </c>
      <c r="B47" s="19"/>
      <c r="C47" s="85" t="s">
        <v>7</v>
      </c>
      <c r="D47" s="85" t="s">
        <v>43</v>
      </c>
      <c r="E47" s="72">
        <v>9900024030</v>
      </c>
      <c r="F47" s="85" t="s">
        <v>71</v>
      </c>
      <c r="G47" s="81">
        <f>'Приложение 1'!F47</f>
        <v>11.1</v>
      </c>
      <c r="H47" s="81">
        <f>'Приложение 1'!G47</f>
        <v>0</v>
      </c>
      <c r="I47" s="81">
        <f>'Приложение 1'!H47</f>
        <v>0</v>
      </c>
    </row>
    <row r="48" spans="1:9" s="7" customFormat="1" ht="72">
      <c r="A48" s="114" t="s">
        <v>142</v>
      </c>
      <c r="B48" s="19"/>
      <c r="C48" s="85" t="s">
        <v>7</v>
      </c>
      <c r="D48" s="85" t="s">
        <v>43</v>
      </c>
      <c r="E48" s="72">
        <v>9900024040</v>
      </c>
      <c r="F48" s="85"/>
      <c r="G48" s="81">
        <f>G49</f>
        <v>17.1</v>
      </c>
      <c r="H48" s="81">
        <f>H49</f>
        <v>0</v>
      </c>
      <c r="I48" s="81">
        <f>I49</f>
        <v>0</v>
      </c>
    </row>
    <row r="49" spans="1:9" s="7" customFormat="1" ht="16.5" customHeight="1">
      <c r="A49" s="110" t="s">
        <v>29</v>
      </c>
      <c r="B49" s="19"/>
      <c r="C49" s="85" t="s">
        <v>7</v>
      </c>
      <c r="D49" s="85" t="s">
        <v>43</v>
      </c>
      <c r="E49" s="72">
        <v>9900024040</v>
      </c>
      <c r="F49" s="85" t="s">
        <v>71</v>
      </c>
      <c r="G49" s="81">
        <f>'Приложение 1'!F49</f>
        <v>17.1</v>
      </c>
      <c r="H49" s="81">
        <f>'Приложение 1'!G49</f>
        <v>0</v>
      </c>
      <c r="I49" s="81">
        <f>'Приложение 1'!H49</f>
        <v>0</v>
      </c>
    </row>
    <row r="50" spans="1:9" s="7" customFormat="1" ht="24">
      <c r="A50" s="90" t="s">
        <v>58</v>
      </c>
      <c r="B50" s="19"/>
      <c r="C50" s="83" t="s">
        <v>15</v>
      </c>
      <c r="D50" s="83" t="s">
        <v>30</v>
      </c>
      <c r="E50" s="76"/>
      <c r="F50" s="75"/>
      <c r="G50" s="84">
        <f>G51</f>
        <v>10</v>
      </c>
      <c r="H50" s="84">
        <f aca="true" t="shared" si="1" ref="H50:I53">H51</f>
        <v>10</v>
      </c>
      <c r="I50" s="84">
        <f t="shared" si="1"/>
        <v>0</v>
      </c>
    </row>
    <row r="51" spans="1:9" s="7" customFormat="1" ht="24">
      <c r="A51" s="90" t="s">
        <v>59</v>
      </c>
      <c r="B51" s="19"/>
      <c r="C51" s="83" t="s">
        <v>15</v>
      </c>
      <c r="D51" s="83" t="s">
        <v>60</v>
      </c>
      <c r="E51" s="76"/>
      <c r="F51" s="75"/>
      <c r="G51" s="84">
        <f>G52</f>
        <v>10</v>
      </c>
      <c r="H51" s="84">
        <f t="shared" si="1"/>
        <v>10</v>
      </c>
      <c r="I51" s="84">
        <f t="shared" si="1"/>
        <v>0</v>
      </c>
    </row>
    <row r="52" spans="1:9" s="7" customFormat="1" ht="36">
      <c r="A52" s="91" t="s">
        <v>127</v>
      </c>
      <c r="B52" s="19"/>
      <c r="C52" s="85" t="s">
        <v>15</v>
      </c>
      <c r="D52" s="85" t="s">
        <v>60</v>
      </c>
      <c r="E52" s="72">
        <v>100000000</v>
      </c>
      <c r="F52" s="79"/>
      <c r="G52" s="81">
        <f>G53</f>
        <v>10</v>
      </c>
      <c r="H52" s="81">
        <f t="shared" si="1"/>
        <v>10</v>
      </c>
      <c r="I52" s="81">
        <f t="shared" si="1"/>
        <v>0</v>
      </c>
    </row>
    <row r="53" spans="1:9" s="7" customFormat="1" ht="18" customHeight="1">
      <c r="A53" s="91" t="s">
        <v>137</v>
      </c>
      <c r="B53" s="19"/>
      <c r="C53" s="85" t="s">
        <v>15</v>
      </c>
      <c r="D53" s="85" t="s">
        <v>60</v>
      </c>
      <c r="E53" s="72">
        <v>100099000</v>
      </c>
      <c r="F53" s="79"/>
      <c r="G53" s="81">
        <f>G54</f>
        <v>10</v>
      </c>
      <c r="H53" s="81">
        <f t="shared" si="1"/>
        <v>10</v>
      </c>
      <c r="I53" s="81">
        <f t="shared" si="1"/>
        <v>0</v>
      </c>
    </row>
    <row r="54" spans="1:9" s="7" customFormat="1" ht="24">
      <c r="A54" s="108" t="s">
        <v>77</v>
      </c>
      <c r="B54" s="19"/>
      <c r="C54" s="85" t="s">
        <v>15</v>
      </c>
      <c r="D54" s="85" t="s">
        <v>60</v>
      </c>
      <c r="E54" s="72">
        <v>100099000</v>
      </c>
      <c r="F54" s="79" t="s">
        <v>68</v>
      </c>
      <c r="G54" s="81">
        <f>'Приложение 1'!F54</f>
        <v>10</v>
      </c>
      <c r="H54" s="81">
        <f>'Приложение 1'!G54</f>
        <v>10</v>
      </c>
      <c r="I54" s="81">
        <f>'Приложение 1'!H54</f>
        <v>0</v>
      </c>
    </row>
    <row r="55" spans="1:9" s="7" customFormat="1" ht="17.25" customHeight="1">
      <c r="A55" s="82" t="s">
        <v>5</v>
      </c>
      <c r="B55" s="19"/>
      <c r="C55" s="83" t="s">
        <v>9</v>
      </c>
      <c r="D55" s="83" t="s">
        <v>30</v>
      </c>
      <c r="E55" s="92"/>
      <c r="F55" s="85"/>
      <c r="G55" s="84">
        <f>G60+G56</f>
        <v>597.59</v>
      </c>
      <c r="H55" s="84">
        <f>H60+H56</f>
        <v>517.5</v>
      </c>
      <c r="I55" s="84">
        <f>I60+I56</f>
        <v>173.23</v>
      </c>
    </row>
    <row r="56" spans="1:9" s="7" customFormat="1" ht="17.25" customHeight="1">
      <c r="A56" s="82" t="s">
        <v>172</v>
      </c>
      <c r="B56" s="19"/>
      <c r="C56" s="83" t="s">
        <v>9</v>
      </c>
      <c r="D56" s="83" t="s">
        <v>7</v>
      </c>
      <c r="E56" s="92"/>
      <c r="F56" s="85"/>
      <c r="G56" s="84">
        <f>G57</f>
        <v>12.1</v>
      </c>
      <c r="H56" s="84">
        <f aca="true" t="shared" si="2" ref="H56:I58">H57</f>
        <v>0</v>
      </c>
      <c r="I56" s="84">
        <f t="shared" si="2"/>
        <v>0</v>
      </c>
    </row>
    <row r="57" spans="1:9" s="7" customFormat="1" ht="17.25" customHeight="1">
      <c r="A57" s="78" t="s">
        <v>64</v>
      </c>
      <c r="B57" s="19"/>
      <c r="C57" s="85" t="s">
        <v>9</v>
      </c>
      <c r="D57" s="85" t="s">
        <v>7</v>
      </c>
      <c r="E57" s="72">
        <v>9900000000</v>
      </c>
      <c r="F57" s="85"/>
      <c r="G57" s="81">
        <f>G58</f>
        <v>12.1</v>
      </c>
      <c r="H57" s="81">
        <f t="shared" si="2"/>
        <v>0</v>
      </c>
      <c r="I57" s="81">
        <f t="shared" si="2"/>
        <v>0</v>
      </c>
    </row>
    <row r="58" spans="1:9" s="7" customFormat="1" ht="36">
      <c r="A58" s="126" t="s">
        <v>173</v>
      </c>
      <c r="B58" s="19"/>
      <c r="C58" s="85" t="s">
        <v>9</v>
      </c>
      <c r="D58" s="85" t="s">
        <v>7</v>
      </c>
      <c r="E58" s="72">
        <v>9900009260</v>
      </c>
      <c r="F58" s="85"/>
      <c r="G58" s="81">
        <f>G59</f>
        <v>12.1</v>
      </c>
      <c r="H58" s="81">
        <f t="shared" si="2"/>
        <v>0</v>
      </c>
      <c r="I58" s="81">
        <f t="shared" si="2"/>
        <v>0</v>
      </c>
    </row>
    <row r="59" spans="1:9" s="7" customFormat="1" ht="24">
      <c r="A59" s="109" t="s">
        <v>77</v>
      </c>
      <c r="B59" s="19"/>
      <c r="C59" s="85" t="s">
        <v>9</v>
      </c>
      <c r="D59" s="85" t="s">
        <v>7</v>
      </c>
      <c r="E59" s="72">
        <v>9900009260</v>
      </c>
      <c r="F59" s="85" t="s">
        <v>68</v>
      </c>
      <c r="G59" s="81">
        <v>12.1</v>
      </c>
      <c r="H59" s="81">
        <v>0</v>
      </c>
      <c r="I59" s="81">
        <v>0</v>
      </c>
    </row>
    <row r="60" spans="1:9" s="7" customFormat="1" ht="17.25" customHeight="1">
      <c r="A60" s="82" t="s">
        <v>19</v>
      </c>
      <c r="B60" s="19"/>
      <c r="C60" s="83" t="s">
        <v>9</v>
      </c>
      <c r="D60" s="83" t="s">
        <v>15</v>
      </c>
      <c r="E60" s="76"/>
      <c r="F60" s="83"/>
      <c r="G60" s="84">
        <f>G61+G69+G72</f>
        <v>585.49</v>
      </c>
      <c r="H60" s="84">
        <f>H61+H69+H72</f>
        <v>517.5</v>
      </c>
      <c r="I60" s="84">
        <f>I61+I69+I72</f>
        <v>173.23</v>
      </c>
    </row>
    <row r="61" spans="1:9" s="7" customFormat="1" ht="24">
      <c r="A61" s="91" t="s">
        <v>129</v>
      </c>
      <c r="B61" s="19"/>
      <c r="C61" s="93" t="s">
        <v>9</v>
      </c>
      <c r="D61" s="93" t="s">
        <v>15</v>
      </c>
      <c r="E61" s="72">
        <v>200000000</v>
      </c>
      <c r="F61" s="93"/>
      <c r="G61" s="94">
        <f>G62+G64+G66</f>
        <v>575.49</v>
      </c>
      <c r="H61" s="94">
        <f>H62+H64+H66</f>
        <v>0</v>
      </c>
      <c r="I61" s="94">
        <f>I62+I64+I66</f>
        <v>0</v>
      </c>
    </row>
    <row r="62" spans="1:9" s="7" customFormat="1" ht="25.5">
      <c r="A62" s="116" t="s">
        <v>143</v>
      </c>
      <c r="B62" s="19"/>
      <c r="C62" s="117" t="s">
        <v>9</v>
      </c>
      <c r="D62" s="117" t="s">
        <v>15</v>
      </c>
      <c r="E62" s="72" t="s">
        <v>144</v>
      </c>
      <c r="F62" s="117"/>
      <c r="G62" s="115">
        <f>G63</f>
        <v>142.95</v>
      </c>
      <c r="H62" s="115">
        <f>H63</f>
        <v>0</v>
      </c>
      <c r="I62" s="115">
        <f>I63</f>
        <v>0</v>
      </c>
    </row>
    <row r="63" spans="1:9" s="7" customFormat="1" ht="24">
      <c r="A63" s="108" t="s">
        <v>77</v>
      </c>
      <c r="B63" s="19"/>
      <c r="C63" s="117" t="s">
        <v>9</v>
      </c>
      <c r="D63" s="117" t="s">
        <v>15</v>
      </c>
      <c r="E63" s="72" t="s">
        <v>144</v>
      </c>
      <c r="F63" s="117" t="s">
        <v>68</v>
      </c>
      <c r="G63" s="81">
        <f>'Приложение 1'!F63</f>
        <v>142.95</v>
      </c>
      <c r="H63" s="81">
        <f>'Приложение 1'!G63</f>
        <v>0</v>
      </c>
      <c r="I63" s="81">
        <f>'Приложение 1'!H63</f>
        <v>0</v>
      </c>
    </row>
    <row r="64" spans="1:9" s="7" customFormat="1" ht="24">
      <c r="A64" s="113" t="s">
        <v>141</v>
      </c>
      <c r="B64" s="20"/>
      <c r="C64" s="79" t="s">
        <v>9</v>
      </c>
      <c r="D64" s="79" t="s">
        <v>15</v>
      </c>
      <c r="E64" s="72">
        <v>200022003</v>
      </c>
      <c r="F64" s="79"/>
      <c r="G64" s="115">
        <f>G65</f>
        <v>13.4</v>
      </c>
      <c r="H64" s="115">
        <f>H65</f>
        <v>0</v>
      </c>
      <c r="I64" s="115">
        <f>I65</f>
        <v>0</v>
      </c>
    </row>
    <row r="65" spans="1:9" s="21" customFormat="1" ht="24">
      <c r="A65" s="109" t="s">
        <v>77</v>
      </c>
      <c r="B65" s="20"/>
      <c r="C65" s="79" t="s">
        <v>9</v>
      </c>
      <c r="D65" s="79" t="s">
        <v>15</v>
      </c>
      <c r="E65" s="72">
        <v>200022003</v>
      </c>
      <c r="F65" s="79" t="s">
        <v>68</v>
      </c>
      <c r="G65" s="81">
        <f>'Приложение 1'!F65</f>
        <v>13.4</v>
      </c>
      <c r="H65" s="81">
        <f>'Приложение 1'!G65</f>
        <v>0</v>
      </c>
      <c r="I65" s="81">
        <f>'Приложение 1'!H65</f>
        <v>0</v>
      </c>
    </row>
    <row r="66" spans="1:9" s="21" customFormat="1" ht="12.75">
      <c r="A66" s="91" t="s">
        <v>137</v>
      </c>
      <c r="B66" s="20"/>
      <c r="C66" s="93" t="s">
        <v>9</v>
      </c>
      <c r="D66" s="93" t="s">
        <v>15</v>
      </c>
      <c r="E66" s="72">
        <v>200099000</v>
      </c>
      <c r="F66" s="93"/>
      <c r="G66" s="94">
        <f>G67+G68</f>
        <v>419.14</v>
      </c>
      <c r="H66" s="94">
        <f>H67+H68</f>
        <v>0</v>
      </c>
      <c r="I66" s="94">
        <f>I67+I68</f>
        <v>0</v>
      </c>
    </row>
    <row r="67" spans="1:9" s="7" customFormat="1" ht="48">
      <c r="A67" s="109" t="s">
        <v>65</v>
      </c>
      <c r="B67" s="19"/>
      <c r="C67" s="93" t="s">
        <v>9</v>
      </c>
      <c r="D67" s="93" t="s">
        <v>15</v>
      </c>
      <c r="E67" s="72">
        <v>200099000</v>
      </c>
      <c r="F67" s="93" t="s">
        <v>66</v>
      </c>
      <c r="G67" s="81">
        <f>'Приложение 1'!F67</f>
        <v>65.1</v>
      </c>
      <c r="H67" s="81">
        <f>'Приложение 1'!G67</f>
        <v>0</v>
      </c>
      <c r="I67" s="81">
        <f>'Приложение 1'!H67</f>
        <v>0</v>
      </c>
    </row>
    <row r="68" spans="1:9" s="7" customFormat="1" ht="24">
      <c r="A68" s="108" t="s">
        <v>77</v>
      </c>
      <c r="B68" s="19"/>
      <c r="C68" s="93" t="s">
        <v>9</v>
      </c>
      <c r="D68" s="93" t="s">
        <v>15</v>
      </c>
      <c r="E68" s="72">
        <v>200099000</v>
      </c>
      <c r="F68" s="93" t="s">
        <v>68</v>
      </c>
      <c r="G68" s="81">
        <f>'Приложение 1'!F68</f>
        <v>354.04</v>
      </c>
      <c r="H68" s="81">
        <f>'Приложение 1'!G68</f>
        <v>0</v>
      </c>
      <c r="I68" s="81">
        <f>'Приложение 1'!H68</f>
        <v>0</v>
      </c>
    </row>
    <row r="69" spans="1:9" s="7" customFormat="1" ht="36">
      <c r="A69" s="91" t="s">
        <v>128</v>
      </c>
      <c r="B69" s="22"/>
      <c r="C69" s="93" t="s">
        <v>9</v>
      </c>
      <c r="D69" s="93" t="s">
        <v>15</v>
      </c>
      <c r="E69" s="72">
        <v>300000000</v>
      </c>
      <c r="F69" s="93"/>
      <c r="G69" s="94">
        <f aca="true" t="shared" si="3" ref="G69:I70">G70</f>
        <v>10</v>
      </c>
      <c r="H69" s="94">
        <f t="shared" si="3"/>
        <v>10</v>
      </c>
      <c r="I69" s="94">
        <f t="shared" si="3"/>
        <v>0</v>
      </c>
    </row>
    <row r="70" spans="1:9" s="7" customFormat="1" ht="12.75">
      <c r="A70" s="91" t="s">
        <v>137</v>
      </c>
      <c r="B70" s="71"/>
      <c r="C70" s="93" t="s">
        <v>9</v>
      </c>
      <c r="D70" s="93" t="s">
        <v>15</v>
      </c>
      <c r="E70" s="72">
        <v>300099000</v>
      </c>
      <c r="F70" s="93"/>
      <c r="G70" s="94">
        <f t="shared" si="3"/>
        <v>10</v>
      </c>
      <c r="H70" s="94">
        <f t="shared" si="3"/>
        <v>10</v>
      </c>
      <c r="I70" s="94">
        <f t="shared" si="3"/>
        <v>0</v>
      </c>
    </row>
    <row r="71" spans="1:9" s="7" customFormat="1" ht="24">
      <c r="A71" s="108" t="s">
        <v>77</v>
      </c>
      <c r="B71" s="19"/>
      <c r="C71" s="93" t="s">
        <v>9</v>
      </c>
      <c r="D71" s="93" t="s">
        <v>15</v>
      </c>
      <c r="E71" s="72">
        <v>300099000</v>
      </c>
      <c r="F71" s="93" t="s">
        <v>68</v>
      </c>
      <c r="G71" s="81">
        <f>'Приложение 1'!F71</f>
        <v>10</v>
      </c>
      <c r="H71" s="81">
        <f>'Приложение 1'!G71</f>
        <v>10</v>
      </c>
      <c r="I71" s="81">
        <f>'Приложение 1'!H71</f>
        <v>0</v>
      </c>
    </row>
    <row r="72" spans="1:9" s="7" customFormat="1" ht="11.25" customHeight="1">
      <c r="A72" s="106" t="s">
        <v>64</v>
      </c>
      <c r="B72" s="19"/>
      <c r="C72" s="85" t="s">
        <v>9</v>
      </c>
      <c r="D72" s="85" t="s">
        <v>15</v>
      </c>
      <c r="E72" s="72">
        <v>9900000000</v>
      </c>
      <c r="F72" s="85"/>
      <c r="G72" s="81">
        <f>G73+G75</f>
        <v>0</v>
      </c>
      <c r="H72" s="81">
        <f>H73+H75</f>
        <v>507.5</v>
      </c>
      <c r="I72" s="81">
        <f>I73+I75</f>
        <v>173.23</v>
      </c>
    </row>
    <row r="73" spans="1:9" s="7" customFormat="1" ht="15" customHeight="1">
      <c r="A73" s="86" t="s">
        <v>130</v>
      </c>
      <c r="B73" s="19"/>
      <c r="C73" s="85" t="s">
        <v>9</v>
      </c>
      <c r="D73" s="85" t="s">
        <v>15</v>
      </c>
      <c r="E73" s="72">
        <v>9900060010</v>
      </c>
      <c r="F73" s="85"/>
      <c r="G73" s="81">
        <f>G74</f>
        <v>0</v>
      </c>
      <c r="H73" s="81">
        <f>H74</f>
        <v>93</v>
      </c>
      <c r="I73" s="81">
        <f>I74</f>
        <v>45</v>
      </c>
    </row>
    <row r="74" spans="1:9" s="7" customFormat="1" ht="24">
      <c r="A74" s="109" t="s">
        <v>131</v>
      </c>
      <c r="B74" s="19"/>
      <c r="C74" s="85" t="s">
        <v>9</v>
      </c>
      <c r="D74" s="85" t="s">
        <v>15</v>
      </c>
      <c r="E74" s="72">
        <v>9900060010</v>
      </c>
      <c r="F74" s="85" t="s">
        <v>68</v>
      </c>
      <c r="G74" s="81">
        <f>'Приложение 1'!F74</f>
        <v>0</v>
      </c>
      <c r="H74" s="81">
        <f>'Приложение 1'!G74</f>
        <v>93</v>
      </c>
      <c r="I74" s="81">
        <f>'Приложение 1'!H74</f>
        <v>45</v>
      </c>
    </row>
    <row r="75" spans="1:9" s="7" customFormat="1" ht="11.25" customHeight="1">
      <c r="A75" s="107" t="s">
        <v>132</v>
      </c>
      <c r="B75" s="19"/>
      <c r="C75" s="85" t="s">
        <v>9</v>
      </c>
      <c r="D75" s="85" t="s">
        <v>15</v>
      </c>
      <c r="E75" s="72">
        <v>9900060020</v>
      </c>
      <c r="F75" s="85"/>
      <c r="G75" s="81">
        <f>G76</f>
        <v>0</v>
      </c>
      <c r="H75" s="81">
        <f>H76</f>
        <v>414.5</v>
      </c>
      <c r="I75" s="81">
        <f>I76</f>
        <v>128.23</v>
      </c>
    </row>
    <row r="76" spans="1:9" s="7" customFormat="1" ht="24">
      <c r="A76" s="109" t="s">
        <v>131</v>
      </c>
      <c r="B76" s="19"/>
      <c r="C76" s="85" t="s">
        <v>9</v>
      </c>
      <c r="D76" s="85" t="s">
        <v>15</v>
      </c>
      <c r="E76" s="72">
        <v>9900060020</v>
      </c>
      <c r="F76" s="85" t="s">
        <v>68</v>
      </c>
      <c r="G76" s="81">
        <f>'Приложение 1'!F76</f>
        <v>0</v>
      </c>
      <c r="H76" s="81">
        <f>'Приложение 1'!G76</f>
        <v>414.5</v>
      </c>
      <c r="I76" s="81">
        <f>'Приложение 1'!H76</f>
        <v>128.23</v>
      </c>
    </row>
    <row r="77" spans="1:9" s="7" customFormat="1" ht="12.75">
      <c r="A77" s="96" t="s">
        <v>6</v>
      </c>
      <c r="B77" s="19"/>
      <c r="C77" s="95" t="s">
        <v>14</v>
      </c>
      <c r="D77" s="95" t="s">
        <v>30</v>
      </c>
      <c r="E77" s="97"/>
      <c r="F77" s="98"/>
      <c r="G77" s="99">
        <f>G78</f>
        <v>451.79</v>
      </c>
      <c r="H77" s="99">
        <f aca="true" t="shared" si="4" ref="H77:I80">H78</f>
        <v>466.5</v>
      </c>
      <c r="I77" s="99">
        <f t="shared" si="4"/>
        <v>485.16</v>
      </c>
    </row>
    <row r="78" spans="1:9" s="7" customFormat="1" ht="12.75">
      <c r="A78" s="96" t="s">
        <v>16</v>
      </c>
      <c r="B78" s="30"/>
      <c r="C78" s="100">
        <v>10</v>
      </c>
      <c r="D78" s="100" t="s">
        <v>7</v>
      </c>
      <c r="E78" s="101"/>
      <c r="F78" s="100"/>
      <c r="G78" s="99">
        <f>G79</f>
        <v>451.79</v>
      </c>
      <c r="H78" s="99">
        <f t="shared" si="4"/>
        <v>466.5</v>
      </c>
      <c r="I78" s="99">
        <f t="shared" si="4"/>
        <v>485.16</v>
      </c>
    </row>
    <row r="79" spans="1:9" s="7" customFormat="1" ht="12.75">
      <c r="A79" s="78" t="s">
        <v>64</v>
      </c>
      <c r="B79" s="22"/>
      <c r="C79" s="102">
        <v>10</v>
      </c>
      <c r="D79" s="102" t="s">
        <v>7</v>
      </c>
      <c r="E79" s="72">
        <v>9900000000</v>
      </c>
      <c r="F79" s="102"/>
      <c r="G79" s="103">
        <f>G80</f>
        <v>451.79</v>
      </c>
      <c r="H79" s="103">
        <f t="shared" si="4"/>
        <v>466.5</v>
      </c>
      <c r="I79" s="103">
        <f t="shared" si="4"/>
        <v>485.16</v>
      </c>
    </row>
    <row r="80" spans="1:9" s="7" customFormat="1" ht="36">
      <c r="A80" s="104" t="s">
        <v>73</v>
      </c>
      <c r="B80" s="71"/>
      <c r="C80" s="102" t="s">
        <v>14</v>
      </c>
      <c r="D80" s="102" t="s">
        <v>7</v>
      </c>
      <c r="E80" s="73">
        <v>9900010490</v>
      </c>
      <c r="F80" s="102"/>
      <c r="G80" s="103">
        <f>G81</f>
        <v>451.79</v>
      </c>
      <c r="H80" s="103">
        <f t="shared" si="4"/>
        <v>466.5</v>
      </c>
      <c r="I80" s="103">
        <f t="shared" si="4"/>
        <v>485.16</v>
      </c>
    </row>
    <row r="81" spans="1:9" s="7" customFormat="1" ht="12.75">
      <c r="A81" s="108" t="s">
        <v>72</v>
      </c>
      <c r="B81" s="22"/>
      <c r="C81" s="102" t="s">
        <v>14</v>
      </c>
      <c r="D81" s="102" t="s">
        <v>7</v>
      </c>
      <c r="E81" s="73">
        <v>9900010490</v>
      </c>
      <c r="F81" s="102">
        <v>300</v>
      </c>
      <c r="G81" s="81">
        <f>'Приложение 1'!F81</f>
        <v>451.79</v>
      </c>
      <c r="H81" s="81">
        <f>'Приложение 1'!G81</f>
        <v>466.5</v>
      </c>
      <c r="I81" s="81">
        <f>'Приложение 1'!H81</f>
        <v>485.16</v>
      </c>
    </row>
    <row r="82" spans="1:9" ht="12.75">
      <c r="A82" s="69" t="s">
        <v>61</v>
      </c>
      <c r="B82" s="19"/>
      <c r="C82" s="24">
        <v>99</v>
      </c>
      <c r="D82" s="29" t="s">
        <v>30</v>
      </c>
      <c r="E82" s="24"/>
      <c r="F82" s="24"/>
      <c r="G82" s="38">
        <f aca="true" t="shared" si="5" ref="G82:I83">G83</f>
        <v>0</v>
      </c>
      <c r="H82" s="38">
        <f t="shared" si="5"/>
        <v>143</v>
      </c>
      <c r="I82" s="38">
        <f t="shared" si="5"/>
        <v>268</v>
      </c>
    </row>
    <row r="83" spans="1:9" ht="12.75">
      <c r="A83" s="69" t="s">
        <v>61</v>
      </c>
      <c r="B83" s="19"/>
      <c r="C83" s="24">
        <v>99</v>
      </c>
      <c r="D83" s="24">
        <v>99</v>
      </c>
      <c r="E83" s="24"/>
      <c r="F83" s="24"/>
      <c r="G83" s="38">
        <f t="shared" si="5"/>
        <v>0</v>
      </c>
      <c r="H83" s="38">
        <f t="shared" si="5"/>
        <v>143</v>
      </c>
      <c r="I83" s="38">
        <f t="shared" si="5"/>
        <v>268</v>
      </c>
    </row>
    <row r="84" spans="1:10" ht="12.75">
      <c r="A84" s="111" t="s">
        <v>61</v>
      </c>
      <c r="B84" s="19"/>
      <c r="C84" s="23">
        <v>99</v>
      </c>
      <c r="D84" s="23">
        <v>99</v>
      </c>
      <c r="E84" s="72">
        <v>9900099990</v>
      </c>
      <c r="F84" s="23">
        <v>800</v>
      </c>
      <c r="G84" s="81">
        <f>'Приложение 1'!F84</f>
        <v>0</v>
      </c>
      <c r="H84" s="81">
        <f>'Приложение 1'!G84</f>
        <v>143</v>
      </c>
      <c r="I84" s="81">
        <f>'Приложение 1'!H84</f>
        <v>268</v>
      </c>
      <c r="J84" t="s">
        <v>162</v>
      </c>
    </row>
  </sheetData>
  <sheetProtection/>
  <mergeCells count="19">
    <mergeCell ref="B16:B17"/>
    <mergeCell ref="C16:C17"/>
    <mergeCell ref="A1:I1"/>
    <mergeCell ref="A2:I2"/>
    <mergeCell ref="A4:I4"/>
    <mergeCell ref="A5:I5"/>
    <mergeCell ref="A6:I6"/>
    <mergeCell ref="A3:I3"/>
    <mergeCell ref="D16:D17"/>
    <mergeCell ref="E16:E17"/>
    <mergeCell ref="F16:F17"/>
    <mergeCell ref="E15:G15"/>
    <mergeCell ref="A8:I8"/>
    <mergeCell ref="A9:I9"/>
    <mergeCell ref="A10:I10"/>
    <mergeCell ref="A11:I11"/>
    <mergeCell ref="G16:I16"/>
    <mergeCell ref="A13:I13"/>
    <mergeCell ref="A16:A1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75" zoomScaleSheetLayoutView="100" zoomScalePageLayoutView="0" workbookViewId="0" topLeftCell="A1">
      <selection activeCell="Z22" sqref="Z22"/>
    </sheetView>
  </sheetViews>
  <sheetFormatPr defaultColWidth="8.00390625" defaultRowHeight="12.75" outlineLevelCol="1"/>
  <cols>
    <col min="1" max="4" width="3.875" style="40" bestFit="1" customWidth="1"/>
    <col min="5" max="5" width="10.00390625" style="41" customWidth="1"/>
    <col min="6" max="6" width="0.74609375" style="42" hidden="1" customWidth="1"/>
    <col min="7" max="7" width="53.25390625" style="60" customWidth="1"/>
    <col min="8" max="8" width="9.00390625" style="43" customWidth="1"/>
    <col min="9" max="9" width="14.125" style="43" hidden="1" customWidth="1"/>
    <col min="10" max="10" width="18.25390625" style="43" hidden="1" customWidth="1" outlineLevel="1"/>
    <col min="11" max="11" width="23.00390625" style="43" hidden="1" customWidth="1" outlineLevel="1"/>
    <col min="12" max="12" width="17.25390625" style="43" hidden="1" customWidth="1"/>
    <col min="13" max="13" width="13.125" style="43" hidden="1" customWidth="1"/>
    <col min="14" max="16" width="17.125" style="43" hidden="1" customWidth="1"/>
    <col min="17" max="17" width="8.00390625" style="43" hidden="1" customWidth="1"/>
    <col min="18" max="18" width="9.125" style="43" customWidth="1"/>
    <col min="19" max="19" width="10.00390625" style="43" customWidth="1"/>
    <col min="20" max="20" width="2.00390625" style="43" customWidth="1"/>
    <col min="21" max="25" width="8.00390625" style="43" customWidth="1"/>
    <col min="26" max="26" width="82.875" style="43" bestFit="1" customWidth="1"/>
    <col min="27" max="16384" width="8.00390625" style="43" customWidth="1"/>
  </cols>
  <sheetData>
    <row r="1" spans="7:19" ht="13.5" customHeight="1">
      <c r="G1" s="137" t="s">
        <v>159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7:19" ht="13.5" customHeight="1">
      <c r="G2" s="137" t="s">
        <v>54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7:19" ht="13.5" customHeight="1">
      <c r="G3" s="137" t="s">
        <v>163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7:19" ht="13.5" customHeight="1">
      <c r="G4" s="137" t="s">
        <v>134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7:19" ht="13.5" customHeight="1">
      <c r="G5" s="137" t="s">
        <v>135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7:19" ht="13.5" customHeight="1">
      <c r="G6" s="136" t="s">
        <v>174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ht="13.5" customHeight="1"/>
    <row r="8" spans="7:19" ht="13.5" customHeight="1">
      <c r="G8" s="137" t="s">
        <v>165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7:19" ht="13.5" customHeight="1">
      <c r="G9" s="137" t="s">
        <v>54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7:19" ht="13.5" customHeight="1">
      <c r="G10" s="137" t="s">
        <v>134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</row>
    <row r="11" spans="7:19" ht="13.5" customHeight="1">
      <c r="G11" s="137" t="s">
        <v>135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7:8" ht="11.25" customHeight="1">
      <c r="G12" s="64"/>
      <c r="H12" s="64"/>
    </row>
    <row r="13" spans="7:8" ht="11.25" customHeight="1">
      <c r="G13" s="137"/>
      <c r="H13" s="137"/>
    </row>
    <row r="14" spans="1:19" ht="12.75" customHeight="1">
      <c r="A14" s="142" t="s">
        <v>156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19" ht="12.7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6" ht="10.5" customHeight="1">
      <c r="A16" s="39"/>
      <c r="B16" s="39"/>
      <c r="C16" s="39"/>
      <c r="D16" s="39"/>
      <c r="E16" s="39"/>
      <c r="F16" s="39"/>
      <c r="G16" s="39"/>
      <c r="H16" s="39"/>
      <c r="I16" s="44"/>
      <c r="K16" s="44"/>
      <c r="M16" s="44"/>
      <c r="O16" s="44"/>
      <c r="P16" s="44"/>
    </row>
    <row r="17" spans="1:16" s="46" customFormat="1" ht="10.5" customHeight="1">
      <c r="A17" s="138"/>
      <c r="B17" s="138"/>
      <c r="C17" s="138"/>
      <c r="D17" s="138"/>
      <c r="E17" s="138"/>
      <c r="F17" s="138"/>
      <c r="G17" s="138"/>
      <c r="H17" s="139"/>
      <c r="I17" s="45"/>
      <c r="K17" s="45"/>
      <c r="M17" s="45"/>
      <c r="O17" s="45"/>
      <c r="P17" s="45"/>
    </row>
    <row r="18" spans="1:19" s="49" customFormat="1" ht="20.25" customHeight="1">
      <c r="A18" s="143" t="s">
        <v>33</v>
      </c>
      <c r="B18" s="144"/>
      <c r="C18" s="144"/>
      <c r="D18" s="144"/>
      <c r="E18" s="144"/>
      <c r="F18" s="47"/>
      <c r="G18" s="147" t="s">
        <v>21</v>
      </c>
      <c r="H18" s="151" t="s">
        <v>53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s="49" customFormat="1" ht="19.5" customHeight="1">
      <c r="A19" s="145"/>
      <c r="B19" s="146"/>
      <c r="C19" s="146"/>
      <c r="D19" s="146"/>
      <c r="E19" s="146"/>
      <c r="F19" s="47"/>
      <c r="G19" s="148"/>
      <c r="H19" s="34" t="s">
        <v>110</v>
      </c>
      <c r="I19" s="34" t="s">
        <v>108</v>
      </c>
      <c r="J19" s="48"/>
      <c r="K19" s="48"/>
      <c r="L19" s="48"/>
      <c r="M19" s="48"/>
      <c r="N19" s="48"/>
      <c r="O19" s="48"/>
      <c r="P19" s="48"/>
      <c r="Q19" s="48"/>
      <c r="R19" s="34" t="s">
        <v>112</v>
      </c>
      <c r="S19" s="34" t="s">
        <v>136</v>
      </c>
    </row>
    <row r="20" spans="1:19" s="49" customFormat="1" ht="12.75">
      <c r="A20" s="140">
        <v>1</v>
      </c>
      <c r="B20" s="141"/>
      <c r="C20" s="141"/>
      <c r="D20" s="141"/>
      <c r="E20" s="141"/>
      <c r="F20" s="50"/>
      <c r="G20" s="51">
        <v>2</v>
      </c>
      <c r="H20" s="52">
        <v>3</v>
      </c>
      <c r="I20" s="51">
        <v>4</v>
      </c>
      <c r="J20" s="52">
        <v>5</v>
      </c>
      <c r="K20" s="51">
        <v>6</v>
      </c>
      <c r="L20" s="52">
        <v>7</v>
      </c>
      <c r="M20" s="51">
        <v>8</v>
      </c>
      <c r="N20" s="52">
        <v>9</v>
      </c>
      <c r="O20" s="51">
        <v>10</v>
      </c>
      <c r="P20" s="52">
        <v>11</v>
      </c>
      <c r="Q20" s="51">
        <v>12</v>
      </c>
      <c r="R20" s="52" t="s">
        <v>157</v>
      </c>
      <c r="S20" s="51" t="s">
        <v>158</v>
      </c>
    </row>
    <row r="21" spans="1:19" s="55" customFormat="1" ht="25.5">
      <c r="A21" s="150" t="s">
        <v>79</v>
      </c>
      <c r="B21" s="150"/>
      <c r="C21" s="150"/>
      <c r="D21" s="150"/>
      <c r="E21" s="150"/>
      <c r="F21" s="150"/>
      <c r="G21" s="53" t="s">
        <v>34</v>
      </c>
      <c r="H21" s="54">
        <f>H22</f>
        <v>40.38000000000011</v>
      </c>
      <c r="I21" s="54">
        <f aca="true" t="shared" si="0" ref="I21:R21">I22</f>
        <v>203.75</v>
      </c>
      <c r="J21" s="54">
        <f t="shared" si="0"/>
        <v>-266.15000000000146</v>
      </c>
      <c r="K21" s="54">
        <f t="shared" si="0"/>
        <v>-5549.05</v>
      </c>
      <c r="L21" s="54">
        <f t="shared" si="0"/>
        <v>-5549.05</v>
      </c>
      <c r="M21" s="54">
        <f t="shared" si="0"/>
        <v>-5549.05</v>
      </c>
      <c r="N21" s="54">
        <f t="shared" si="0"/>
        <v>-5549.05</v>
      </c>
      <c r="O21" s="54">
        <f t="shared" si="0"/>
        <v>-5549.05</v>
      </c>
      <c r="P21" s="54">
        <f t="shared" si="0"/>
        <v>-5549.05</v>
      </c>
      <c r="Q21" s="54">
        <f t="shared" si="0"/>
        <v>-5549.05</v>
      </c>
      <c r="R21" s="54">
        <f t="shared" si="0"/>
        <v>0</v>
      </c>
      <c r="S21" s="54">
        <f>S22</f>
        <v>0</v>
      </c>
    </row>
    <row r="22" spans="1:19" s="49" customFormat="1" ht="25.5" customHeight="1">
      <c r="A22" s="150" t="s">
        <v>80</v>
      </c>
      <c r="B22" s="150"/>
      <c r="C22" s="150"/>
      <c r="D22" s="150"/>
      <c r="E22" s="150"/>
      <c r="F22" s="150"/>
      <c r="G22" s="56" t="s">
        <v>35</v>
      </c>
      <c r="H22" s="57">
        <f>H23+H27</f>
        <v>40.38000000000011</v>
      </c>
      <c r="I22" s="57">
        <f aca="true" t="shared" si="1" ref="I22:R22">I23+I27</f>
        <v>203.75</v>
      </c>
      <c r="J22" s="57">
        <f t="shared" si="1"/>
        <v>-266.15000000000146</v>
      </c>
      <c r="K22" s="57">
        <f t="shared" si="1"/>
        <v>-5549.05</v>
      </c>
      <c r="L22" s="57">
        <f t="shared" si="1"/>
        <v>-5549.05</v>
      </c>
      <c r="M22" s="57">
        <f t="shared" si="1"/>
        <v>-5549.05</v>
      </c>
      <c r="N22" s="57">
        <f t="shared" si="1"/>
        <v>-5549.05</v>
      </c>
      <c r="O22" s="57">
        <f t="shared" si="1"/>
        <v>-5549.05</v>
      </c>
      <c r="P22" s="57">
        <f t="shared" si="1"/>
        <v>-5549.05</v>
      </c>
      <c r="Q22" s="57">
        <f t="shared" si="1"/>
        <v>-5549.05</v>
      </c>
      <c r="R22" s="57">
        <f t="shared" si="1"/>
        <v>0</v>
      </c>
      <c r="S22" s="57">
        <f>S23+S27</f>
        <v>0</v>
      </c>
    </row>
    <row r="23" spans="1:19" s="55" customFormat="1" ht="12.75">
      <c r="A23" s="150" t="s">
        <v>81</v>
      </c>
      <c r="B23" s="150"/>
      <c r="C23" s="150"/>
      <c r="D23" s="150"/>
      <c r="E23" s="150"/>
      <c r="F23" s="150"/>
      <c r="G23" s="56" t="s">
        <v>36</v>
      </c>
      <c r="H23" s="57">
        <f>H24</f>
        <v>-5600.95</v>
      </c>
      <c r="I23" s="57">
        <f aca="true" t="shared" si="2" ref="I23:R25">I24</f>
        <v>-5549.05</v>
      </c>
      <c r="J23" s="57">
        <f t="shared" si="2"/>
        <v>-5549.05</v>
      </c>
      <c r="K23" s="57">
        <f t="shared" si="2"/>
        <v>-5549.05</v>
      </c>
      <c r="L23" s="57">
        <f t="shared" si="2"/>
        <v>-5549.05</v>
      </c>
      <c r="M23" s="57">
        <f t="shared" si="2"/>
        <v>-5549.05</v>
      </c>
      <c r="N23" s="57">
        <f t="shared" si="2"/>
        <v>-5549.05</v>
      </c>
      <c r="O23" s="57">
        <f t="shared" si="2"/>
        <v>-5549.05</v>
      </c>
      <c r="P23" s="57">
        <f t="shared" si="2"/>
        <v>-5549.05</v>
      </c>
      <c r="Q23" s="57">
        <f t="shared" si="2"/>
        <v>-5549.05</v>
      </c>
      <c r="R23" s="57">
        <f t="shared" si="2"/>
        <v>-5752.8</v>
      </c>
      <c r="S23" s="57">
        <f>S24</f>
        <v>-5282.9</v>
      </c>
    </row>
    <row r="24" spans="1:19" s="49" customFormat="1" ht="12.75">
      <c r="A24" s="149" t="s">
        <v>82</v>
      </c>
      <c r="B24" s="149"/>
      <c r="C24" s="149"/>
      <c r="D24" s="149"/>
      <c r="E24" s="149"/>
      <c r="F24" s="149"/>
      <c r="G24" s="58" t="s">
        <v>37</v>
      </c>
      <c r="H24" s="59">
        <f>H25</f>
        <v>-5600.95</v>
      </c>
      <c r="I24" s="59">
        <f t="shared" si="2"/>
        <v>-5549.05</v>
      </c>
      <c r="J24" s="59">
        <f t="shared" si="2"/>
        <v>-5549.05</v>
      </c>
      <c r="K24" s="59">
        <f t="shared" si="2"/>
        <v>-5549.05</v>
      </c>
      <c r="L24" s="59">
        <f t="shared" si="2"/>
        <v>-5549.05</v>
      </c>
      <c r="M24" s="59">
        <f t="shared" si="2"/>
        <v>-5549.05</v>
      </c>
      <c r="N24" s="59">
        <f t="shared" si="2"/>
        <v>-5549.05</v>
      </c>
      <c r="O24" s="59">
        <f t="shared" si="2"/>
        <v>-5549.05</v>
      </c>
      <c r="P24" s="59">
        <f t="shared" si="2"/>
        <v>-5549.05</v>
      </c>
      <c r="Q24" s="59">
        <f t="shared" si="2"/>
        <v>-5549.05</v>
      </c>
      <c r="R24" s="59">
        <f t="shared" si="2"/>
        <v>-5752.8</v>
      </c>
      <c r="S24" s="59">
        <f>S25</f>
        <v>-5282.9</v>
      </c>
    </row>
    <row r="25" spans="1:19" s="49" customFormat="1" ht="14.25" customHeight="1">
      <c r="A25" s="149" t="s">
        <v>83</v>
      </c>
      <c r="B25" s="149"/>
      <c r="C25" s="149"/>
      <c r="D25" s="149"/>
      <c r="E25" s="149"/>
      <c r="F25" s="149"/>
      <c r="G25" s="58" t="s">
        <v>38</v>
      </c>
      <c r="H25" s="59">
        <f>H26</f>
        <v>-5600.95</v>
      </c>
      <c r="I25" s="59">
        <f t="shared" si="2"/>
        <v>-5549.05</v>
      </c>
      <c r="J25" s="59">
        <f t="shared" si="2"/>
        <v>-5549.05</v>
      </c>
      <c r="K25" s="59">
        <f t="shared" si="2"/>
        <v>-5549.05</v>
      </c>
      <c r="L25" s="59">
        <f t="shared" si="2"/>
        <v>-5549.05</v>
      </c>
      <c r="M25" s="59">
        <f t="shared" si="2"/>
        <v>-5549.05</v>
      </c>
      <c r="N25" s="59">
        <f t="shared" si="2"/>
        <v>-5549.05</v>
      </c>
      <c r="O25" s="59">
        <f t="shared" si="2"/>
        <v>-5549.05</v>
      </c>
      <c r="P25" s="59">
        <f t="shared" si="2"/>
        <v>-5549.05</v>
      </c>
      <c r="Q25" s="59">
        <f t="shared" si="2"/>
        <v>-5549.05</v>
      </c>
      <c r="R25" s="59">
        <f t="shared" si="2"/>
        <v>-5752.8</v>
      </c>
      <c r="S25" s="59">
        <f>S26</f>
        <v>-5282.9</v>
      </c>
    </row>
    <row r="26" spans="1:19" s="49" customFormat="1" ht="25.5">
      <c r="A26" s="149" t="s">
        <v>84</v>
      </c>
      <c r="B26" s="149"/>
      <c r="C26" s="149"/>
      <c r="D26" s="149"/>
      <c r="E26" s="149"/>
      <c r="F26" s="149"/>
      <c r="G26" s="112" t="s">
        <v>78</v>
      </c>
      <c r="H26" s="59">
        <v>-5600.95</v>
      </c>
      <c r="I26" s="59">
        <f aca="true" t="shared" si="3" ref="I26:Q26">-5549.05</f>
        <v>-5549.05</v>
      </c>
      <c r="J26" s="59">
        <f t="shared" si="3"/>
        <v>-5549.05</v>
      </c>
      <c r="K26" s="59">
        <f t="shared" si="3"/>
        <v>-5549.05</v>
      </c>
      <c r="L26" s="59">
        <f t="shared" si="3"/>
        <v>-5549.05</v>
      </c>
      <c r="M26" s="59">
        <f t="shared" si="3"/>
        <v>-5549.05</v>
      </c>
      <c r="N26" s="59">
        <f t="shared" si="3"/>
        <v>-5549.05</v>
      </c>
      <c r="O26" s="59">
        <f t="shared" si="3"/>
        <v>-5549.05</v>
      </c>
      <c r="P26" s="59">
        <f t="shared" si="3"/>
        <v>-5549.05</v>
      </c>
      <c r="Q26" s="59">
        <f t="shared" si="3"/>
        <v>-5549.05</v>
      </c>
      <c r="R26" s="59">
        <v>-5752.8</v>
      </c>
      <c r="S26" s="59">
        <v>-5282.9</v>
      </c>
    </row>
    <row r="27" spans="1:19" s="49" customFormat="1" ht="12.75">
      <c r="A27" s="150" t="s">
        <v>85</v>
      </c>
      <c r="B27" s="150"/>
      <c r="C27" s="150"/>
      <c r="D27" s="150"/>
      <c r="E27" s="150"/>
      <c r="F27" s="150"/>
      <c r="G27" s="56" t="s">
        <v>39</v>
      </c>
      <c r="H27" s="57">
        <f>H28</f>
        <v>5641.33</v>
      </c>
      <c r="I27" s="57">
        <f aca="true" t="shared" si="4" ref="I27:R29">I28</f>
        <v>5752.8</v>
      </c>
      <c r="J27" s="57">
        <f t="shared" si="4"/>
        <v>5282.899999999999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57">
        <f t="shared" si="4"/>
        <v>0</v>
      </c>
      <c r="Q27" s="57">
        <f t="shared" si="4"/>
        <v>0</v>
      </c>
      <c r="R27" s="57">
        <f t="shared" si="4"/>
        <v>5752.8</v>
      </c>
      <c r="S27" s="57">
        <f>S28</f>
        <v>5282.899999999999</v>
      </c>
    </row>
    <row r="28" spans="1:19" s="49" customFormat="1" ht="12.75">
      <c r="A28" s="149" t="s">
        <v>86</v>
      </c>
      <c r="B28" s="149"/>
      <c r="C28" s="149"/>
      <c r="D28" s="149"/>
      <c r="E28" s="149"/>
      <c r="F28" s="149"/>
      <c r="G28" s="58" t="s">
        <v>40</v>
      </c>
      <c r="H28" s="59">
        <f>H29</f>
        <v>5641.33</v>
      </c>
      <c r="I28" s="59">
        <f t="shared" si="4"/>
        <v>5752.8</v>
      </c>
      <c r="J28" s="59">
        <f t="shared" si="4"/>
        <v>5282.899999999999</v>
      </c>
      <c r="K28" s="59">
        <f t="shared" si="4"/>
        <v>0</v>
      </c>
      <c r="L28" s="59">
        <f t="shared" si="4"/>
        <v>0</v>
      </c>
      <c r="M28" s="59">
        <f t="shared" si="4"/>
        <v>0</v>
      </c>
      <c r="N28" s="59">
        <f t="shared" si="4"/>
        <v>0</v>
      </c>
      <c r="O28" s="59">
        <f t="shared" si="4"/>
        <v>0</v>
      </c>
      <c r="P28" s="59">
        <f t="shared" si="4"/>
        <v>0</v>
      </c>
      <c r="Q28" s="59">
        <f t="shared" si="4"/>
        <v>0</v>
      </c>
      <c r="R28" s="59">
        <f t="shared" si="4"/>
        <v>5752.8</v>
      </c>
      <c r="S28" s="59">
        <f>S29</f>
        <v>5282.899999999999</v>
      </c>
    </row>
    <row r="29" spans="1:19" s="49" customFormat="1" ht="14.25" customHeight="1">
      <c r="A29" s="149" t="s">
        <v>87</v>
      </c>
      <c r="B29" s="149"/>
      <c r="C29" s="149"/>
      <c r="D29" s="149"/>
      <c r="E29" s="149"/>
      <c r="F29" s="149"/>
      <c r="G29" s="58" t="s">
        <v>41</v>
      </c>
      <c r="H29" s="59">
        <f>H30</f>
        <v>5641.33</v>
      </c>
      <c r="I29" s="59">
        <f t="shared" si="4"/>
        <v>5752.8</v>
      </c>
      <c r="J29" s="59">
        <f t="shared" si="4"/>
        <v>5282.899999999999</v>
      </c>
      <c r="K29" s="59">
        <f t="shared" si="4"/>
        <v>0</v>
      </c>
      <c r="L29" s="59">
        <f t="shared" si="4"/>
        <v>0</v>
      </c>
      <c r="M29" s="59">
        <f t="shared" si="4"/>
        <v>0</v>
      </c>
      <c r="N29" s="59">
        <f t="shared" si="4"/>
        <v>0</v>
      </c>
      <c r="O29" s="59">
        <f t="shared" si="4"/>
        <v>0</v>
      </c>
      <c r="P29" s="59">
        <f t="shared" si="4"/>
        <v>0</v>
      </c>
      <c r="Q29" s="59">
        <f t="shared" si="4"/>
        <v>0</v>
      </c>
      <c r="R29" s="59">
        <f t="shared" si="4"/>
        <v>5752.8</v>
      </c>
      <c r="S29" s="59">
        <f>S30</f>
        <v>5282.899999999999</v>
      </c>
    </row>
    <row r="30" spans="1:20" s="49" customFormat="1" ht="26.25" customHeight="1">
      <c r="A30" s="149" t="s">
        <v>88</v>
      </c>
      <c r="B30" s="149"/>
      <c r="C30" s="149"/>
      <c r="D30" s="149"/>
      <c r="E30" s="149"/>
      <c r="F30" s="149"/>
      <c r="G30" s="112" t="s">
        <v>42</v>
      </c>
      <c r="H30" s="59">
        <f>'Приложение 1'!F19</f>
        <v>5641.33</v>
      </c>
      <c r="I30" s="59">
        <f>'Приложение 2'!H19</f>
        <v>5752.8</v>
      </c>
      <c r="J30" s="59">
        <f>'Приложение 2'!I19</f>
        <v>5282.899999999999</v>
      </c>
      <c r="K30" s="59">
        <f>'Приложение 2'!J19</f>
        <v>0</v>
      </c>
      <c r="L30" s="59">
        <f>'Приложение 2'!K19</f>
        <v>0</v>
      </c>
      <c r="M30" s="59">
        <f>'Приложение 2'!L19</f>
        <v>0</v>
      </c>
      <c r="N30" s="59">
        <f>'Приложение 2'!M19</f>
        <v>0</v>
      </c>
      <c r="O30" s="59">
        <f>'Приложение 2'!N19</f>
        <v>0</v>
      </c>
      <c r="P30" s="59">
        <f>'Приложение 2'!O19</f>
        <v>0</v>
      </c>
      <c r="Q30" s="59">
        <f>'Приложение 2'!P19</f>
        <v>0</v>
      </c>
      <c r="R30" s="59">
        <f>'Приложение 1'!G19</f>
        <v>5752.8</v>
      </c>
      <c r="S30" s="59">
        <f>'Приложение 1'!H19</f>
        <v>5282.899999999999</v>
      </c>
      <c r="T30" s="49" t="s">
        <v>162</v>
      </c>
    </row>
  </sheetData>
  <sheetProtection/>
  <mergeCells count="27">
    <mergeCell ref="A21:F21"/>
    <mergeCell ref="H18:S18"/>
    <mergeCell ref="G1:S1"/>
    <mergeCell ref="G2:S2"/>
    <mergeCell ref="G4:S4"/>
    <mergeCell ref="G5:S5"/>
    <mergeCell ref="G6:S6"/>
    <mergeCell ref="G3:S3"/>
    <mergeCell ref="G8:S8"/>
    <mergeCell ref="G9:S9"/>
    <mergeCell ref="A28:F28"/>
    <mergeCell ref="A29:F29"/>
    <mergeCell ref="A30:F30"/>
    <mergeCell ref="A22:F22"/>
    <mergeCell ref="A23:F23"/>
    <mergeCell ref="A24:F24"/>
    <mergeCell ref="A25:F25"/>
    <mergeCell ref="A26:F26"/>
    <mergeCell ref="A27:F27"/>
    <mergeCell ref="G10:S10"/>
    <mergeCell ref="G11:S11"/>
    <mergeCell ref="A17:H17"/>
    <mergeCell ref="A20:E20"/>
    <mergeCell ref="A14:S15"/>
    <mergeCell ref="A18:E19"/>
    <mergeCell ref="G18:G19"/>
    <mergeCell ref="G13:H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375" style="0" customWidth="1"/>
    <col min="4" max="4" width="2.00390625" style="0" customWidth="1"/>
  </cols>
  <sheetData>
    <row r="1" spans="1:3" ht="12.75">
      <c r="A1" s="136" t="s">
        <v>62</v>
      </c>
      <c r="B1" s="136"/>
      <c r="C1" s="136"/>
    </row>
    <row r="2" spans="1:3" ht="12.75">
      <c r="A2" s="136" t="s">
        <v>54</v>
      </c>
      <c r="B2" s="136"/>
      <c r="C2" s="136"/>
    </row>
    <row r="3" spans="1:3" ht="12.75">
      <c r="A3" s="136" t="s">
        <v>163</v>
      </c>
      <c r="B3" s="136"/>
      <c r="C3" s="136"/>
    </row>
    <row r="4" spans="1:3" ht="12.75">
      <c r="A4" s="136" t="s">
        <v>134</v>
      </c>
      <c r="B4" s="136"/>
      <c r="C4" s="136"/>
    </row>
    <row r="5" spans="1:3" ht="12.75">
      <c r="A5" s="6"/>
      <c r="B5" s="6"/>
      <c r="C5" s="6" t="s">
        <v>135</v>
      </c>
    </row>
    <row r="6" spans="1:3" ht="12.75">
      <c r="A6" s="6"/>
      <c r="B6" s="6"/>
      <c r="C6" s="6" t="s">
        <v>174</v>
      </c>
    </row>
    <row r="8" spans="1:9" s="2" customFormat="1" ht="12" customHeight="1">
      <c r="A8" s="136" t="s">
        <v>166</v>
      </c>
      <c r="B8" s="136"/>
      <c r="C8" s="136"/>
      <c r="D8" s="5"/>
      <c r="E8" s="5"/>
      <c r="F8" s="5"/>
      <c r="G8" s="5"/>
      <c r="H8" s="5"/>
      <c r="I8" s="5"/>
    </row>
    <row r="9" spans="1:9" s="2" customFormat="1" ht="12" customHeight="1">
      <c r="A9" s="136" t="s">
        <v>54</v>
      </c>
      <c r="B9" s="136"/>
      <c r="C9" s="136"/>
      <c r="D9" s="5"/>
      <c r="E9" s="5"/>
      <c r="F9" s="5"/>
      <c r="G9" s="5"/>
      <c r="H9" s="5"/>
      <c r="I9" s="5"/>
    </row>
    <row r="10" spans="1:9" s="2" customFormat="1" ht="12" customHeight="1">
      <c r="A10" s="136" t="s">
        <v>134</v>
      </c>
      <c r="B10" s="136"/>
      <c r="C10" s="136"/>
      <c r="D10" s="5"/>
      <c r="E10" s="5"/>
      <c r="F10" s="5"/>
      <c r="G10" s="5"/>
      <c r="H10" s="5"/>
      <c r="I10" s="5"/>
    </row>
    <row r="11" spans="1:9" s="2" customFormat="1" ht="12" customHeight="1">
      <c r="A11" s="6"/>
      <c r="B11" s="6"/>
      <c r="C11" s="6" t="s">
        <v>135</v>
      </c>
      <c r="D11" s="5"/>
      <c r="E11" s="5"/>
      <c r="F11" s="5"/>
      <c r="G11" s="5"/>
      <c r="H11" s="5"/>
      <c r="I11" s="5"/>
    </row>
    <row r="12" spans="1:3" s="2" customFormat="1" ht="12.75" customHeight="1">
      <c r="A12" s="27"/>
      <c r="B12" s="152"/>
      <c r="C12" s="152"/>
    </row>
    <row r="13" spans="1:3" s="2" customFormat="1" ht="15.75" customHeight="1">
      <c r="A13" s="154" t="s">
        <v>76</v>
      </c>
      <c r="B13" s="154"/>
      <c r="C13" s="154"/>
    </row>
    <row r="14" spans="1:3" ht="8.25" customHeight="1">
      <c r="A14" s="28"/>
      <c r="B14" s="155"/>
      <c r="C14" s="155"/>
    </row>
    <row r="15" spans="1:3" s="25" customFormat="1" ht="28.5" customHeight="1">
      <c r="A15" s="153" t="s">
        <v>22</v>
      </c>
      <c r="B15" s="153"/>
      <c r="C15" s="153" t="s">
        <v>107</v>
      </c>
    </row>
    <row r="16" spans="1:3" s="25" customFormat="1" ht="40.5" customHeight="1">
      <c r="A16" s="34" t="s">
        <v>23</v>
      </c>
      <c r="B16" s="34" t="s">
        <v>160</v>
      </c>
      <c r="C16" s="153"/>
    </row>
    <row r="17" spans="1:3" s="25" customFormat="1" ht="10.5" customHeight="1">
      <c r="A17" s="34">
        <v>1</v>
      </c>
      <c r="B17" s="34">
        <v>2</v>
      </c>
      <c r="C17" s="34">
        <v>3</v>
      </c>
    </row>
    <row r="18" spans="1:3" s="25" customFormat="1" ht="24.75" customHeight="1">
      <c r="A18" s="31" t="s">
        <v>31</v>
      </c>
      <c r="B18" s="9"/>
      <c r="C18" s="11" t="s">
        <v>56</v>
      </c>
    </row>
    <row r="19" spans="1:3" s="25" customFormat="1" ht="63.75">
      <c r="A19" s="33" t="s">
        <v>31</v>
      </c>
      <c r="B19" s="8" t="s">
        <v>138</v>
      </c>
      <c r="C19" s="14" t="s">
        <v>28</v>
      </c>
    </row>
    <row r="20" spans="1:3" s="25" customFormat="1" ht="63.75">
      <c r="A20" s="33" t="s">
        <v>31</v>
      </c>
      <c r="B20" s="8" t="s">
        <v>139</v>
      </c>
      <c r="C20" s="14" t="s">
        <v>28</v>
      </c>
    </row>
    <row r="21" spans="1:3" s="118" customFormat="1" ht="63.75">
      <c r="A21" s="33" t="s">
        <v>31</v>
      </c>
      <c r="B21" s="8" t="s">
        <v>51</v>
      </c>
      <c r="C21" s="14" t="s">
        <v>90</v>
      </c>
    </row>
    <row r="22" spans="1:3" s="118" customFormat="1" ht="63.75">
      <c r="A22" s="33" t="s">
        <v>31</v>
      </c>
      <c r="B22" s="8" t="s">
        <v>24</v>
      </c>
      <c r="C22" s="14" t="s">
        <v>91</v>
      </c>
    </row>
    <row r="23" spans="1:3" s="118" customFormat="1" ht="38.25">
      <c r="A23" s="33" t="s">
        <v>31</v>
      </c>
      <c r="B23" s="8" t="s">
        <v>169</v>
      </c>
      <c r="C23" s="14" t="s">
        <v>140</v>
      </c>
    </row>
    <row r="24" spans="1:3" s="118" customFormat="1" ht="76.5" customHeight="1">
      <c r="A24" s="33" t="s">
        <v>31</v>
      </c>
      <c r="B24" s="8" t="s">
        <v>25</v>
      </c>
      <c r="C24" s="14" t="s">
        <v>145</v>
      </c>
    </row>
    <row r="25" spans="1:3" s="118" customFormat="1" ht="76.5">
      <c r="A25" s="33" t="s">
        <v>31</v>
      </c>
      <c r="B25" s="8" t="s">
        <v>26</v>
      </c>
      <c r="C25" s="14" t="s">
        <v>146</v>
      </c>
    </row>
    <row r="26" spans="1:3" s="118" customFormat="1" ht="25.5">
      <c r="A26" s="33" t="s">
        <v>31</v>
      </c>
      <c r="B26" s="8" t="s">
        <v>45</v>
      </c>
      <c r="C26" s="14" t="s">
        <v>92</v>
      </c>
    </row>
    <row r="27" spans="1:3" s="118" customFormat="1" ht="25.5">
      <c r="A27" s="33" t="s">
        <v>31</v>
      </c>
      <c r="B27" s="8" t="s">
        <v>46</v>
      </c>
      <c r="C27" s="14" t="s">
        <v>93</v>
      </c>
    </row>
    <row r="28" spans="1:3" s="118" customFormat="1" ht="76.5">
      <c r="A28" s="33" t="s">
        <v>31</v>
      </c>
      <c r="B28" s="8" t="s">
        <v>47</v>
      </c>
      <c r="C28" s="14" t="s">
        <v>94</v>
      </c>
    </row>
    <row r="29" spans="1:3" s="118" customFormat="1" ht="76.5">
      <c r="A29" s="33" t="s">
        <v>31</v>
      </c>
      <c r="B29" s="8" t="s">
        <v>48</v>
      </c>
      <c r="C29" s="35" t="s">
        <v>147</v>
      </c>
    </row>
    <row r="30" spans="1:3" s="118" customFormat="1" ht="76.5">
      <c r="A30" s="33" t="s">
        <v>31</v>
      </c>
      <c r="B30" s="8" t="s">
        <v>49</v>
      </c>
      <c r="C30" s="14" t="s">
        <v>95</v>
      </c>
    </row>
    <row r="31" spans="1:3" s="118" customFormat="1" ht="76.5" customHeight="1">
      <c r="A31" s="33" t="s">
        <v>31</v>
      </c>
      <c r="B31" s="8" t="s">
        <v>50</v>
      </c>
      <c r="C31" s="14" t="s">
        <v>96</v>
      </c>
    </row>
    <row r="32" spans="1:3" s="118" customFormat="1" ht="50.25" customHeight="1">
      <c r="A32" s="33" t="s">
        <v>31</v>
      </c>
      <c r="B32" s="8" t="s">
        <v>52</v>
      </c>
      <c r="C32" s="14" t="s">
        <v>97</v>
      </c>
    </row>
    <row r="33" spans="1:3" s="118" customFormat="1" ht="127.5">
      <c r="A33" s="33" t="s">
        <v>31</v>
      </c>
      <c r="B33" s="8" t="s">
        <v>167</v>
      </c>
      <c r="C33" s="14" t="s">
        <v>168</v>
      </c>
    </row>
    <row r="34" spans="1:3" s="118" customFormat="1" ht="24">
      <c r="A34" s="123" t="s">
        <v>31</v>
      </c>
      <c r="B34" s="124" t="s">
        <v>170</v>
      </c>
      <c r="C34" s="125" t="s">
        <v>171</v>
      </c>
    </row>
    <row r="35" spans="1:3" s="118" customFormat="1" ht="15.75" customHeight="1">
      <c r="A35" s="33" t="s">
        <v>31</v>
      </c>
      <c r="B35" s="8" t="s">
        <v>27</v>
      </c>
      <c r="C35" s="14" t="s">
        <v>98</v>
      </c>
    </row>
    <row r="36" spans="1:3" s="118" customFormat="1" ht="36.75" customHeight="1">
      <c r="A36" s="33" t="s">
        <v>31</v>
      </c>
      <c r="B36" s="62" t="s">
        <v>148</v>
      </c>
      <c r="C36" s="63" t="s">
        <v>151</v>
      </c>
    </row>
    <row r="37" spans="1:3" s="118" customFormat="1" ht="38.25">
      <c r="A37" s="33" t="s">
        <v>31</v>
      </c>
      <c r="B37" s="62" t="s">
        <v>152</v>
      </c>
      <c r="C37" s="63" t="s">
        <v>153</v>
      </c>
    </row>
    <row r="38" spans="1:3" s="118" customFormat="1" ht="25.5" customHeight="1">
      <c r="A38" s="33" t="s">
        <v>31</v>
      </c>
      <c r="B38" s="8" t="s">
        <v>113</v>
      </c>
      <c r="C38" s="10" t="s">
        <v>149</v>
      </c>
    </row>
    <row r="39" spans="1:3" s="118" customFormat="1" ht="25.5" customHeight="1">
      <c r="A39" s="33" t="s">
        <v>31</v>
      </c>
      <c r="B39" s="8" t="s">
        <v>114</v>
      </c>
      <c r="C39" s="10" t="s">
        <v>115</v>
      </c>
    </row>
    <row r="40" spans="1:3" s="118" customFormat="1" ht="15" customHeight="1">
      <c r="A40" s="33" t="s">
        <v>31</v>
      </c>
      <c r="B40" s="8" t="s">
        <v>116</v>
      </c>
      <c r="C40" s="10" t="s">
        <v>99</v>
      </c>
    </row>
    <row r="41" spans="1:3" s="118" customFormat="1" ht="40.5" customHeight="1">
      <c r="A41" s="32" t="s">
        <v>31</v>
      </c>
      <c r="B41" s="70" t="s">
        <v>119</v>
      </c>
      <c r="C41" s="10" t="s">
        <v>102</v>
      </c>
    </row>
    <row r="42" spans="1:3" s="118" customFormat="1" ht="38.25">
      <c r="A42" s="32" t="s">
        <v>31</v>
      </c>
      <c r="B42" s="8" t="s">
        <v>118</v>
      </c>
      <c r="C42" s="10" t="s">
        <v>101</v>
      </c>
    </row>
    <row r="43" spans="1:3" s="118" customFormat="1" ht="25.5" customHeight="1">
      <c r="A43" s="32" t="s">
        <v>31</v>
      </c>
      <c r="B43" s="8" t="s">
        <v>117</v>
      </c>
      <c r="C43" s="10" t="s">
        <v>100</v>
      </c>
    </row>
    <row r="44" spans="1:3" s="118" customFormat="1" ht="63.75">
      <c r="A44" s="33" t="s">
        <v>31</v>
      </c>
      <c r="B44" s="65" t="s">
        <v>120</v>
      </c>
      <c r="C44" s="119" t="s">
        <v>103</v>
      </c>
    </row>
    <row r="45" spans="1:3" s="118" customFormat="1" ht="24.75" customHeight="1">
      <c r="A45" s="120" t="s">
        <v>31</v>
      </c>
      <c r="B45" s="66" t="s">
        <v>121</v>
      </c>
      <c r="C45" s="121" t="s">
        <v>150</v>
      </c>
    </row>
    <row r="46" spans="1:3" s="118" customFormat="1" ht="63" customHeight="1">
      <c r="A46" s="33" t="s">
        <v>31</v>
      </c>
      <c r="B46" s="66" t="s">
        <v>122</v>
      </c>
      <c r="C46" s="67" t="s">
        <v>104</v>
      </c>
    </row>
    <row r="47" spans="1:3" s="118" customFormat="1" ht="38.25">
      <c r="A47" s="33" t="s">
        <v>31</v>
      </c>
      <c r="B47" s="66" t="s">
        <v>123</v>
      </c>
      <c r="C47" s="67" t="s">
        <v>105</v>
      </c>
    </row>
    <row r="48" spans="1:3" s="118" customFormat="1" ht="25.5">
      <c r="A48" s="33" t="s">
        <v>31</v>
      </c>
      <c r="B48" s="66" t="s">
        <v>124</v>
      </c>
      <c r="C48" s="63" t="s">
        <v>106</v>
      </c>
    </row>
    <row r="49" spans="1:3" s="118" customFormat="1" ht="36.75" customHeight="1">
      <c r="A49" s="33" t="s">
        <v>31</v>
      </c>
      <c r="B49" s="66" t="s">
        <v>125</v>
      </c>
      <c r="C49" s="14" t="s">
        <v>111</v>
      </c>
    </row>
    <row r="50" spans="1:4" s="118" customFormat="1" ht="37.5" customHeight="1">
      <c r="A50" s="33" t="s">
        <v>31</v>
      </c>
      <c r="B50" s="62" t="s">
        <v>126</v>
      </c>
      <c r="C50" s="63" t="s">
        <v>109</v>
      </c>
      <c r="D50" t="s">
        <v>162</v>
      </c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sheetProtection/>
  <mergeCells count="12">
    <mergeCell ref="A15:B15"/>
    <mergeCell ref="C15:C16"/>
    <mergeCell ref="A13:C13"/>
    <mergeCell ref="B14:C14"/>
    <mergeCell ref="A1:C1"/>
    <mergeCell ref="A2:C2"/>
    <mergeCell ref="A4:C4"/>
    <mergeCell ref="A3:C3"/>
    <mergeCell ref="B12:C12"/>
    <mergeCell ref="A8:C8"/>
    <mergeCell ref="A9:C9"/>
    <mergeCell ref="A10:C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2020-03-17T07:24:50Z</cp:lastPrinted>
  <dcterms:created xsi:type="dcterms:W3CDTF">2006-11-08T12:26:38Z</dcterms:created>
  <dcterms:modified xsi:type="dcterms:W3CDTF">2020-03-27T06:32:19Z</dcterms:modified>
  <cp:category/>
  <cp:version/>
  <cp:contentType/>
  <cp:contentStatus/>
</cp:coreProperties>
</file>