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570" yWindow="45" windowWidth="11355" windowHeight="10020" activeTab="2"/>
  </bookViews>
  <sheets>
    <sheet name="Приложение 1" sheetId="24" r:id="rId1"/>
    <sheet name="Приложение 2" sheetId="10" r:id="rId2"/>
    <sheet name="Приложение 3" sheetId="14" r:id="rId3"/>
  </sheets>
  <definedNames>
    <definedName name="_xlnm._FilterDatabase" localSheetId="0" hidden="1">'Приложение 1'!$A$16:$F$109</definedName>
    <definedName name="_xlnm._FilterDatabase" localSheetId="1" hidden="1">'Приложение 2'!$A$16:$G$106</definedName>
    <definedName name="_xlnm.Print_Titles" localSheetId="2">'Приложение 3'!$18:$20</definedName>
    <definedName name="_xlnm.Print_Area" localSheetId="0">'Приложение 1'!$A$1:$I$109</definedName>
    <definedName name="_xlnm.Print_Area" localSheetId="1">'Приложение 2'!$A$1:$J$109</definedName>
    <definedName name="_xlnm.Print_Area" localSheetId="2">'Приложение 3'!$A$1:$T$30</definedName>
  </definedNames>
  <calcPr calcId="124519"/>
</workbook>
</file>

<file path=xl/calcChain.xml><?xml version="1.0" encoding="utf-8"?>
<calcChain xmlns="http://schemas.openxmlformats.org/spreadsheetml/2006/main">
  <c r="H71" i="10"/>
  <c r="I71"/>
  <c r="G71"/>
  <c r="H39"/>
  <c r="I39"/>
  <c r="G39"/>
  <c r="G67"/>
  <c r="G37" i="24"/>
  <c r="H37"/>
  <c r="F37"/>
  <c r="H76" i="10"/>
  <c r="I76"/>
  <c r="G76"/>
  <c r="H70"/>
  <c r="I70"/>
  <c r="G70"/>
  <c r="G70" i="24"/>
  <c r="H70"/>
  <c r="F70"/>
  <c r="H76"/>
  <c r="G76"/>
  <c r="F76"/>
  <c r="I66" i="10"/>
  <c r="I65" s="1"/>
  <c r="I64" s="1"/>
  <c r="H66"/>
  <c r="G66"/>
  <c r="G65" s="1"/>
  <c r="G64" s="1"/>
  <c r="H65"/>
  <c r="H64"/>
  <c r="I58"/>
  <c r="H58"/>
  <c r="G58"/>
  <c r="H66" i="24"/>
  <c r="G66"/>
  <c r="G65"/>
  <c r="G64" s="1"/>
  <c r="F66"/>
  <c r="F65" s="1"/>
  <c r="F64" s="1"/>
  <c r="H65"/>
  <c r="H64" s="1"/>
  <c r="H58"/>
  <c r="G58"/>
  <c r="F58"/>
  <c r="H73" i="10"/>
  <c r="H72" s="1"/>
  <c r="I73"/>
  <c r="I72" s="1"/>
  <c r="G73"/>
  <c r="G72" s="1"/>
  <c r="G72" i="24"/>
  <c r="H72"/>
  <c r="F72"/>
  <c r="K30" i="14"/>
  <c r="K29" s="1"/>
  <c r="K28" s="1"/>
  <c r="K27" s="1"/>
  <c r="L30"/>
  <c r="L26" s="1"/>
  <c r="L25" s="1"/>
  <c r="L24" s="1"/>
  <c r="L23" s="1"/>
  <c r="M30"/>
  <c r="M29" s="1"/>
  <c r="M28" s="1"/>
  <c r="M27" s="1"/>
  <c r="N30"/>
  <c r="N26" s="1"/>
  <c r="N25" s="1"/>
  <c r="N24" s="1"/>
  <c r="N23" s="1"/>
  <c r="O30"/>
  <c r="O29"/>
  <c r="O28" s="1"/>
  <c r="O27" s="1"/>
  <c r="P30"/>
  <c r="P26"/>
  <c r="P25" s="1"/>
  <c r="P24" s="1"/>
  <c r="P23" s="1"/>
  <c r="Q30"/>
  <c r="Q29" s="1"/>
  <c r="Q28" s="1"/>
  <c r="Q27" s="1"/>
  <c r="H24" i="10"/>
  <c r="H23" s="1"/>
  <c r="H22" s="1"/>
  <c r="H21" s="1"/>
  <c r="I24"/>
  <c r="I23" s="1"/>
  <c r="I22" s="1"/>
  <c r="I21" s="1"/>
  <c r="H28"/>
  <c r="H27" s="1"/>
  <c r="H26" s="1"/>
  <c r="I28"/>
  <c r="I27"/>
  <c r="I26" s="1"/>
  <c r="H31"/>
  <c r="I31"/>
  <c r="H32"/>
  <c r="I32"/>
  <c r="H33"/>
  <c r="I33"/>
  <c r="H35"/>
  <c r="I35"/>
  <c r="H36"/>
  <c r="I36"/>
  <c r="H38"/>
  <c r="H37" s="1"/>
  <c r="I38"/>
  <c r="I37" s="1"/>
  <c r="H41"/>
  <c r="I41"/>
  <c r="H42"/>
  <c r="I42"/>
  <c r="H44"/>
  <c r="I44"/>
  <c r="H45"/>
  <c r="I45"/>
  <c r="H49"/>
  <c r="I49"/>
  <c r="H50"/>
  <c r="H48" s="1"/>
  <c r="I50"/>
  <c r="I48" s="1"/>
  <c r="H52"/>
  <c r="H51" s="1"/>
  <c r="I52"/>
  <c r="I51" s="1"/>
  <c r="H54"/>
  <c r="H53" s="1"/>
  <c r="I54"/>
  <c r="I53" s="1"/>
  <c r="H62"/>
  <c r="H61" s="1"/>
  <c r="H57" s="1"/>
  <c r="H56" s="1"/>
  <c r="H55" s="1"/>
  <c r="I62"/>
  <c r="I61"/>
  <c r="I57" s="1"/>
  <c r="I56" s="1"/>
  <c r="I55" s="1"/>
  <c r="H75"/>
  <c r="H74" s="1"/>
  <c r="I75"/>
  <c r="I74" s="1"/>
  <c r="H79"/>
  <c r="I79"/>
  <c r="H80"/>
  <c r="I80"/>
  <c r="H84"/>
  <c r="H83" s="1"/>
  <c r="H82" s="1"/>
  <c r="H81" s="1"/>
  <c r="I84"/>
  <c r="I83" s="1"/>
  <c r="I82" s="1"/>
  <c r="I81" s="1"/>
  <c r="H87"/>
  <c r="H86" s="1"/>
  <c r="I87"/>
  <c r="I86" s="1"/>
  <c r="H89"/>
  <c r="H88" s="1"/>
  <c r="I89"/>
  <c r="I88" s="1"/>
  <c r="H91"/>
  <c r="H90" s="1"/>
  <c r="I91"/>
  <c r="I90" s="1"/>
  <c r="H96"/>
  <c r="H95" s="1"/>
  <c r="H94" s="1"/>
  <c r="H93" s="1"/>
  <c r="H92" s="1"/>
  <c r="I96"/>
  <c r="I95"/>
  <c r="I94" s="1"/>
  <c r="I93" s="1"/>
  <c r="I92" s="1"/>
  <c r="H101"/>
  <c r="H100" s="1"/>
  <c r="H99" s="1"/>
  <c r="H98" s="1"/>
  <c r="H97" s="1"/>
  <c r="I101"/>
  <c r="I100"/>
  <c r="I99" s="1"/>
  <c r="I98" s="1"/>
  <c r="I97" s="1"/>
  <c r="H106"/>
  <c r="H105" s="1"/>
  <c r="H104" s="1"/>
  <c r="H103" s="1"/>
  <c r="H102" s="1"/>
  <c r="I106"/>
  <c r="I105"/>
  <c r="I104" s="1"/>
  <c r="I103" s="1"/>
  <c r="I102" s="1"/>
  <c r="H109"/>
  <c r="H108" s="1"/>
  <c r="H107" s="1"/>
  <c r="I109"/>
  <c r="I108" s="1"/>
  <c r="I107" s="1"/>
  <c r="G109"/>
  <c r="G108" s="1"/>
  <c r="G107" s="1"/>
  <c r="G106"/>
  <c r="G105"/>
  <c r="G104" s="1"/>
  <c r="G103" s="1"/>
  <c r="G102" s="1"/>
  <c r="G101"/>
  <c r="G100" s="1"/>
  <c r="G99" s="1"/>
  <c r="G98" s="1"/>
  <c r="G97" s="1"/>
  <c r="G96"/>
  <c r="G95" s="1"/>
  <c r="G94" s="1"/>
  <c r="G93" s="1"/>
  <c r="G92" s="1"/>
  <c r="G91"/>
  <c r="G90" s="1"/>
  <c r="G89"/>
  <c r="G88" s="1"/>
  <c r="G87"/>
  <c r="G86" s="1"/>
  <c r="G85" s="1"/>
  <c r="G84"/>
  <c r="G83" s="1"/>
  <c r="G82" s="1"/>
  <c r="G81" s="1"/>
  <c r="G80"/>
  <c r="G78" s="1"/>
  <c r="G79"/>
  <c r="G75"/>
  <c r="G74" s="1"/>
  <c r="G62"/>
  <c r="G61" s="1"/>
  <c r="G57" s="1"/>
  <c r="G56" s="1"/>
  <c r="G55" s="1"/>
  <c r="G54"/>
  <c r="G53" s="1"/>
  <c r="G52"/>
  <c r="G51" s="1"/>
  <c r="G50"/>
  <c r="G49"/>
  <c r="G45"/>
  <c r="G44"/>
  <c r="G42"/>
  <c r="G41"/>
  <c r="G40" s="1"/>
  <c r="G38"/>
  <c r="G37" s="1"/>
  <c r="G36"/>
  <c r="G34" s="1"/>
  <c r="G35"/>
  <c r="G33"/>
  <c r="G32"/>
  <c r="G31"/>
  <c r="G28"/>
  <c r="G27" s="1"/>
  <c r="G26" s="1"/>
  <c r="G24"/>
  <c r="G23" s="1"/>
  <c r="G22" s="1"/>
  <c r="G21" s="1"/>
  <c r="G90" i="24"/>
  <c r="H90"/>
  <c r="G88"/>
  <c r="H88"/>
  <c r="H86"/>
  <c r="H85" s="1"/>
  <c r="F90"/>
  <c r="F88"/>
  <c r="G86"/>
  <c r="G85" s="1"/>
  <c r="F86"/>
  <c r="F85" s="1"/>
  <c r="G108"/>
  <c r="G107" s="1"/>
  <c r="H108"/>
  <c r="H107" s="1"/>
  <c r="F108"/>
  <c r="F107" s="1"/>
  <c r="G105"/>
  <c r="G104" s="1"/>
  <c r="G103" s="1"/>
  <c r="G102" s="1"/>
  <c r="H105"/>
  <c r="H104" s="1"/>
  <c r="H103" s="1"/>
  <c r="H102" s="1"/>
  <c r="G100"/>
  <c r="G99" s="1"/>
  <c r="G98" s="1"/>
  <c r="G97" s="1"/>
  <c r="H100"/>
  <c r="H99"/>
  <c r="H98" s="1"/>
  <c r="H97" s="1"/>
  <c r="G95"/>
  <c r="G94"/>
  <c r="G93" s="1"/>
  <c r="G92" s="1"/>
  <c r="H95"/>
  <c r="H94"/>
  <c r="H93" s="1"/>
  <c r="H92" s="1"/>
  <c r="G83"/>
  <c r="G82"/>
  <c r="G81" s="1"/>
  <c r="H83"/>
  <c r="H82" s="1"/>
  <c r="H81" s="1"/>
  <c r="G78"/>
  <c r="H78"/>
  <c r="G74"/>
  <c r="G69" s="1"/>
  <c r="H74"/>
  <c r="H69" s="1"/>
  <c r="H68" s="1"/>
  <c r="H63" s="1"/>
  <c r="G53"/>
  <c r="H53"/>
  <c r="G51"/>
  <c r="H51"/>
  <c r="H34"/>
  <c r="H30"/>
  <c r="G27"/>
  <c r="G26"/>
  <c r="H27"/>
  <c r="H26"/>
  <c r="G23"/>
  <c r="H23"/>
  <c r="H22" s="1"/>
  <c r="H21" s="1"/>
  <c r="G22"/>
  <c r="G21"/>
  <c r="G34"/>
  <c r="G30"/>
  <c r="F74"/>
  <c r="F95"/>
  <c r="F94" s="1"/>
  <c r="F93" s="1"/>
  <c r="F92" s="1"/>
  <c r="F105"/>
  <c r="F104" s="1"/>
  <c r="F103" s="1"/>
  <c r="F102" s="1"/>
  <c r="F34"/>
  <c r="F78"/>
  <c r="F69" s="1"/>
  <c r="F61"/>
  <c r="F57"/>
  <c r="F56" s="1"/>
  <c r="F55" s="1"/>
  <c r="F27"/>
  <c r="F26"/>
  <c r="F83"/>
  <c r="F82"/>
  <c r="F81" s="1"/>
  <c r="F40"/>
  <c r="F43"/>
  <c r="F53"/>
  <c r="F51"/>
  <c r="F30"/>
  <c r="F29" s="1"/>
  <c r="F25" s="1"/>
  <c r="F100"/>
  <c r="F99"/>
  <c r="F98" s="1"/>
  <c r="F97" s="1"/>
  <c r="F48"/>
  <c r="F47"/>
  <c r="F46" s="1"/>
  <c r="F23"/>
  <c r="F22" s="1"/>
  <c r="F21" s="1"/>
  <c r="G61"/>
  <c r="G57"/>
  <c r="G56" s="1"/>
  <c r="G55" s="1"/>
  <c r="H61"/>
  <c r="H57"/>
  <c r="H56" s="1"/>
  <c r="H55" s="1"/>
  <c r="H48"/>
  <c r="H47"/>
  <c r="H46" s="1"/>
  <c r="H43"/>
  <c r="H40"/>
  <c r="H29"/>
  <c r="G48"/>
  <c r="G47"/>
  <c r="G46" s="1"/>
  <c r="G43"/>
  <c r="G40"/>
  <c r="G29"/>
  <c r="G25" s="1"/>
  <c r="G20" s="1"/>
  <c r="I34" i="10"/>
  <c r="H78"/>
  <c r="H40"/>
  <c r="P29" i="14"/>
  <c r="P28" s="1"/>
  <c r="P27" s="1"/>
  <c r="I40" i="10"/>
  <c r="M26" i="14"/>
  <c r="M25" s="1"/>
  <c r="M24" s="1"/>
  <c r="M23" s="1"/>
  <c r="M22" s="1"/>
  <c r="M21" s="1"/>
  <c r="H25"/>
  <c r="H24" s="1"/>
  <c r="H23" s="1"/>
  <c r="H43" i="10"/>
  <c r="I78"/>
  <c r="I43"/>
  <c r="I30"/>
  <c r="I29" s="1"/>
  <c r="I25" s="1"/>
  <c r="O26" i="14"/>
  <c r="O25" s="1"/>
  <c r="O24" s="1"/>
  <c r="O23" s="1"/>
  <c r="O22" s="1"/>
  <c r="O21" s="1"/>
  <c r="K26"/>
  <c r="K25" s="1"/>
  <c r="K24" s="1"/>
  <c r="K23" s="1"/>
  <c r="L29"/>
  <c r="L28" s="1"/>
  <c r="L27" s="1"/>
  <c r="G48" i="10"/>
  <c r="H25" i="24"/>
  <c r="G30" i="10" l="1"/>
  <c r="F68" i="24"/>
  <c r="F63" s="1"/>
  <c r="H20"/>
  <c r="H19" s="1"/>
  <c r="G68"/>
  <c r="G63" s="1"/>
  <c r="G19" s="1"/>
  <c r="K22" i="14"/>
  <c r="K21" s="1"/>
  <c r="F20" i="24"/>
  <c r="F19" s="1"/>
  <c r="H30" i="14" s="1"/>
  <c r="H29" s="1"/>
  <c r="H28" s="1"/>
  <c r="H27" s="1"/>
  <c r="H22" s="1"/>
  <c r="H21" s="1"/>
  <c r="I69" i="10"/>
  <c r="H34"/>
  <c r="H30"/>
  <c r="H29" s="1"/>
  <c r="H25" s="1"/>
  <c r="H20" s="1"/>
  <c r="G47"/>
  <c r="G46" s="1"/>
  <c r="G43"/>
  <c r="G29" s="1"/>
  <c r="G25" s="1"/>
  <c r="H69"/>
  <c r="G69"/>
  <c r="G68" s="1"/>
  <c r="G63" s="1"/>
  <c r="H47"/>
  <c r="H46" s="1"/>
  <c r="I85"/>
  <c r="I68" s="1"/>
  <c r="I63" s="1"/>
  <c r="H85"/>
  <c r="H68" s="1"/>
  <c r="H63" s="1"/>
  <c r="I47"/>
  <c r="I46" s="1"/>
  <c r="I20" s="1"/>
  <c r="I19" s="1"/>
  <c r="P22" i="14"/>
  <c r="P21" s="1"/>
  <c r="L22"/>
  <c r="L21" s="1"/>
  <c r="Q26"/>
  <c r="Q25" s="1"/>
  <c r="Q24" s="1"/>
  <c r="Q23" s="1"/>
  <c r="Q22" s="1"/>
  <c r="Q21" s="1"/>
  <c r="N29"/>
  <c r="N28" s="1"/>
  <c r="N27" s="1"/>
  <c r="N22" s="1"/>
  <c r="N21" s="1"/>
  <c r="G20" i="10" l="1"/>
  <c r="G19" s="1"/>
  <c r="R30" i="14"/>
  <c r="I30"/>
  <c r="J30"/>
  <c r="S30"/>
  <c r="H19" i="10"/>
  <c r="S26" i="14" l="1"/>
  <c r="S25" s="1"/>
  <c r="S24" s="1"/>
  <c r="S23" s="1"/>
  <c r="S29"/>
  <c r="S28" s="1"/>
  <c r="S27" s="1"/>
  <c r="I26"/>
  <c r="I25" s="1"/>
  <c r="I24" s="1"/>
  <c r="I23" s="1"/>
  <c r="I29"/>
  <c r="I28" s="1"/>
  <c r="I27" s="1"/>
  <c r="I22" s="1"/>
  <c r="I21" s="1"/>
  <c r="J26"/>
  <c r="J25" s="1"/>
  <c r="J24" s="1"/>
  <c r="J23" s="1"/>
  <c r="J29"/>
  <c r="J28" s="1"/>
  <c r="J27" s="1"/>
  <c r="R26"/>
  <c r="R25" s="1"/>
  <c r="R24" s="1"/>
  <c r="R23" s="1"/>
  <c r="R29"/>
  <c r="R28" s="1"/>
  <c r="R27" s="1"/>
  <c r="R22" l="1"/>
  <c r="R21" s="1"/>
  <c r="J22"/>
  <c r="J21" s="1"/>
  <c r="S22"/>
  <c r="S21" s="1"/>
</calcChain>
</file>

<file path=xl/sharedStrings.xml><?xml version="1.0" encoding="utf-8"?>
<sst xmlns="http://schemas.openxmlformats.org/spreadsheetml/2006/main" count="701" uniqueCount="124">
  <si>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</si>
  <si>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</si>
  <si>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</si>
  <si>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</si>
  <si>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</si>
  <si>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</si>
  <si>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</si>
  <si>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</si>
  <si>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</si>
  <si>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</si>
  <si>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</si>
  <si>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</si>
  <si>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</si>
  <si>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</si>
  <si>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</si>
  <si>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</si>
  <si>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</si>
  <si>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</si>
  <si>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</si>
  <si>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</si>
  <si>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</si>
  <si>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</si>
  <si>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</si>
  <si>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</si>
  <si>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</si>
  <si>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</si>
  <si>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 xml:space="preserve">Код 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</si>
  <si>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</si>
  <si>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</si>
  <si>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</si>
  <si>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</si>
  <si>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</si>
  <si>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</si>
  <si>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</si>
  <si>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</si>
  <si>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Наименование</t>
  </si>
  <si>
    <t>Уменьшение прочих остатков денежных средств бюджетов сельских поселений</t>
  </si>
  <si>
    <t>13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</si>
  <si>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</si>
  <si>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</si>
  <si>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</si>
  <si>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</si>
  <si>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</si>
  <si>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</si>
  <si>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 xml:space="preserve">Мероприятия в области  физической культуры и спорта </t>
  </si>
  <si>
    <t>Сумма (тыс. рублей)</t>
  </si>
  <si>
    <t>к решению Совета сельского поселения "Мохча"</t>
  </si>
  <si>
    <t>Администрация сельского поселения «Мохча»</t>
  </si>
  <si>
    <t>Выполнение других обязательств государства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</si>
  <si>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</si>
  <si>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</si>
  <si>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</si>
  <si>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</si>
  <si>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</si>
  <si>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</si>
  <si>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</si>
  <si>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</si>
  <si>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</si>
  <si>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</si>
  <si>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</si>
  <si>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500</t>
  </si>
  <si>
    <t>Социальное обеспечение и иные выплаты населению</t>
  </si>
  <si>
    <t>Иные бюджетные ассигнования</t>
  </si>
  <si>
    <t>800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</si>
  <si>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</si>
  <si>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</si>
  <si>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</si>
  <si>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</si>
  <si>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</si>
  <si>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</si>
  <si>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</si>
  <si>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</si>
  <si>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</si>
  <si>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</si>
  <si>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</si>
  <si>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</si>
  <si>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</si>
  <si>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</si>
  <si>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</si>
  <si>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</si>
  <si>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</si>
  <si>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Приложение 2</t>
  </si>
  <si>
    <t>2020 год</t>
  </si>
  <si>
    <t>2021 год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</si>
  <si>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</si>
  <si>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"Мохча" (на 2016-2020 годы)"</t>
  </si>
  <si>
    <t>Муниципальная программа "Повышение пожарной безопасности на территории сельского поселения "Мохча" на 2018-2020 годы"</t>
  </si>
  <si>
    <t>Муниципальная программа "Комплексное благоустройство территории сельского поселения "Мохча" (на 2018-2020 годы)"</t>
  </si>
  <si>
    <t>Реализация мероприятий муниципальной программы  формирования современной городской среды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</si>
  <si>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</si>
  <si>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</si>
  <si>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</si>
  <si>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Прочие мероприятия по благоустройству сельских поселений</t>
  </si>
  <si>
    <t>"О бюджете сельского поселения "Мохча" на 2020 год и</t>
  </si>
  <si>
    <t>плановй период 2021 и 2022 годов"</t>
  </si>
  <si>
    <t>2022 год</t>
  </si>
  <si>
    <t>Расходы на реализацию основных мероприятий программы</t>
  </si>
  <si>
    <t xml:space="preserve">Расходы на реализацию регионального проекта "Формирование комфортной городской среды"
</t>
  </si>
  <si>
    <t>04 0 F2 00000</t>
  </si>
  <si>
    <t>04 0  F2 55550</t>
  </si>
  <si>
    <t>Осуществление полномочий муниципального района по содержанию мест захоронения</t>
  </si>
  <si>
    <t>Муниципальная программа "Повышение пожарной безопасности на территории сельского поселения "Мохча" (на 2018-2020 годы)"</t>
  </si>
  <si>
    <t>Реализация народных проектов в сфере занятости населения, прошедших отбор в рамках проекта "Народный бюджет"</t>
  </si>
  <si>
    <t>Муниципальная программа "Формирование комфортной  среды на территории  сельского поселения "Мохча" (на 2018-2024 годы)"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</si>
  <si>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</si>
  <si>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2020 год и плановый период 2021 и 2022 годов</t>
  </si>
  <si>
    <t>Ведомственная структура расходов бюджета сельского поселения "Мохча" на 2020 год  и плановый период 2021 и 2022 годов</t>
  </si>
  <si>
    <t xml:space="preserve">  Источники финансирования дефицита бюджета сельского поселения "Мохча" на 2020 год и плановый период 2021 и 2022 годов</t>
  </si>
  <si>
    <t>Реализация народных проектов в сфере благоустройства, прошедших отбор в рамках проекта "Народный бюджет"</t>
  </si>
  <si>
    <t>01 0 00 S2480</t>
  </si>
  <si>
    <t>Муниципальная программа "Формирование комфортной  среды на территории  сельского поселения "Мохча" на 2018-2024 годы"</t>
  </si>
  <si>
    <t>"О внесении изменений в решение Совета сельского поселения "Мохча"</t>
  </si>
  <si>
    <t>"Приложение 1</t>
  </si>
  <si>
    <t>"</t>
  </si>
  <si>
    <t>"Приложение 2</t>
  </si>
  <si>
    <t>"Приложение 3</t>
  </si>
  <si>
    <t>02 0 00 S2540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</si>
  <si>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</si>
  <si>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</si>
  <si>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Благоустройство общественных территорий</t>
  </si>
  <si>
    <t>01 0 00 S2120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</si>
  <si>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</si>
  <si>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от  24 декабря 2020 г. № 4-42/3</t>
  </si>
  <si>
    <t>от 24 декабря 2020 г. № 4-42/3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</si>
</sst>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164" formatCode="000\ 00\ 00"/>
    <numFmt numFmtId="165" formatCode="000"/>
    <numFmt numFmtId="166" formatCode="00"/>
    <numFmt numFmtId="167" formatCode="0000"/>
    <numFmt numFmtId="168" formatCode="00\ 0\ 0000"/>
    <numFmt numFmtId="169" formatCode="00\ 0\ 00\ 00000"/>
    <numFmt numFmtId="170" formatCode="0.E+00"/>
  </numFmts>
  <fonts count="36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10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4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0" borderId="20">
      <alignment horizontal="left" vertical="top" wrapText="1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0" fillId="0" borderId="0"/>
    <xf numFmtId="0" fontId="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/>
    <xf numFmtId="0" fontId="7" fillId="0" borderId="0" xfId="0" applyFont="1" applyFill="1"/>
    <xf numFmtId="0" fontId="7" fillId="0" borderId="0" xfId="0" applyFont="1"/>
    <xf numFmtId="0" fontId="8" fillId="0" borderId="0" xfId="0" applyFont="1" applyAlignment="1">
      <alignment horizontal="center" wrapText="1"/>
    </xf>
    <xf numFmtId="166" fontId="11" fillId="0" borderId="0" xfId="38" applyNumberFormat="1" applyFont="1" applyFill="1" applyAlignment="1">
      <alignment vertical="top"/>
    </xf>
    <xf numFmtId="167" fontId="11" fillId="0" borderId="0" xfId="38" applyNumberFormat="1" applyFont="1" applyFill="1" applyAlignment="1">
      <alignment vertical="top"/>
    </xf>
    <xf numFmtId="165" fontId="11" fillId="0" borderId="0" xfId="38" applyNumberFormat="1" applyFont="1" applyFill="1" applyAlignment="1">
      <alignment vertical="top"/>
    </xf>
    <xf numFmtId="0" fontId="11" fillId="0" borderId="0" xfId="38" applyFont="1" applyFill="1" applyAlignment="1">
      <alignment vertical="top"/>
    </xf>
    <xf numFmtId="41" fontId="11" fillId="0" borderId="0" xfId="38" applyNumberFormat="1" applyFont="1" applyFill="1" applyAlignment="1">
      <alignment horizontal="right" vertical="top"/>
    </xf>
    <xf numFmtId="41" fontId="12" fillId="0" borderId="0" xfId="38" applyNumberFormat="1" applyFont="1" applyFill="1" applyAlignment="1">
      <alignment horizontal="right" vertical="top"/>
    </xf>
    <xf numFmtId="0" fontId="12" fillId="0" borderId="0" xfId="38" applyFont="1" applyFill="1" applyAlignment="1">
      <alignment vertical="top"/>
    </xf>
    <xf numFmtId="165" fontId="8" fillId="0" borderId="10" xfId="38" applyNumberFormat="1" applyFont="1" applyFill="1" applyBorder="1" applyAlignment="1">
      <alignment vertical="center" wrapText="1"/>
    </xf>
    <xf numFmtId="0" fontId="2" fillId="0" borderId="0" xfId="38" applyFont="1" applyFill="1" applyAlignment="1">
      <alignment vertical="top"/>
    </xf>
    <xf numFmtId="49" fontId="8" fillId="0" borderId="10" xfId="38" applyNumberFormat="1" applyFont="1" applyFill="1" applyBorder="1" applyAlignment="1">
      <alignment vertical="top"/>
    </xf>
    <xf numFmtId="166" fontId="8" fillId="0" borderId="11" xfId="38" applyNumberFormat="1" applyFont="1" applyFill="1" applyBorder="1" applyAlignment="1">
      <alignment vertical="top"/>
    </xf>
    <xf numFmtId="166" fontId="8" fillId="0" borderId="12" xfId="38" applyNumberFormat="1" applyFont="1" applyFill="1" applyBorder="1" applyAlignment="1">
      <alignment vertical="top"/>
    </xf>
    <xf numFmtId="166" fontId="8" fillId="0" borderId="10" xfId="38" applyNumberFormat="1" applyFont="1" applyFill="1" applyBorder="1" applyAlignment="1">
      <alignment vertical="top"/>
    </xf>
    <xf numFmtId="0" fontId="8" fillId="0" borderId="0" xfId="38" applyFont="1" applyFill="1" applyAlignment="1">
      <alignment vertical="top"/>
    </xf>
    <xf numFmtId="166" fontId="2" fillId="0" borderId="11" xfId="38" applyNumberFormat="1" applyFont="1" applyFill="1" applyBorder="1" applyAlignment="1">
      <alignment vertical="top"/>
    </xf>
    <xf numFmtId="166" fontId="2" fillId="0" borderId="12" xfId="38" applyNumberFormat="1" applyFont="1" applyFill="1" applyBorder="1" applyAlignment="1">
      <alignment vertical="top"/>
    </xf>
    <xf numFmtId="166" fontId="2" fillId="0" borderId="10" xfId="38" applyNumberFormat="1" applyFont="1" applyFill="1" applyBorder="1" applyAlignment="1">
      <alignment vertical="top"/>
    </xf>
    <xf numFmtId="0" fontId="11" fillId="0" borderId="0" xfId="38" applyFont="1" applyFill="1" applyAlignment="1">
      <alignment vertical="top" wrapText="1"/>
    </xf>
    <xf numFmtId="0" fontId="1" fillId="0" borderId="0" xfId="0" applyFont="1" applyFill="1"/>
    <xf numFmtId="0" fontId="6" fillId="0" borderId="0" xfId="38" applyFont="1" applyFill="1" applyAlignment="1">
      <alignment horizontal="right" vertical="top" wrapText="1"/>
    </xf>
    <xf numFmtId="0" fontId="8" fillId="0" borderId="13" xfId="38" applyFont="1" applyFill="1" applyBorder="1" applyAlignment="1">
      <alignment horizontal="center" vertical="top"/>
    </xf>
    <xf numFmtId="169" fontId="5" fillId="0" borderId="13" xfId="0" applyNumberFormat="1" applyFont="1" applyBorder="1" applyAlignment="1">
      <alignment horizontal="center" wrapText="1"/>
    </xf>
    <xf numFmtId="169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wrapText="1"/>
    </xf>
    <xf numFmtId="168" fontId="9" fillId="0" borderId="13" xfId="0" applyNumberFormat="1" applyFont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right" wrapText="1"/>
    </xf>
    <xf numFmtId="49" fontId="5" fillId="0" borderId="13" xfId="0" applyNumberFormat="1" applyFont="1" applyFill="1" applyBorder="1" applyAlignment="1">
      <alignment horizontal="center" wrapText="1"/>
    </xf>
    <xf numFmtId="169" fontId="3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right" wrapText="1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wrapText="1"/>
    </xf>
    <xf numFmtId="49" fontId="5" fillId="0" borderId="13" xfId="39" applyNumberFormat="1" applyFont="1" applyFill="1" applyBorder="1" applyAlignment="1" applyProtection="1">
      <alignment horizontal="justify" vertical="top" wrapText="1"/>
      <protection locked="0"/>
    </xf>
    <xf numFmtId="0" fontId="5" fillId="0" borderId="13" xfId="0" applyFont="1" applyFill="1" applyBorder="1" applyAlignment="1">
      <alignment horizontal="left" wrapText="1"/>
    </xf>
    <xf numFmtId="168" fontId="5" fillId="0" borderId="13" xfId="0" applyNumberFormat="1" applyFont="1" applyBorder="1" applyAlignment="1">
      <alignment horizontal="center" wrapText="1"/>
    </xf>
    <xf numFmtId="49" fontId="33" fillId="0" borderId="13" xfId="0" applyNumberFormat="1" applyFont="1" applyFill="1" applyBorder="1" applyAlignment="1"/>
    <xf numFmtId="49" fontId="3" fillId="0" borderId="13" xfId="0" applyNumberFormat="1" applyFont="1" applyFill="1" applyBorder="1" applyAlignment="1"/>
    <xf numFmtId="2" fontId="33" fillId="0" borderId="13" xfId="0" applyNumberFormat="1" applyFont="1" applyFill="1" applyBorder="1" applyAlignment="1"/>
    <xf numFmtId="2" fontId="3" fillId="0" borderId="13" xfId="0" applyNumberFormat="1" applyFont="1" applyFill="1" applyBorder="1" applyAlignment="1"/>
    <xf numFmtId="168" fontId="9" fillId="0" borderId="13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9" fillId="0" borderId="13" xfId="0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0" fontId="33" fillId="0" borderId="13" xfId="0" applyFont="1" applyBorder="1" applyAlignment="1">
      <alignment vertical="center" wrapText="1"/>
    </xf>
    <xf numFmtId="0" fontId="33" fillId="0" borderId="13" xfId="0" applyFont="1" applyBorder="1"/>
    <xf numFmtId="49" fontId="33" fillId="0" borderId="13" xfId="0" applyNumberFormat="1" applyFont="1" applyBorder="1"/>
    <xf numFmtId="2" fontId="33" fillId="0" borderId="13" xfId="0" applyNumberFormat="1" applyFont="1" applyBorder="1"/>
    <xf numFmtId="0" fontId="3" fillId="0" borderId="13" xfId="0" applyFont="1" applyBorder="1"/>
    <xf numFmtId="2" fontId="3" fillId="0" borderId="13" xfId="0" applyNumberFormat="1" applyFont="1" applyBorder="1"/>
    <xf numFmtId="0" fontId="5" fillId="0" borderId="13" xfId="0" applyFont="1" applyBorder="1" applyAlignment="1">
      <alignment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33" fillId="0" borderId="13" xfId="0" applyFont="1" applyBorder="1" applyAlignment="1">
      <alignment horizontal="left" vertical="center" wrapText="1"/>
    </xf>
    <xf numFmtId="49" fontId="33" fillId="0" borderId="13" xfId="0" applyNumberFormat="1" applyFont="1" applyFill="1" applyBorder="1"/>
    <xf numFmtId="168" fontId="33" fillId="0" borderId="13" xfId="0" applyNumberFormat="1" applyFont="1" applyBorder="1"/>
    <xf numFmtId="49" fontId="9" fillId="0" borderId="13" xfId="0" applyNumberFormat="1" applyFont="1" applyBorder="1" applyAlignment="1">
      <alignment horizontal="justify" wrapText="1"/>
    </xf>
    <xf numFmtId="49" fontId="5" fillId="0" borderId="13" xfId="0" applyNumberFormat="1" applyFont="1" applyBorder="1" applyAlignment="1">
      <alignment horizontal="justify" wrapText="1"/>
    </xf>
    <xf numFmtId="49" fontId="5" fillId="0" borderId="13" xfId="0" applyNumberFormat="1" applyFont="1" applyFill="1" applyBorder="1" applyAlignment="1">
      <alignment horizontal="justify" wrapText="1"/>
    </xf>
    <xf numFmtId="0" fontId="3" fillId="0" borderId="13" xfId="0" applyFont="1" applyFill="1" applyBorder="1"/>
    <xf numFmtId="0" fontId="5" fillId="0" borderId="13" xfId="0" applyNumberFormat="1" applyFont="1" applyBorder="1" applyAlignment="1">
      <alignment wrapText="1"/>
    </xf>
    <xf numFmtId="49" fontId="31" fillId="0" borderId="13" xfId="0" applyNumberFormat="1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right"/>
    </xf>
    <xf numFmtId="49" fontId="30" fillId="0" borderId="13" xfId="0" applyNumberFormat="1" applyFont="1" applyBorder="1" applyAlignment="1">
      <alignment horizontal="left" vertical="center" wrapText="1" indent="1"/>
    </xf>
    <xf numFmtId="49" fontId="30" fillId="0" borderId="13" xfId="0" applyNumberFormat="1" applyFont="1" applyBorder="1" applyAlignment="1">
      <alignment horizontal="left" wrapText="1" indent="1"/>
    </xf>
    <xf numFmtId="0" fontId="32" fillId="0" borderId="13" xfId="0" applyFont="1" applyFill="1" applyBorder="1" applyAlignment="1">
      <alignment horizontal="left" wrapText="1" indent="1"/>
    </xf>
    <xf numFmtId="0" fontId="34" fillId="0" borderId="13" xfId="0" applyFont="1" applyBorder="1" applyAlignment="1">
      <alignment horizontal="left" vertical="center" wrapText="1" indent="1"/>
    </xf>
    <xf numFmtId="0" fontId="5" fillId="0" borderId="13" xfId="39" applyNumberFormat="1" applyFont="1" applyFill="1" applyBorder="1" applyAlignment="1" applyProtection="1">
      <alignment horizontal="justify" vertical="top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wrapText="1"/>
    </xf>
    <xf numFmtId="41" fontId="9" fillId="0" borderId="13" xfId="38" applyNumberFormat="1" applyFont="1" applyFill="1" applyBorder="1" applyAlignment="1">
      <alignment horizontal="center" vertical="center" wrapText="1"/>
    </xf>
    <xf numFmtId="49" fontId="9" fillId="0" borderId="13" xfId="38" applyNumberFormat="1" applyFont="1" applyFill="1" applyBorder="1" applyAlignment="1">
      <alignment horizontal="center" vertical="top" wrapText="1"/>
    </xf>
    <xf numFmtId="49" fontId="9" fillId="0" borderId="13" xfId="38" applyNumberFormat="1" applyFont="1" applyFill="1" applyBorder="1" applyAlignment="1">
      <alignment horizontal="center" vertical="top"/>
    </xf>
    <xf numFmtId="0" fontId="9" fillId="0" borderId="14" xfId="38" applyFont="1" applyFill="1" applyBorder="1" applyAlignment="1">
      <alignment vertical="top" wrapText="1"/>
    </xf>
    <xf numFmtId="0" fontId="9" fillId="0" borderId="13" xfId="38" applyFont="1" applyFill="1" applyBorder="1" applyAlignment="1">
      <alignment vertical="top" wrapText="1"/>
    </xf>
    <xf numFmtId="4" fontId="9" fillId="0" borderId="13" xfId="38" applyNumberFormat="1" applyFont="1" applyFill="1" applyBorder="1" applyAlignment="1">
      <alignment horizontal="right" vertical="top"/>
    </xf>
    <xf numFmtId="0" fontId="5" fillId="0" borderId="13" xfId="38" applyFont="1" applyFill="1" applyBorder="1" applyAlignment="1">
      <alignment vertical="top" wrapText="1"/>
    </xf>
    <xf numFmtId="0" fontId="32" fillId="0" borderId="13" xfId="38" applyFont="1" applyFill="1" applyBorder="1" applyAlignment="1">
      <alignment horizontal="left" vertical="top" wrapText="1" indent="1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Fill="1" applyBorder="1"/>
    <xf numFmtId="2" fontId="0" fillId="0" borderId="13" xfId="0" applyNumberFormat="1" applyBorder="1"/>
    <xf numFmtId="4" fontId="9" fillId="0" borderId="13" xfId="38" applyNumberFormat="1" applyFont="1" applyFill="1" applyBorder="1" applyAlignment="1">
      <alignment horizontal="right" vertical="top" wrapText="1"/>
    </xf>
    <xf numFmtId="0" fontId="9" fillId="0" borderId="13" xfId="38" applyFont="1" applyFill="1" applyBorder="1" applyAlignment="1">
      <alignment vertical="top"/>
    </xf>
    <xf numFmtId="2" fontId="9" fillId="0" borderId="13" xfId="38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/>
    <xf numFmtId="2" fontId="0" fillId="0" borderId="13" xfId="0" applyNumberFormat="1" applyFill="1" applyBorder="1"/>
    <xf numFmtId="0" fontId="35" fillId="0" borderId="20" xfId="19" quotePrefix="1" applyNumberFormat="1" applyProtection="1">
      <alignment horizontal="left" vertical="top" wrapText="1"/>
    </xf>
    <xf numFmtId="0" fontId="4" fillId="0" borderId="15" xfId="0" applyFont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49" fontId="8" fillId="0" borderId="11" xfId="38" applyNumberFormat="1" applyFont="1" applyFill="1" applyBorder="1" applyAlignment="1">
      <alignment horizontal="center" vertical="top"/>
    </xf>
    <xf numFmtId="49" fontId="8" fillId="0" borderId="12" xfId="38" applyNumberFormat="1" applyFont="1" applyFill="1" applyBorder="1" applyAlignment="1">
      <alignment horizontal="center" vertical="top"/>
    </xf>
    <xf numFmtId="165" fontId="8" fillId="0" borderId="17" xfId="38" applyNumberFormat="1" applyFont="1" applyFill="1" applyBorder="1" applyAlignment="1">
      <alignment horizontal="center" vertical="center" wrapText="1"/>
    </xf>
    <xf numFmtId="165" fontId="8" fillId="0" borderId="18" xfId="38" applyNumberFormat="1" applyFont="1" applyFill="1" applyBorder="1" applyAlignment="1">
      <alignment horizontal="center" vertical="center" wrapText="1"/>
    </xf>
    <xf numFmtId="165" fontId="8" fillId="0" borderId="19" xfId="38" applyNumberFormat="1" applyFont="1" applyFill="1" applyBorder="1" applyAlignment="1">
      <alignment horizontal="center" vertical="center" wrapText="1"/>
    </xf>
    <xf numFmtId="165" fontId="8" fillId="0" borderId="15" xfId="38" applyNumberFormat="1" applyFont="1" applyFill="1" applyBorder="1" applyAlignment="1">
      <alignment horizontal="center" vertical="center" wrapText="1"/>
    </xf>
    <xf numFmtId="0" fontId="9" fillId="0" borderId="16" xfId="38" applyFont="1" applyFill="1" applyBorder="1" applyAlignment="1">
      <alignment horizontal="center" vertical="distributed" wrapText="1"/>
    </xf>
    <xf numFmtId="0" fontId="9" fillId="0" borderId="14" xfId="38" applyFont="1" applyFill="1" applyBorder="1" applyAlignment="1">
      <alignment horizontal="center" vertical="distributed" wrapText="1"/>
    </xf>
    <xf numFmtId="41" fontId="9" fillId="0" borderId="13" xfId="3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0" xfId="38" applyFont="1" applyFill="1" applyAlignment="1">
      <alignment horizontal="right" vertical="top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62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4" xfId="37"/>
    <cellStyle name="Обычный_Источники на 2008 год" xfId="38"/>
    <cellStyle name="Обычный_Решение на .05.2008 г.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SheetLayoutView="100" workbookViewId="0">
      <selection activeCell="A6" sqref="A6:H6"/>
    </sheetView>
  </sheetViews>
  <sheetFormatPr defaultRowHeight="12.75"/>
  <cols>
    <col min="1" max="1" width="55.140625" customWidth="1"/>
    <col min="2" max="3" width="2.85546875" customWidth="1"/>
    <col min="4" max="4" width="12.85546875" customWidth="1"/>
    <col min="5" max="5" width="3.85546875" customWidth="1"/>
    <col min="6" max="6" width="9.28515625" customWidth="1"/>
    <col min="9" max="9" width="1.85546875" customWidth="1"/>
  </cols>
  <sheetData>
    <row r="1" spans="1:8">
      <c r="A1" s="115" t="s">
        <v>0</v>
      </c>
      <c r="B1" s="115"/>
      <c r="C1" s="115"/>
      <c r="D1" s="115"/>
      <c r="E1" s="115"/>
      <c r="F1" s="115"/>
      <c r="G1" s="115"/>
      <c r="H1" s="115"/>
    </row>
    <row r="2" spans="1:8">
      <c r="A2" s="115" t="s">
        <v>46</v>
      </c>
      <c r="B2" s="115"/>
      <c r="C2" s="115"/>
      <c r="D2" s="115"/>
      <c r="E2" s="115"/>
      <c r="F2" s="115"/>
      <c r="G2" s="115"/>
      <c r="H2" s="115"/>
    </row>
    <row r="3" spans="1:8">
      <c r="A3" s="115" t="s">
        <v>111</v>
      </c>
      <c r="B3" s="115"/>
      <c r="C3" s="115"/>
      <c r="D3" s="115"/>
      <c r="E3" s="115"/>
      <c r="F3" s="115"/>
      <c r="G3" s="115"/>
      <c r="H3" s="115"/>
    </row>
    <row r="4" spans="1:8">
      <c r="A4" s="115" t="s">
        <v>93</v>
      </c>
      <c r="B4" s="115"/>
      <c r="C4" s="115"/>
      <c r="D4" s="115"/>
      <c r="E4" s="115"/>
      <c r="F4" s="115"/>
      <c r="G4" s="115"/>
      <c r="H4" s="115"/>
    </row>
    <row r="5" spans="1:8">
      <c r="A5" s="115" t="s">
        <v>94</v>
      </c>
      <c r="B5" s="115"/>
      <c r="C5" s="115"/>
      <c r="D5" s="115"/>
      <c r="E5" s="115"/>
      <c r="F5" s="115"/>
      <c r="G5" s="115"/>
      <c r="H5" s="115"/>
    </row>
    <row r="6" spans="1:8">
      <c r="A6" s="117" t="s">
        <v>122</v>
      </c>
      <c r="B6" s="117"/>
      <c r="C6" s="117"/>
      <c r="D6" s="117"/>
      <c r="E6" s="117"/>
      <c r="F6" s="117"/>
      <c r="G6" s="117"/>
      <c r="H6" s="117"/>
    </row>
    <row r="8" spans="1:8" s="2" customFormat="1" ht="11.25">
      <c r="A8" s="115" t="s">
        <v>112</v>
      </c>
      <c r="B8" s="115"/>
      <c r="C8" s="115"/>
      <c r="D8" s="115"/>
      <c r="E8" s="115"/>
      <c r="F8" s="115"/>
      <c r="G8" s="115"/>
      <c r="H8" s="115"/>
    </row>
    <row r="9" spans="1:8" s="2" customFormat="1" ht="11.25">
      <c r="A9" s="115" t="s">
        <v>46</v>
      </c>
      <c r="B9" s="115"/>
      <c r="C9" s="115"/>
      <c r="D9" s="115"/>
      <c r="E9" s="115"/>
      <c r="F9" s="115"/>
      <c r="G9" s="115"/>
      <c r="H9" s="115"/>
    </row>
    <row r="10" spans="1:8" s="2" customFormat="1" ht="11.25">
      <c r="A10" s="115" t="s">
        <v>93</v>
      </c>
      <c r="B10" s="115"/>
      <c r="C10" s="115"/>
      <c r="D10" s="115"/>
      <c r="E10" s="115"/>
      <c r="F10" s="115"/>
      <c r="G10" s="115"/>
      <c r="H10" s="115"/>
    </row>
    <row r="11" spans="1:8" s="2" customFormat="1" ht="11.25">
      <c r="A11" s="115" t="s">
        <v>94</v>
      </c>
      <c r="B11" s="115"/>
      <c r="C11" s="115"/>
      <c r="D11" s="115"/>
      <c r="E11" s="115"/>
      <c r="F11" s="115"/>
      <c r="G11" s="115"/>
      <c r="H11" s="115"/>
    </row>
    <row r="12" spans="1:8">
      <c r="A12" s="1"/>
      <c r="B12" s="1"/>
      <c r="C12" s="1"/>
      <c r="D12" s="1"/>
      <c r="E12" s="1"/>
      <c r="F12" s="1"/>
    </row>
    <row r="13" spans="1:8" ht="31.5" customHeight="1">
      <c r="A13" s="116" t="s">
        <v>105</v>
      </c>
      <c r="B13" s="116"/>
      <c r="C13" s="116"/>
      <c r="D13" s="116"/>
      <c r="E13" s="116"/>
      <c r="F13" s="116"/>
      <c r="G13" s="116"/>
      <c r="H13" s="116"/>
    </row>
    <row r="14" spans="1:8" s="2" customFormat="1" ht="11.25">
      <c r="A14" s="3"/>
      <c r="B14" s="3"/>
      <c r="C14" s="3"/>
      <c r="D14" s="3"/>
      <c r="E14" s="3"/>
      <c r="F14" s="3"/>
    </row>
    <row r="15" spans="1:8" s="2" customFormat="1" ht="12.75" customHeight="1">
      <c r="D15" s="109"/>
      <c r="E15" s="109"/>
      <c r="F15" s="109"/>
    </row>
    <row r="16" spans="1:8" ht="16.5" customHeight="1">
      <c r="A16" s="113" t="s">
        <v>21</v>
      </c>
      <c r="B16" s="113" t="s">
        <v>12</v>
      </c>
      <c r="C16" s="113" t="s">
        <v>1</v>
      </c>
      <c r="D16" s="113" t="s">
        <v>2</v>
      </c>
      <c r="E16" s="113" t="s">
        <v>3</v>
      </c>
      <c r="F16" s="110" t="s">
        <v>45</v>
      </c>
      <c r="G16" s="111"/>
      <c r="H16" s="112"/>
    </row>
    <row r="17" spans="1:8" ht="14.25" customHeight="1">
      <c r="A17" s="114"/>
      <c r="B17" s="114"/>
      <c r="C17" s="114"/>
      <c r="D17" s="114"/>
      <c r="E17" s="114"/>
      <c r="F17" s="100" t="s">
        <v>82</v>
      </c>
      <c r="G17" s="88" t="s">
        <v>83</v>
      </c>
      <c r="H17" s="88" t="s">
        <v>95</v>
      </c>
    </row>
    <row r="18" spans="1:8" ht="12.75" customHeight="1">
      <c r="A18" s="89">
        <v>1</v>
      </c>
      <c r="B18" s="89">
        <v>2</v>
      </c>
      <c r="C18" s="89">
        <v>3</v>
      </c>
      <c r="D18" s="89">
        <v>4</v>
      </c>
      <c r="E18" s="89">
        <v>5</v>
      </c>
      <c r="F18" s="89">
        <v>6</v>
      </c>
      <c r="G18" s="88">
        <v>7</v>
      </c>
      <c r="H18" s="88">
        <v>8</v>
      </c>
    </row>
    <row r="19" spans="1:8">
      <c r="A19" s="32" t="s">
        <v>54</v>
      </c>
      <c r="B19" s="89"/>
      <c r="C19" s="89"/>
      <c r="D19" s="89"/>
      <c r="E19" s="89"/>
      <c r="F19" s="41">
        <f>F20+F63+F97+F55+F92+F102+F107</f>
        <v>11149.8</v>
      </c>
      <c r="G19" s="41">
        <f>G20+G63+G97+G55+G92+G102+G107</f>
        <v>7649.24</v>
      </c>
      <c r="H19" s="41">
        <f>H20+H63+H97+H55+H92+H102+H107</f>
        <v>7387.6</v>
      </c>
    </row>
    <row r="20" spans="1:8" s="7" customFormat="1" ht="19.5" customHeight="1">
      <c r="A20" s="32" t="s">
        <v>4</v>
      </c>
      <c r="B20" s="33" t="s">
        <v>7</v>
      </c>
      <c r="C20" s="33" t="s">
        <v>23</v>
      </c>
      <c r="D20" s="34"/>
      <c r="E20" s="33"/>
      <c r="F20" s="41">
        <f>F21+F25+F46</f>
        <v>4517.1899999999996</v>
      </c>
      <c r="G20" s="41">
        <f>G21+G25+G46</f>
        <v>4704.45</v>
      </c>
      <c r="H20" s="41">
        <f>H21+H25+H46</f>
        <v>4684.0600000000004</v>
      </c>
    </row>
    <row r="21" spans="1:8" s="7" customFormat="1" ht="24">
      <c r="A21" s="32" t="s">
        <v>17</v>
      </c>
      <c r="B21" s="33" t="s">
        <v>7</v>
      </c>
      <c r="C21" s="33" t="s">
        <v>8</v>
      </c>
      <c r="D21" s="34"/>
      <c r="E21" s="33"/>
      <c r="F21" s="41">
        <f>F22</f>
        <v>1119.31</v>
      </c>
      <c r="G21" s="41">
        <f t="shared" ref="G21:H23" si="0">G22</f>
        <v>1173.71</v>
      </c>
      <c r="H21" s="41">
        <f t="shared" si="0"/>
        <v>1219.43</v>
      </c>
    </row>
    <row r="22" spans="1:8" ht="17.25" customHeight="1">
      <c r="A22" s="36" t="s">
        <v>55</v>
      </c>
      <c r="B22" s="37" t="s">
        <v>7</v>
      </c>
      <c r="C22" s="37" t="s">
        <v>8</v>
      </c>
      <c r="D22" s="30">
        <v>9900000000</v>
      </c>
      <c r="E22" s="37"/>
      <c r="F22" s="43">
        <f>F23</f>
        <v>1119.31</v>
      </c>
      <c r="G22" s="43">
        <f t="shared" si="0"/>
        <v>1173.71</v>
      </c>
      <c r="H22" s="43">
        <f t="shared" si="0"/>
        <v>1219.43</v>
      </c>
    </row>
    <row r="23" spans="1:8" ht="20.25" customHeight="1">
      <c r="A23" s="36" t="s">
        <v>20</v>
      </c>
      <c r="B23" s="37" t="s">
        <v>7</v>
      </c>
      <c r="C23" s="37" t="s">
        <v>8</v>
      </c>
      <c r="D23" s="30" t="s">
        <v>80</v>
      </c>
      <c r="E23" s="37"/>
      <c r="F23" s="43">
        <f>F24</f>
        <v>1119.31</v>
      </c>
      <c r="G23" s="43">
        <f t="shared" si="0"/>
        <v>1173.71</v>
      </c>
      <c r="H23" s="43">
        <f t="shared" si="0"/>
        <v>1219.43</v>
      </c>
    </row>
    <row r="24" spans="1:8" s="5" customFormat="1" ht="48">
      <c r="A24" s="83" t="s">
        <v>56</v>
      </c>
      <c r="B24" s="37" t="s">
        <v>7</v>
      </c>
      <c r="C24" s="37" t="s">
        <v>8</v>
      </c>
      <c r="D24" s="30" t="s">
        <v>80</v>
      </c>
      <c r="E24" s="37" t="s">
        <v>57</v>
      </c>
      <c r="F24" s="38">
        <v>1119.31</v>
      </c>
      <c r="G24" s="38">
        <v>1173.71</v>
      </c>
      <c r="H24" s="38">
        <v>1219.43</v>
      </c>
    </row>
    <row r="25" spans="1:8" s="6" customFormat="1" ht="36">
      <c r="A25" s="68" t="s">
        <v>18</v>
      </c>
      <c r="B25" s="45" t="s">
        <v>7</v>
      </c>
      <c r="C25" s="45" t="s">
        <v>10</v>
      </c>
      <c r="D25" s="31"/>
      <c r="E25" s="45"/>
      <c r="F25" s="35">
        <f>F29+F26</f>
        <v>3355.49</v>
      </c>
      <c r="G25" s="35">
        <f>G29+G26</f>
        <v>3522.74</v>
      </c>
      <c r="H25" s="35">
        <f>H29+H26</f>
        <v>3456.6300000000006</v>
      </c>
    </row>
    <row r="26" spans="1:8" s="6" customFormat="1" ht="36">
      <c r="A26" s="46" t="s">
        <v>85</v>
      </c>
      <c r="B26" s="37" t="s">
        <v>7</v>
      </c>
      <c r="C26" s="37" t="s">
        <v>10</v>
      </c>
      <c r="D26" s="30">
        <v>300000000</v>
      </c>
      <c r="E26" s="45"/>
      <c r="F26" s="38">
        <f t="shared" ref="F26:H27" si="1">F27</f>
        <v>5</v>
      </c>
      <c r="G26" s="38">
        <f t="shared" si="1"/>
        <v>0</v>
      </c>
      <c r="H26" s="38">
        <f t="shared" si="1"/>
        <v>0</v>
      </c>
    </row>
    <row r="27" spans="1:8" s="6" customFormat="1" ht="15.75" customHeight="1">
      <c r="A27" s="49" t="s">
        <v>96</v>
      </c>
      <c r="B27" s="37" t="s">
        <v>7</v>
      </c>
      <c r="C27" s="37" t="s">
        <v>10</v>
      </c>
      <c r="D27" s="30">
        <v>300099000</v>
      </c>
      <c r="E27" s="45"/>
      <c r="F27" s="38">
        <f t="shared" si="1"/>
        <v>5</v>
      </c>
      <c r="G27" s="38">
        <f t="shared" si="1"/>
        <v>0</v>
      </c>
      <c r="H27" s="38">
        <f t="shared" si="1"/>
        <v>0</v>
      </c>
    </row>
    <row r="28" spans="1:8" s="6" customFormat="1" ht="24">
      <c r="A28" s="83" t="s">
        <v>68</v>
      </c>
      <c r="B28" s="39" t="s">
        <v>7</v>
      </c>
      <c r="C28" s="39" t="s">
        <v>10</v>
      </c>
      <c r="D28" s="30">
        <v>300099000</v>
      </c>
      <c r="E28" s="39" t="s">
        <v>59</v>
      </c>
      <c r="F28" s="38">
        <v>5</v>
      </c>
      <c r="G28" s="38">
        <v>0</v>
      </c>
      <c r="H28" s="38">
        <v>0</v>
      </c>
    </row>
    <row r="29" spans="1:8" s="5" customFormat="1" ht="16.5" customHeight="1">
      <c r="A29" s="36" t="s">
        <v>55</v>
      </c>
      <c r="B29" s="37" t="s">
        <v>7</v>
      </c>
      <c r="C29" s="37" t="s">
        <v>10</v>
      </c>
      <c r="D29" s="30">
        <v>9900000000</v>
      </c>
      <c r="E29" s="37"/>
      <c r="F29" s="43">
        <f>F30+F37+F40+F43+F34</f>
        <v>3350.49</v>
      </c>
      <c r="G29" s="43">
        <f>G30+G37+G40+G43+G34</f>
        <v>3522.74</v>
      </c>
      <c r="H29" s="43">
        <f>H30+H37+H40+H43+H34</f>
        <v>3456.6300000000006</v>
      </c>
    </row>
    <row r="30" spans="1:8" s="5" customFormat="1" ht="24">
      <c r="A30" s="36" t="s">
        <v>58</v>
      </c>
      <c r="B30" s="39" t="s">
        <v>7</v>
      </c>
      <c r="C30" s="39" t="s">
        <v>10</v>
      </c>
      <c r="D30" s="30">
        <v>9900002040</v>
      </c>
      <c r="E30" s="39"/>
      <c r="F30" s="38">
        <f>F31+F32+F33</f>
        <v>2746.1800000000003</v>
      </c>
      <c r="G30" s="38">
        <f>G31+G32+G33</f>
        <v>2948.58</v>
      </c>
      <c r="H30" s="38">
        <f>H31+H32+H33</f>
        <v>2872.6400000000003</v>
      </c>
    </row>
    <row r="31" spans="1:8" s="5" customFormat="1" ht="48">
      <c r="A31" s="83" t="s">
        <v>56</v>
      </c>
      <c r="B31" s="37" t="s">
        <v>7</v>
      </c>
      <c r="C31" s="37" t="s">
        <v>10</v>
      </c>
      <c r="D31" s="30">
        <v>9900002040</v>
      </c>
      <c r="E31" s="37" t="s">
        <v>57</v>
      </c>
      <c r="F31" s="38">
        <v>2178.7600000000002</v>
      </c>
      <c r="G31" s="38">
        <v>2354.77</v>
      </c>
      <c r="H31" s="38">
        <v>2404.5700000000002</v>
      </c>
    </row>
    <row r="32" spans="1:8" s="5" customFormat="1" ht="24">
      <c r="A32" s="83" t="s">
        <v>68</v>
      </c>
      <c r="B32" s="37" t="s">
        <v>7</v>
      </c>
      <c r="C32" s="37" t="s">
        <v>10</v>
      </c>
      <c r="D32" s="30">
        <v>9900002040</v>
      </c>
      <c r="E32" s="37" t="s">
        <v>59</v>
      </c>
      <c r="F32" s="38">
        <v>563.46</v>
      </c>
      <c r="G32" s="38">
        <v>589.85</v>
      </c>
      <c r="H32" s="38">
        <v>464.11</v>
      </c>
    </row>
    <row r="33" spans="1:8" s="5" customFormat="1" ht="24">
      <c r="A33" s="83" t="s">
        <v>62</v>
      </c>
      <c r="B33" s="37" t="s">
        <v>7</v>
      </c>
      <c r="C33" s="37" t="s">
        <v>10</v>
      </c>
      <c r="D33" s="30">
        <v>9900002040</v>
      </c>
      <c r="E33" s="37" t="s">
        <v>63</v>
      </c>
      <c r="F33" s="38">
        <v>3.96</v>
      </c>
      <c r="G33" s="38">
        <v>3.96</v>
      </c>
      <c r="H33" s="38">
        <v>3.96</v>
      </c>
    </row>
    <row r="34" spans="1:8" s="5" customFormat="1" ht="24">
      <c r="A34" s="79" t="s">
        <v>100</v>
      </c>
      <c r="B34" s="37" t="s">
        <v>7</v>
      </c>
      <c r="C34" s="37" t="s">
        <v>10</v>
      </c>
      <c r="D34" s="30">
        <v>9900022003</v>
      </c>
      <c r="E34" s="37"/>
      <c r="F34" s="38">
        <f>F35+F36</f>
        <v>7.1</v>
      </c>
      <c r="G34" s="38">
        <f>G35+G36</f>
        <v>0</v>
      </c>
      <c r="H34" s="38">
        <f>H35+H36</f>
        <v>0</v>
      </c>
    </row>
    <row r="35" spans="1:8" s="5" customFormat="1" ht="48">
      <c r="A35" s="84" t="s">
        <v>56</v>
      </c>
      <c r="B35" s="37" t="s">
        <v>7</v>
      </c>
      <c r="C35" s="37" t="s">
        <v>10</v>
      </c>
      <c r="D35" s="30">
        <v>9900022003</v>
      </c>
      <c r="E35" s="37" t="s">
        <v>57</v>
      </c>
      <c r="F35" s="38">
        <v>7</v>
      </c>
      <c r="G35" s="38">
        <v>0</v>
      </c>
      <c r="H35" s="38">
        <v>0</v>
      </c>
    </row>
    <row r="36" spans="1:8" s="5" customFormat="1" ht="24">
      <c r="A36" s="84" t="s">
        <v>68</v>
      </c>
      <c r="B36" s="37" t="s">
        <v>7</v>
      </c>
      <c r="C36" s="37" t="s">
        <v>10</v>
      </c>
      <c r="D36" s="30">
        <v>9900022003</v>
      </c>
      <c r="E36" s="37" t="s">
        <v>59</v>
      </c>
      <c r="F36" s="38">
        <v>0.1</v>
      </c>
      <c r="G36" s="47">
        <v>0</v>
      </c>
      <c r="H36" s="47">
        <v>0</v>
      </c>
    </row>
    <row r="37" spans="1:8" s="5" customFormat="1" ht="24">
      <c r="A37" s="46" t="s">
        <v>38</v>
      </c>
      <c r="B37" s="37" t="s">
        <v>7</v>
      </c>
      <c r="C37" s="37" t="s">
        <v>10</v>
      </c>
      <c r="D37" s="30">
        <v>9900051180</v>
      </c>
      <c r="E37" s="39"/>
      <c r="F37" s="38">
        <f>F38+F39</f>
        <v>555.20000000000005</v>
      </c>
      <c r="G37" s="38">
        <f>G38+G39</f>
        <v>531.1</v>
      </c>
      <c r="H37" s="38">
        <f>H38+H39</f>
        <v>539.6</v>
      </c>
    </row>
    <row r="38" spans="1:8" s="5" customFormat="1" ht="48">
      <c r="A38" s="83" t="s">
        <v>56</v>
      </c>
      <c r="B38" s="37" t="s">
        <v>7</v>
      </c>
      <c r="C38" s="37" t="s">
        <v>10</v>
      </c>
      <c r="D38" s="30">
        <v>9900051180</v>
      </c>
      <c r="E38" s="37" t="s">
        <v>57</v>
      </c>
      <c r="F38" s="38">
        <v>339.34</v>
      </c>
      <c r="G38" s="47">
        <v>522.20000000000005</v>
      </c>
      <c r="H38" s="47">
        <v>534.6</v>
      </c>
    </row>
    <row r="39" spans="1:8" s="5" customFormat="1" ht="24">
      <c r="A39" s="84" t="s">
        <v>68</v>
      </c>
      <c r="B39" s="37" t="s">
        <v>7</v>
      </c>
      <c r="C39" s="37" t="s">
        <v>10</v>
      </c>
      <c r="D39" s="30">
        <v>9900051180</v>
      </c>
      <c r="E39" s="37" t="s">
        <v>59</v>
      </c>
      <c r="F39" s="38">
        <v>215.86</v>
      </c>
      <c r="G39" s="47">
        <v>8.9</v>
      </c>
      <c r="H39" s="47">
        <v>5</v>
      </c>
    </row>
    <row r="40" spans="1:8" s="5" customFormat="1" ht="24">
      <c r="A40" s="67" t="s">
        <v>65</v>
      </c>
      <c r="B40" s="37" t="s">
        <v>7</v>
      </c>
      <c r="C40" s="37" t="s">
        <v>10</v>
      </c>
      <c r="D40" s="30">
        <v>9900059300</v>
      </c>
      <c r="E40" s="39"/>
      <c r="F40" s="38">
        <f>F41+F42</f>
        <v>19.66</v>
      </c>
      <c r="G40" s="38">
        <f>G41+G42</f>
        <v>20.18</v>
      </c>
      <c r="H40" s="38">
        <f>H41+H42</f>
        <v>20.84</v>
      </c>
    </row>
    <row r="41" spans="1:8" s="5" customFormat="1" ht="48">
      <c r="A41" s="83" t="s">
        <v>56</v>
      </c>
      <c r="B41" s="37" t="s">
        <v>7</v>
      </c>
      <c r="C41" s="37" t="s">
        <v>10</v>
      </c>
      <c r="D41" s="30">
        <v>9900059300</v>
      </c>
      <c r="E41" s="37" t="s">
        <v>57</v>
      </c>
      <c r="F41" s="38">
        <v>17.04</v>
      </c>
      <c r="G41" s="43">
        <v>17.489999999999998</v>
      </c>
      <c r="H41" s="43">
        <v>18.07</v>
      </c>
    </row>
    <row r="42" spans="1:8" s="5" customFormat="1" ht="24">
      <c r="A42" s="83" t="s">
        <v>68</v>
      </c>
      <c r="B42" s="37" t="s">
        <v>7</v>
      </c>
      <c r="C42" s="37" t="s">
        <v>10</v>
      </c>
      <c r="D42" s="30">
        <v>9900059300</v>
      </c>
      <c r="E42" s="37" t="s">
        <v>59</v>
      </c>
      <c r="F42" s="38">
        <v>2.62</v>
      </c>
      <c r="G42" s="38">
        <v>2.69</v>
      </c>
      <c r="H42" s="38">
        <v>2.77</v>
      </c>
    </row>
    <row r="43" spans="1:8" s="5" customFormat="1" ht="72" customHeight="1">
      <c r="A43" s="78" t="s">
        <v>84</v>
      </c>
      <c r="B43" s="37" t="s">
        <v>7</v>
      </c>
      <c r="C43" s="37" t="s">
        <v>10</v>
      </c>
      <c r="D43" s="30">
        <v>9900073150</v>
      </c>
      <c r="E43" s="37"/>
      <c r="F43" s="47">
        <f>F44+F45</f>
        <v>22.35</v>
      </c>
      <c r="G43" s="47">
        <f>G44+G45</f>
        <v>22.88</v>
      </c>
      <c r="H43" s="47">
        <f>H44+H45</f>
        <v>23.55</v>
      </c>
    </row>
    <row r="44" spans="1:8" s="5" customFormat="1" ht="48">
      <c r="A44" s="84" t="s">
        <v>56</v>
      </c>
      <c r="B44" s="37" t="s">
        <v>7</v>
      </c>
      <c r="C44" s="37" t="s">
        <v>10</v>
      </c>
      <c r="D44" s="30">
        <v>9900073150</v>
      </c>
      <c r="E44" s="37" t="s">
        <v>57</v>
      </c>
      <c r="F44" s="47">
        <v>16.350000000000001</v>
      </c>
      <c r="G44" s="38">
        <v>16.88</v>
      </c>
      <c r="H44" s="38">
        <v>17.55</v>
      </c>
    </row>
    <row r="45" spans="1:8" s="5" customFormat="1" ht="24">
      <c r="A45" s="84" t="s">
        <v>68</v>
      </c>
      <c r="B45" s="37" t="s">
        <v>7</v>
      </c>
      <c r="C45" s="37" t="s">
        <v>10</v>
      </c>
      <c r="D45" s="30">
        <v>9900073150</v>
      </c>
      <c r="E45" s="37" t="s">
        <v>59</v>
      </c>
      <c r="F45" s="47">
        <v>6</v>
      </c>
      <c r="G45" s="38">
        <v>6</v>
      </c>
      <c r="H45" s="38">
        <v>6</v>
      </c>
    </row>
    <row r="46" spans="1:8" s="27" customFormat="1" ht="17.25" customHeight="1">
      <c r="A46" s="68" t="s">
        <v>25</v>
      </c>
      <c r="B46" s="45" t="s">
        <v>7</v>
      </c>
      <c r="C46" s="45" t="s">
        <v>37</v>
      </c>
      <c r="D46" s="34"/>
      <c r="E46" s="45"/>
      <c r="F46" s="35">
        <f>F47</f>
        <v>42.39</v>
      </c>
      <c r="G46" s="35">
        <f>G47</f>
        <v>8</v>
      </c>
      <c r="H46" s="35">
        <f>H47</f>
        <v>8</v>
      </c>
    </row>
    <row r="47" spans="1:8" s="27" customFormat="1" ht="17.25" customHeight="1">
      <c r="A47" s="36" t="s">
        <v>55</v>
      </c>
      <c r="B47" s="37" t="s">
        <v>7</v>
      </c>
      <c r="C47" s="37" t="s">
        <v>37</v>
      </c>
      <c r="D47" s="30">
        <v>9900000000</v>
      </c>
      <c r="E47" s="37"/>
      <c r="F47" s="43">
        <f>F48+F51+F53</f>
        <v>42.39</v>
      </c>
      <c r="G47" s="43">
        <f>G48+G51+G53</f>
        <v>8</v>
      </c>
      <c r="H47" s="43">
        <f>H48+H51+H53</f>
        <v>8</v>
      </c>
    </row>
    <row r="48" spans="1:8" s="27" customFormat="1" ht="17.25" customHeight="1">
      <c r="A48" s="36" t="s">
        <v>48</v>
      </c>
      <c r="B48" s="39" t="s">
        <v>7</v>
      </c>
      <c r="C48" s="39" t="s">
        <v>37</v>
      </c>
      <c r="D48" s="30">
        <v>9900009230</v>
      </c>
      <c r="E48" s="37"/>
      <c r="F48" s="38">
        <f>F50+F49</f>
        <v>14.190000000000001</v>
      </c>
      <c r="G48" s="38">
        <f>G50+G49</f>
        <v>8</v>
      </c>
      <c r="H48" s="38">
        <f>H50+H49</f>
        <v>8</v>
      </c>
    </row>
    <row r="49" spans="1:8" s="27" customFormat="1" ht="24">
      <c r="A49" s="83" t="s">
        <v>68</v>
      </c>
      <c r="B49" s="39" t="s">
        <v>7</v>
      </c>
      <c r="C49" s="39" t="s">
        <v>37</v>
      </c>
      <c r="D49" s="30">
        <v>9900009230</v>
      </c>
      <c r="E49" s="37" t="s">
        <v>59</v>
      </c>
      <c r="F49" s="38">
        <v>6.19</v>
      </c>
      <c r="G49" s="38">
        <v>0</v>
      </c>
      <c r="H49" s="38">
        <v>0</v>
      </c>
    </row>
    <row r="50" spans="1:8" s="27" customFormat="1" ht="24">
      <c r="A50" s="83" t="s">
        <v>62</v>
      </c>
      <c r="B50" s="39" t="s">
        <v>7</v>
      </c>
      <c r="C50" s="39" t="s">
        <v>37</v>
      </c>
      <c r="D50" s="30">
        <v>9900009230</v>
      </c>
      <c r="E50" s="37" t="s">
        <v>63</v>
      </c>
      <c r="F50" s="38">
        <v>8</v>
      </c>
      <c r="G50" s="38">
        <v>8</v>
      </c>
      <c r="H50" s="38">
        <v>8</v>
      </c>
    </row>
    <row r="51" spans="1:8" s="27" customFormat="1" ht="48">
      <c r="A51" s="48" t="s">
        <v>67</v>
      </c>
      <c r="B51" s="39" t="s">
        <v>7</v>
      </c>
      <c r="C51" s="39" t="s">
        <v>37</v>
      </c>
      <c r="D51" s="30">
        <v>9900024030</v>
      </c>
      <c r="E51" s="39"/>
      <c r="F51" s="38">
        <f>F52</f>
        <v>11.1</v>
      </c>
      <c r="G51" s="38">
        <f>G52</f>
        <v>0</v>
      </c>
      <c r="H51" s="38">
        <f>H52</f>
        <v>0</v>
      </c>
    </row>
    <row r="52" spans="1:8" s="27" customFormat="1" ht="18.75" customHeight="1">
      <c r="A52" s="85" t="s">
        <v>22</v>
      </c>
      <c r="B52" s="39" t="s">
        <v>7</v>
      </c>
      <c r="C52" s="39" t="s">
        <v>37</v>
      </c>
      <c r="D52" s="30">
        <v>9900024030</v>
      </c>
      <c r="E52" s="39" t="s">
        <v>60</v>
      </c>
      <c r="F52" s="38">
        <v>11.1</v>
      </c>
      <c r="G52" s="38">
        <v>0</v>
      </c>
      <c r="H52" s="38">
        <v>0</v>
      </c>
    </row>
    <row r="53" spans="1:8" s="27" customFormat="1" ht="72">
      <c r="A53" s="87" t="s">
        <v>104</v>
      </c>
      <c r="B53" s="39" t="s">
        <v>7</v>
      </c>
      <c r="C53" s="39" t="s">
        <v>37</v>
      </c>
      <c r="D53" s="30">
        <v>9900024040</v>
      </c>
      <c r="E53" s="39"/>
      <c r="F53" s="38">
        <f>F54</f>
        <v>17.100000000000001</v>
      </c>
      <c r="G53" s="38">
        <f>G54</f>
        <v>0</v>
      </c>
      <c r="H53" s="38">
        <f>H54</f>
        <v>0</v>
      </c>
    </row>
    <row r="54" spans="1:8" s="27" customFormat="1" ht="19.5" customHeight="1">
      <c r="A54" s="85" t="s">
        <v>22</v>
      </c>
      <c r="B54" s="39" t="s">
        <v>7</v>
      </c>
      <c r="C54" s="39" t="s">
        <v>37</v>
      </c>
      <c r="D54" s="30">
        <v>9900024040</v>
      </c>
      <c r="E54" s="39" t="s">
        <v>60</v>
      </c>
      <c r="F54" s="38">
        <v>17.100000000000001</v>
      </c>
      <c r="G54" s="38">
        <v>0</v>
      </c>
      <c r="H54" s="38">
        <v>0</v>
      </c>
    </row>
    <row r="55" spans="1:8" s="5" customFormat="1" ht="24">
      <c r="A55" s="44" t="s">
        <v>49</v>
      </c>
      <c r="B55" s="45" t="s">
        <v>15</v>
      </c>
      <c r="C55" s="45" t="s">
        <v>23</v>
      </c>
      <c r="D55" s="34"/>
      <c r="E55" s="33"/>
      <c r="F55" s="35">
        <f t="shared" ref="F55:H56" si="2">F56</f>
        <v>788.43999999999994</v>
      </c>
      <c r="G55" s="35">
        <f t="shared" si="2"/>
        <v>0</v>
      </c>
      <c r="H55" s="35">
        <f t="shared" si="2"/>
        <v>0</v>
      </c>
    </row>
    <row r="56" spans="1:8" s="5" customFormat="1" ht="24">
      <c r="A56" s="44" t="s">
        <v>50</v>
      </c>
      <c r="B56" s="45" t="s">
        <v>15</v>
      </c>
      <c r="C56" s="45" t="s">
        <v>51</v>
      </c>
      <c r="D56" s="34"/>
      <c r="E56" s="33"/>
      <c r="F56" s="35">
        <f t="shared" si="2"/>
        <v>788.43999999999994</v>
      </c>
      <c r="G56" s="35">
        <f t="shared" si="2"/>
        <v>0</v>
      </c>
      <c r="H56" s="35">
        <f t="shared" si="2"/>
        <v>0</v>
      </c>
    </row>
    <row r="57" spans="1:8" s="5" customFormat="1" ht="25.5" customHeight="1">
      <c r="A57" s="49" t="s">
        <v>101</v>
      </c>
      <c r="B57" s="39" t="s">
        <v>15</v>
      </c>
      <c r="C57" s="39" t="s">
        <v>51</v>
      </c>
      <c r="D57" s="30">
        <v>200000000</v>
      </c>
      <c r="E57" s="37"/>
      <c r="F57" s="38">
        <f>F58+F61</f>
        <v>788.43999999999994</v>
      </c>
      <c r="G57" s="38">
        <f>G61</f>
        <v>0</v>
      </c>
      <c r="H57" s="38">
        <f>H61</f>
        <v>0</v>
      </c>
    </row>
    <row r="58" spans="1:8" s="5" customFormat="1" ht="25.5" customHeight="1">
      <c r="A58" s="49" t="s">
        <v>102</v>
      </c>
      <c r="B58" s="39" t="s">
        <v>15</v>
      </c>
      <c r="C58" s="39" t="s">
        <v>51</v>
      </c>
      <c r="D58" s="30" t="s">
        <v>116</v>
      </c>
      <c r="E58" s="37"/>
      <c r="F58" s="38">
        <f>F59+F60</f>
        <v>675.8</v>
      </c>
      <c r="G58" s="38">
        <f>G59+G60</f>
        <v>0</v>
      </c>
      <c r="H58" s="38">
        <f>H59+H60</f>
        <v>0</v>
      </c>
    </row>
    <row r="59" spans="1:8" s="5" customFormat="1" ht="52.5" customHeight="1">
      <c r="A59" s="83" t="s">
        <v>56</v>
      </c>
      <c r="B59" s="39" t="s">
        <v>15</v>
      </c>
      <c r="C59" s="39" t="s">
        <v>51</v>
      </c>
      <c r="D59" s="30" t="s">
        <v>116</v>
      </c>
      <c r="E59" s="37" t="s">
        <v>57</v>
      </c>
      <c r="F59" s="38">
        <v>26.04</v>
      </c>
      <c r="G59" s="38">
        <v>0</v>
      </c>
      <c r="H59" s="38">
        <v>0</v>
      </c>
    </row>
    <row r="60" spans="1:8" s="5" customFormat="1" ht="25.5" customHeight="1">
      <c r="A60" s="83" t="s">
        <v>68</v>
      </c>
      <c r="B60" s="39" t="s">
        <v>15</v>
      </c>
      <c r="C60" s="39" t="s">
        <v>51</v>
      </c>
      <c r="D60" s="30" t="s">
        <v>116</v>
      </c>
      <c r="E60" s="37" t="s">
        <v>59</v>
      </c>
      <c r="F60" s="38">
        <v>649.76</v>
      </c>
      <c r="G60" s="38">
        <v>0</v>
      </c>
      <c r="H60" s="38">
        <v>0</v>
      </c>
    </row>
    <row r="61" spans="1:8" s="5" customFormat="1" ht="20.25" customHeight="1">
      <c r="A61" s="49" t="s">
        <v>96</v>
      </c>
      <c r="B61" s="39" t="s">
        <v>15</v>
      </c>
      <c r="C61" s="39" t="s">
        <v>51</v>
      </c>
      <c r="D61" s="30">
        <v>200099000</v>
      </c>
      <c r="E61" s="37"/>
      <c r="F61" s="38">
        <f>F62</f>
        <v>112.64</v>
      </c>
      <c r="G61" s="38">
        <f>G62</f>
        <v>0</v>
      </c>
      <c r="H61" s="38">
        <f>H62</f>
        <v>0</v>
      </c>
    </row>
    <row r="62" spans="1:8" s="5" customFormat="1" ht="24">
      <c r="A62" s="83" t="s">
        <v>68</v>
      </c>
      <c r="B62" s="39" t="s">
        <v>15</v>
      </c>
      <c r="C62" s="39" t="s">
        <v>51</v>
      </c>
      <c r="D62" s="30">
        <v>200099000</v>
      </c>
      <c r="E62" s="37" t="s">
        <v>59</v>
      </c>
      <c r="F62" s="38">
        <v>112.64</v>
      </c>
      <c r="G62" s="54">
        <v>0</v>
      </c>
      <c r="H62" s="54">
        <v>0</v>
      </c>
    </row>
    <row r="63" spans="1:8" s="5" customFormat="1" ht="17.25" customHeight="1">
      <c r="A63" s="68" t="s">
        <v>5</v>
      </c>
      <c r="B63" s="45" t="s">
        <v>9</v>
      </c>
      <c r="C63" s="45" t="s">
        <v>23</v>
      </c>
      <c r="D63" s="50"/>
      <c r="E63" s="39"/>
      <c r="F63" s="35">
        <f>F68+F64</f>
        <v>5418.02</v>
      </c>
      <c r="G63" s="35">
        <f>G68+G64</f>
        <v>2355.77</v>
      </c>
      <c r="H63" s="35">
        <f>H68+H64</f>
        <v>1959.92</v>
      </c>
    </row>
    <row r="64" spans="1:8" s="5" customFormat="1" ht="13.5" customHeight="1">
      <c r="A64" s="68" t="s">
        <v>117</v>
      </c>
      <c r="B64" s="45" t="s">
        <v>9</v>
      </c>
      <c r="C64" s="45" t="s">
        <v>7</v>
      </c>
      <c r="D64" s="50"/>
      <c r="E64" s="39"/>
      <c r="F64" s="35">
        <f>F65</f>
        <v>8.84</v>
      </c>
      <c r="G64" s="35">
        <f t="shared" ref="G64:H66" si="3">G65</f>
        <v>0</v>
      </c>
      <c r="H64" s="35">
        <f t="shared" si="3"/>
        <v>0</v>
      </c>
    </row>
    <row r="65" spans="1:8" s="5" customFormat="1" ht="15.75" customHeight="1">
      <c r="A65" s="36" t="s">
        <v>55</v>
      </c>
      <c r="B65" s="39" t="s">
        <v>9</v>
      </c>
      <c r="C65" s="39" t="s">
        <v>7</v>
      </c>
      <c r="D65" s="30">
        <v>9900000000</v>
      </c>
      <c r="E65" s="39"/>
      <c r="F65" s="38">
        <f>F66</f>
        <v>8.84</v>
      </c>
      <c r="G65" s="38">
        <f t="shared" si="3"/>
        <v>0</v>
      </c>
      <c r="H65" s="38">
        <f t="shared" si="3"/>
        <v>0</v>
      </c>
    </row>
    <row r="66" spans="1:8" s="5" customFormat="1" ht="36" customHeight="1">
      <c r="A66" s="46" t="s">
        <v>118</v>
      </c>
      <c r="B66" s="39" t="s">
        <v>9</v>
      </c>
      <c r="C66" s="39" t="s">
        <v>7</v>
      </c>
      <c r="D66" s="30">
        <v>9900009260</v>
      </c>
      <c r="E66" s="39"/>
      <c r="F66" s="38">
        <f>F67</f>
        <v>8.84</v>
      </c>
      <c r="G66" s="38">
        <f t="shared" si="3"/>
        <v>0</v>
      </c>
      <c r="H66" s="38">
        <f t="shared" si="3"/>
        <v>0</v>
      </c>
    </row>
    <row r="67" spans="1:8" s="5" customFormat="1" ht="24">
      <c r="A67" s="84" t="s">
        <v>68</v>
      </c>
      <c r="B67" s="39" t="s">
        <v>9</v>
      </c>
      <c r="C67" s="39" t="s">
        <v>7</v>
      </c>
      <c r="D67" s="30">
        <v>9900009260</v>
      </c>
      <c r="E67" s="39" t="s">
        <v>59</v>
      </c>
      <c r="F67" s="38">
        <v>8.84</v>
      </c>
      <c r="G67" s="38">
        <v>0</v>
      </c>
      <c r="H67" s="38">
        <v>0</v>
      </c>
    </row>
    <row r="68" spans="1:8" s="5" customFormat="1" ht="18.75" customHeight="1">
      <c r="A68" s="68" t="s">
        <v>19</v>
      </c>
      <c r="B68" s="45" t="s">
        <v>9</v>
      </c>
      <c r="C68" s="45" t="s">
        <v>15</v>
      </c>
      <c r="D68" s="34"/>
      <c r="E68" s="45"/>
      <c r="F68" s="35">
        <f>F69+F81+F85</f>
        <v>5409.18</v>
      </c>
      <c r="G68" s="35">
        <f>G69+G81+G85</f>
        <v>2355.77</v>
      </c>
      <c r="H68" s="35">
        <f>H69+H81+H85</f>
        <v>1959.92</v>
      </c>
    </row>
    <row r="69" spans="1:8" s="5" customFormat="1" ht="30.75" customHeight="1">
      <c r="A69" s="46" t="s">
        <v>87</v>
      </c>
      <c r="B69" s="39" t="s">
        <v>9</v>
      </c>
      <c r="C69" s="39" t="s">
        <v>15</v>
      </c>
      <c r="D69" s="30">
        <v>100000000</v>
      </c>
      <c r="E69" s="39"/>
      <c r="F69" s="38">
        <f>F78+F74+F72+F76+F70</f>
        <v>3857.3700000000003</v>
      </c>
      <c r="G69" s="38">
        <f>G78+G74+G72+G76+G70</f>
        <v>0</v>
      </c>
      <c r="H69" s="38">
        <f>H78+H74+H72+H76+H70</f>
        <v>0</v>
      </c>
    </row>
    <row r="70" spans="1:8" s="5" customFormat="1" ht="40.5" customHeight="1">
      <c r="A70" s="108" t="s">
        <v>121</v>
      </c>
      <c r="B70" s="39" t="s">
        <v>9</v>
      </c>
      <c r="C70" s="39" t="s">
        <v>15</v>
      </c>
      <c r="D70" s="30" t="s">
        <v>120</v>
      </c>
      <c r="E70" s="39"/>
      <c r="F70" s="38">
        <f>F71</f>
        <v>7.41</v>
      </c>
      <c r="G70" s="38">
        <f>G71</f>
        <v>0</v>
      </c>
      <c r="H70" s="38">
        <f>H71</f>
        <v>0</v>
      </c>
    </row>
    <row r="71" spans="1:8" s="5" customFormat="1" ht="30.75" customHeight="1">
      <c r="A71" s="84" t="s">
        <v>68</v>
      </c>
      <c r="B71" s="39" t="s">
        <v>9</v>
      </c>
      <c r="C71" s="39" t="s">
        <v>15</v>
      </c>
      <c r="D71" s="30" t="s">
        <v>120</v>
      </c>
      <c r="E71" s="39" t="s">
        <v>59</v>
      </c>
      <c r="F71" s="38">
        <v>7.41</v>
      </c>
      <c r="G71" s="38">
        <v>0</v>
      </c>
      <c r="H71" s="38">
        <v>0</v>
      </c>
    </row>
    <row r="72" spans="1:8" s="5" customFormat="1" ht="30.75" customHeight="1">
      <c r="A72" s="90" t="s">
        <v>108</v>
      </c>
      <c r="B72" s="106" t="s">
        <v>9</v>
      </c>
      <c r="C72" s="106" t="s">
        <v>15</v>
      </c>
      <c r="D72" s="30" t="s">
        <v>109</v>
      </c>
      <c r="E72" s="106"/>
      <c r="F72" s="38">
        <f>F73</f>
        <v>562.5</v>
      </c>
      <c r="G72" s="38">
        <f>G73</f>
        <v>0</v>
      </c>
      <c r="H72" s="38">
        <f>H73</f>
        <v>0</v>
      </c>
    </row>
    <row r="73" spans="1:8" s="5" customFormat="1" ht="24.75" customHeight="1">
      <c r="A73" s="84" t="s">
        <v>68</v>
      </c>
      <c r="B73" s="106" t="s">
        <v>9</v>
      </c>
      <c r="C73" s="106" t="s">
        <v>15</v>
      </c>
      <c r="D73" s="30" t="s">
        <v>109</v>
      </c>
      <c r="E73" s="106" t="s">
        <v>59</v>
      </c>
      <c r="F73" s="38">
        <v>562.5</v>
      </c>
      <c r="G73" s="38">
        <v>0</v>
      </c>
      <c r="H73" s="38">
        <v>0</v>
      </c>
    </row>
    <row r="74" spans="1:8" s="5" customFormat="1" ht="24.75" customHeight="1">
      <c r="A74" s="79" t="s">
        <v>100</v>
      </c>
      <c r="B74" s="37" t="s">
        <v>9</v>
      </c>
      <c r="C74" s="37" t="s">
        <v>15</v>
      </c>
      <c r="D74" s="30">
        <v>100022003</v>
      </c>
      <c r="E74" s="37"/>
      <c r="F74" s="38">
        <f>F75</f>
        <v>10.3</v>
      </c>
      <c r="G74" s="38">
        <f>G75</f>
        <v>0</v>
      </c>
      <c r="H74" s="38">
        <f>H75</f>
        <v>0</v>
      </c>
    </row>
    <row r="75" spans="1:8" s="5" customFormat="1" ht="22.5" customHeight="1">
      <c r="A75" s="84" t="s">
        <v>68</v>
      </c>
      <c r="B75" s="37" t="s">
        <v>9</v>
      </c>
      <c r="C75" s="37" t="s">
        <v>15</v>
      </c>
      <c r="D75" s="30">
        <v>100022003</v>
      </c>
      <c r="E75" s="37" t="s">
        <v>59</v>
      </c>
      <c r="F75" s="38">
        <v>10.3</v>
      </c>
      <c r="G75" s="60">
        <v>0</v>
      </c>
      <c r="H75" s="60">
        <v>0</v>
      </c>
    </row>
    <row r="76" spans="1:8" s="5" customFormat="1" ht="22.5" customHeight="1">
      <c r="A76" s="108" t="s">
        <v>119</v>
      </c>
      <c r="B76" s="37" t="s">
        <v>9</v>
      </c>
      <c r="C76" s="37" t="s">
        <v>15</v>
      </c>
      <c r="D76" s="30">
        <v>100022004</v>
      </c>
      <c r="E76" s="37"/>
      <c r="F76" s="38">
        <f>F77</f>
        <v>900</v>
      </c>
      <c r="G76" s="60">
        <f>G77</f>
        <v>0</v>
      </c>
      <c r="H76" s="60">
        <f>H77</f>
        <v>0</v>
      </c>
    </row>
    <row r="77" spans="1:8" s="5" customFormat="1" ht="22.5" customHeight="1">
      <c r="A77" s="84" t="s">
        <v>68</v>
      </c>
      <c r="B77" s="37" t="s">
        <v>9</v>
      </c>
      <c r="C77" s="37" t="s">
        <v>15</v>
      </c>
      <c r="D77" s="30">
        <v>100022004</v>
      </c>
      <c r="E77" s="37" t="s">
        <v>59</v>
      </c>
      <c r="F77" s="38">
        <v>900</v>
      </c>
      <c r="G77" s="60">
        <v>0</v>
      </c>
      <c r="H77" s="60">
        <v>0</v>
      </c>
    </row>
    <row r="78" spans="1:8" s="5" customFormat="1" ht="15.75" customHeight="1">
      <c r="A78" s="49" t="s">
        <v>96</v>
      </c>
      <c r="B78" s="39" t="s">
        <v>9</v>
      </c>
      <c r="C78" s="39" t="s">
        <v>15</v>
      </c>
      <c r="D78" s="30">
        <v>100099000</v>
      </c>
      <c r="E78" s="39"/>
      <c r="F78" s="38">
        <f>F79+F80</f>
        <v>2377.1600000000003</v>
      </c>
      <c r="G78" s="38">
        <f>G79+G80</f>
        <v>0</v>
      </c>
      <c r="H78" s="38">
        <f>H79+H80</f>
        <v>0</v>
      </c>
    </row>
    <row r="79" spans="1:8" s="5" customFormat="1" ht="54" customHeight="1">
      <c r="A79" s="83" t="s">
        <v>56</v>
      </c>
      <c r="B79" s="39" t="s">
        <v>9</v>
      </c>
      <c r="C79" s="39" t="s">
        <v>15</v>
      </c>
      <c r="D79" s="30">
        <v>100099000</v>
      </c>
      <c r="E79" s="39" t="s">
        <v>57</v>
      </c>
      <c r="F79" s="38">
        <v>64.010000000000005</v>
      </c>
      <c r="G79" s="64">
        <v>0</v>
      </c>
      <c r="H79" s="64">
        <v>0</v>
      </c>
    </row>
    <row r="80" spans="1:8" s="5" customFormat="1" ht="24">
      <c r="A80" s="83" t="s">
        <v>68</v>
      </c>
      <c r="B80" s="39" t="s">
        <v>9</v>
      </c>
      <c r="C80" s="39" t="s">
        <v>15</v>
      </c>
      <c r="D80" s="30">
        <v>100099000</v>
      </c>
      <c r="E80" s="39" t="s">
        <v>59</v>
      </c>
      <c r="F80" s="38">
        <v>2313.15</v>
      </c>
      <c r="G80" s="66">
        <v>0</v>
      </c>
      <c r="H80" s="66">
        <v>0</v>
      </c>
    </row>
    <row r="81" spans="1:8" s="5" customFormat="1" ht="27.75" customHeight="1">
      <c r="A81" s="79" t="s">
        <v>103</v>
      </c>
      <c r="B81" s="39" t="s">
        <v>9</v>
      </c>
      <c r="C81" s="39" t="s">
        <v>15</v>
      </c>
      <c r="D81" s="30">
        <v>400000000</v>
      </c>
      <c r="E81" s="39"/>
      <c r="F81" s="38">
        <f>F82</f>
        <v>1551.81</v>
      </c>
      <c r="G81" s="38">
        <f t="shared" ref="G81:H83" si="4">G82</f>
        <v>1551.81</v>
      </c>
      <c r="H81" s="38">
        <f t="shared" si="4"/>
        <v>1593.21</v>
      </c>
    </row>
    <row r="82" spans="1:8" s="5" customFormat="1" ht="27.75" customHeight="1">
      <c r="A82" s="90" t="s">
        <v>97</v>
      </c>
      <c r="B82" s="39" t="s">
        <v>9</v>
      </c>
      <c r="C82" s="39" t="s">
        <v>15</v>
      </c>
      <c r="D82" s="80" t="s">
        <v>98</v>
      </c>
      <c r="E82" s="39"/>
      <c r="F82" s="38">
        <f>F83</f>
        <v>1551.81</v>
      </c>
      <c r="G82" s="38">
        <f t="shared" si="4"/>
        <v>1551.81</v>
      </c>
      <c r="H82" s="38">
        <f t="shared" si="4"/>
        <v>1593.21</v>
      </c>
    </row>
    <row r="83" spans="1:8" s="5" customFormat="1" ht="24">
      <c r="A83" s="90" t="s">
        <v>88</v>
      </c>
      <c r="B83" s="39" t="s">
        <v>9</v>
      </c>
      <c r="C83" s="39" t="s">
        <v>15</v>
      </c>
      <c r="D83" s="80" t="s">
        <v>99</v>
      </c>
      <c r="E83" s="39"/>
      <c r="F83" s="38">
        <f>F84</f>
        <v>1551.81</v>
      </c>
      <c r="G83" s="38">
        <f t="shared" si="4"/>
        <v>1551.81</v>
      </c>
      <c r="H83" s="38">
        <f t="shared" si="4"/>
        <v>1593.21</v>
      </c>
    </row>
    <row r="84" spans="1:8" s="5" customFormat="1" ht="24">
      <c r="A84" s="84" t="s">
        <v>68</v>
      </c>
      <c r="B84" s="39" t="s">
        <v>9</v>
      </c>
      <c r="C84" s="39" t="s">
        <v>15</v>
      </c>
      <c r="D84" s="80" t="s">
        <v>99</v>
      </c>
      <c r="E84" s="39" t="s">
        <v>59</v>
      </c>
      <c r="F84" s="38">
        <v>1551.81</v>
      </c>
      <c r="G84" s="101">
        <v>1551.81</v>
      </c>
      <c r="H84" s="101">
        <v>1593.21</v>
      </c>
    </row>
    <row r="85" spans="1:8" s="5" customFormat="1" ht="14.25" customHeight="1">
      <c r="A85" s="42" t="s">
        <v>55</v>
      </c>
      <c r="B85" s="39" t="s">
        <v>9</v>
      </c>
      <c r="C85" s="39" t="s">
        <v>15</v>
      </c>
      <c r="D85" s="30">
        <v>9900000000</v>
      </c>
      <c r="E85" s="39"/>
      <c r="F85" s="38">
        <f>F86+F88+F90</f>
        <v>0</v>
      </c>
      <c r="G85" s="38">
        <f>G86+G88+G90</f>
        <v>803.96</v>
      </c>
      <c r="H85" s="38">
        <f>H86+H88+H90</f>
        <v>366.71000000000004</v>
      </c>
    </row>
    <row r="86" spans="1:8" s="5" customFormat="1" ht="14.25" customHeight="1">
      <c r="A86" s="49" t="s">
        <v>89</v>
      </c>
      <c r="B86" s="39" t="s">
        <v>9</v>
      </c>
      <c r="C86" s="39" t="s">
        <v>15</v>
      </c>
      <c r="D86" s="30">
        <v>9900060010</v>
      </c>
      <c r="E86" s="39"/>
      <c r="F86" s="38">
        <f>F87</f>
        <v>0</v>
      </c>
      <c r="G86" s="38">
        <f>G87</f>
        <v>290.66000000000003</v>
      </c>
      <c r="H86" s="38">
        <f>H87</f>
        <v>150</v>
      </c>
    </row>
    <row r="87" spans="1:8" s="5" customFormat="1" ht="24">
      <c r="A87" s="84" t="s">
        <v>90</v>
      </c>
      <c r="B87" s="39" t="s">
        <v>9</v>
      </c>
      <c r="C87" s="39" t="s">
        <v>15</v>
      </c>
      <c r="D87" s="30">
        <v>9900060010</v>
      </c>
      <c r="E87" s="39" t="s">
        <v>59</v>
      </c>
      <c r="F87" s="38">
        <v>0</v>
      </c>
      <c r="G87" s="38">
        <v>290.66000000000003</v>
      </c>
      <c r="H87" s="107">
        <v>150</v>
      </c>
    </row>
    <row r="88" spans="1:8" s="5" customFormat="1" ht="13.5" customHeight="1">
      <c r="A88" s="81" t="s">
        <v>91</v>
      </c>
      <c r="B88" s="39" t="s">
        <v>9</v>
      </c>
      <c r="C88" s="39" t="s">
        <v>15</v>
      </c>
      <c r="D88" s="30">
        <v>9900060020</v>
      </c>
      <c r="E88" s="39"/>
      <c r="F88" s="38">
        <f>F89</f>
        <v>0</v>
      </c>
      <c r="G88" s="38">
        <f>G89</f>
        <v>463.3</v>
      </c>
      <c r="H88" s="38">
        <f>H89</f>
        <v>166.71</v>
      </c>
    </row>
    <row r="89" spans="1:8" s="5" customFormat="1" ht="24">
      <c r="A89" s="84" t="s">
        <v>90</v>
      </c>
      <c r="B89" s="39" t="s">
        <v>9</v>
      </c>
      <c r="C89" s="39" t="s">
        <v>15</v>
      </c>
      <c r="D89" s="30">
        <v>9900060020</v>
      </c>
      <c r="E89" s="39" t="s">
        <v>59</v>
      </c>
      <c r="F89" s="38">
        <v>0</v>
      </c>
      <c r="G89" s="38">
        <v>463.3</v>
      </c>
      <c r="H89" s="101">
        <v>166.71</v>
      </c>
    </row>
    <row r="90" spans="1:8" s="5" customFormat="1">
      <c r="A90" s="49" t="s">
        <v>92</v>
      </c>
      <c r="B90" s="52" t="s">
        <v>9</v>
      </c>
      <c r="C90" s="52" t="s">
        <v>15</v>
      </c>
      <c r="D90" s="30">
        <v>9900060050</v>
      </c>
      <c r="E90" s="52"/>
      <c r="F90" s="82">
        <f>F91</f>
        <v>0</v>
      </c>
      <c r="G90" s="82">
        <f>G91</f>
        <v>50</v>
      </c>
      <c r="H90" s="82">
        <f>H91</f>
        <v>50</v>
      </c>
    </row>
    <row r="91" spans="1:8" s="5" customFormat="1" ht="24">
      <c r="A91" s="84" t="s">
        <v>90</v>
      </c>
      <c r="B91" s="52" t="s">
        <v>9</v>
      </c>
      <c r="C91" s="52" t="s">
        <v>15</v>
      </c>
      <c r="D91" s="30">
        <v>9900060050</v>
      </c>
      <c r="E91" s="39" t="s">
        <v>59</v>
      </c>
      <c r="F91" s="38">
        <v>0</v>
      </c>
      <c r="G91" s="38">
        <v>50</v>
      </c>
      <c r="H91" s="107">
        <v>50</v>
      </c>
    </row>
    <row r="92" spans="1:8" s="5" customFormat="1" ht="17.25" customHeight="1">
      <c r="A92" s="69" t="s">
        <v>43</v>
      </c>
      <c r="B92" s="51" t="s">
        <v>40</v>
      </c>
      <c r="C92" s="51" t="s">
        <v>23</v>
      </c>
      <c r="D92" s="50"/>
      <c r="E92" s="52"/>
      <c r="F92" s="53">
        <f>F93</f>
        <v>0</v>
      </c>
      <c r="G92" s="53">
        <f t="shared" ref="G92:H95" si="5">G93</f>
        <v>1</v>
      </c>
      <c r="H92" s="53">
        <f t="shared" si="5"/>
        <v>1</v>
      </c>
    </row>
    <row r="93" spans="1:8" s="5" customFormat="1" ht="17.25" customHeight="1">
      <c r="A93" s="69" t="s">
        <v>41</v>
      </c>
      <c r="B93" s="51" t="s">
        <v>40</v>
      </c>
      <c r="C93" s="51" t="s">
        <v>7</v>
      </c>
      <c r="D93" s="50"/>
      <c r="E93" s="52"/>
      <c r="F93" s="53">
        <f>F94</f>
        <v>0</v>
      </c>
      <c r="G93" s="53">
        <f t="shared" si="5"/>
        <v>1</v>
      </c>
      <c r="H93" s="53">
        <f t="shared" si="5"/>
        <v>1</v>
      </c>
    </row>
    <row r="94" spans="1:8" s="5" customFormat="1" ht="17.25" customHeight="1">
      <c r="A94" s="36" t="s">
        <v>55</v>
      </c>
      <c r="B94" s="52" t="s">
        <v>40</v>
      </c>
      <c r="C94" s="52" t="s">
        <v>7</v>
      </c>
      <c r="D94" s="30">
        <v>9900000000</v>
      </c>
      <c r="E94" s="52"/>
      <c r="F94" s="54">
        <f>F95</f>
        <v>0</v>
      </c>
      <c r="G94" s="54">
        <f t="shared" si="5"/>
        <v>1</v>
      </c>
      <c r="H94" s="54">
        <f t="shared" si="5"/>
        <v>1</v>
      </c>
    </row>
    <row r="95" spans="1:8" s="5" customFormat="1" ht="17.25" customHeight="1">
      <c r="A95" s="70" t="s">
        <v>66</v>
      </c>
      <c r="B95" s="52" t="s">
        <v>40</v>
      </c>
      <c r="C95" s="52" t="s">
        <v>7</v>
      </c>
      <c r="D95" s="30">
        <v>9900099010</v>
      </c>
      <c r="E95" s="52"/>
      <c r="F95" s="54">
        <f>F96</f>
        <v>0</v>
      </c>
      <c r="G95" s="54">
        <f t="shared" si="5"/>
        <v>1</v>
      </c>
      <c r="H95" s="54">
        <f t="shared" si="5"/>
        <v>1</v>
      </c>
    </row>
    <row r="96" spans="1:8" s="5" customFormat="1" ht="24">
      <c r="A96" s="83" t="s">
        <v>68</v>
      </c>
      <c r="B96" s="52" t="s">
        <v>40</v>
      </c>
      <c r="C96" s="52" t="s">
        <v>7</v>
      </c>
      <c r="D96" s="30">
        <v>9900099010</v>
      </c>
      <c r="E96" s="52" t="s">
        <v>59</v>
      </c>
      <c r="F96" s="54">
        <v>0</v>
      </c>
      <c r="G96" s="107">
        <v>1</v>
      </c>
      <c r="H96" s="107">
        <v>1</v>
      </c>
    </row>
    <row r="97" spans="1:9" s="5" customFormat="1" ht="16.5" customHeight="1">
      <c r="A97" s="71" t="s">
        <v>6</v>
      </c>
      <c r="B97" s="72" t="s">
        <v>14</v>
      </c>
      <c r="C97" s="72" t="s">
        <v>23</v>
      </c>
      <c r="D97" s="55"/>
      <c r="E97" s="63"/>
      <c r="F97" s="64">
        <f>F98</f>
        <v>426.15</v>
      </c>
      <c r="G97" s="64">
        <f t="shared" ref="G97:H100" si="6">G98</f>
        <v>440.02</v>
      </c>
      <c r="H97" s="64">
        <f t="shared" si="6"/>
        <v>457.62</v>
      </c>
    </row>
    <row r="98" spans="1:9" s="5" customFormat="1" ht="18" customHeight="1">
      <c r="A98" s="71" t="s">
        <v>16</v>
      </c>
      <c r="B98" s="62">
        <v>10</v>
      </c>
      <c r="C98" s="62" t="s">
        <v>7</v>
      </c>
      <c r="D98" s="73"/>
      <c r="E98" s="62"/>
      <c r="F98" s="64">
        <f>F99</f>
        <v>426.15</v>
      </c>
      <c r="G98" s="64">
        <f t="shared" si="6"/>
        <v>440.02</v>
      </c>
      <c r="H98" s="64">
        <f t="shared" si="6"/>
        <v>457.62</v>
      </c>
    </row>
    <row r="99" spans="1:9" s="5" customFormat="1" ht="19.5" customHeight="1">
      <c r="A99" s="36" t="s">
        <v>55</v>
      </c>
      <c r="B99" s="65">
        <v>10</v>
      </c>
      <c r="C99" s="65" t="s">
        <v>7</v>
      </c>
      <c r="D99" s="30">
        <v>9900000000</v>
      </c>
      <c r="E99" s="65"/>
      <c r="F99" s="66">
        <f>F100</f>
        <v>426.15</v>
      </c>
      <c r="G99" s="66">
        <f t="shared" si="6"/>
        <v>440.02</v>
      </c>
      <c r="H99" s="66">
        <f t="shared" si="6"/>
        <v>457.62</v>
      </c>
    </row>
    <row r="100" spans="1:9" s="5" customFormat="1" ht="36">
      <c r="A100" s="56" t="s">
        <v>64</v>
      </c>
      <c r="B100" s="65" t="s">
        <v>14</v>
      </c>
      <c r="C100" s="65" t="s">
        <v>7</v>
      </c>
      <c r="D100" s="40">
        <v>9900010490</v>
      </c>
      <c r="E100" s="65"/>
      <c r="F100" s="66">
        <f>F101</f>
        <v>426.15</v>
      </c>
      <c r="G100" s="66">
        <f t="shared" si="6"/>
        <v>440.02</v>
      </c>
      <c r="H100" s="66">
        <f t="shared" si="6"/>
        <v>457.62</v>
      </c>
    </row>
    <row r="101" spans="1:9" s="5" customFormat="1">
      <c r="A101" s="83" t="s">
        <v>61</v>
      </c>
      <c r="B101" s="65" t="s">
        <v>14</v>
      </c>
      <c r="C101" s="65" t="s">
        <v>7</v>
      </c>
      <c r="D101" s="40">
        <v>9900010490</v>
      </c>
      <c r="E101" s="65">
        <v>300</v>
      </c>
      <c r="F101" s="66">
        <v>426.15</v>
      </c>
      <c r="G101" s="101">
        <v>440.02</v>
      </c>
      <c r="H101" s="101">
        <v>457.62</v>
      </c>
    </row>
    <row r="102" spans="1:9" s="5" customFormat="1" ht="17.25" customHeight="1">
      <c r="A102" s="57" t="s">
        <v>42</v>
      </c>
      <c r="B102" s="45" t="s">
        <v>39</v>
      </c>
      <c r="C102" s="45" t="s">
        <v>23</v>
      </c>
      <c r="D102" s="58"/>
      <c r="E102" s="45"/>
      <c r="F102" s="59">
        <f>F103</f>
        <v>0</v>
      </c>
      <c r="G102" s="59">
        <f t="shared" ref="G102:H105" si="7">G103</f>
        <v>2</v>
      </c>
      <c r="H102" s="59">
        <f t="shared" si="7"/>
        <v>2</v>
      </c>
    </row>
    <row r="103" spans="1:9" ht="17.25" customHeight="1">
      <c r="A103" s="57" t="s">
        <v>52</v>
      </c>
      <c r="B103" s="45" t="s">
        <v>39</v>
      </c>
      <c r="C103" s="45" t="s">
        <v>8</v>
      </c>
      <c r="D103" s="58"/>
      <c r="E103" s="45"/>
      <c r="F103" s="59">
        <f>F104</f>
        <v>0</v>
      </c>
      <c r="G103" s="59">
        <f t="shared" si="7"/>
        <v>2</v>
      </c>
      <c r="H103" s="59">
        <f t="shared" si="7"/>
        <v>2</v>
      </c>
    </row>
    <row r="104" spans="1:9" ht="17.25" customHeight="1">
      <c r="A104" s="36" t="s">
        <v>55</v>
      </c>
      <c r="B104" s="39" t="s">
        <v>39</v>
      </c>
      <c r="C104" s="39" t="s">
        <v>8</v>
      </c>
      <c r="D104" s="30">
        <v>9900000000</v>
      </c>
      <c r="E104" s="39"/>
      <c r="F104" s="60">
        <f>F105</f>
        <v>0</v>
      </c>
      <c r="G104" s="60">
        <f t="shared" si="7"/>
        <v>2</v>
      </c>
      <c r="H104" s="60">
        <f t="shared" si="7"/>
        <v>2</v>
      </c>
    </row>
    <row r="105" spans="1:9" ht="17.25" customHeight="1">
      <c r="A105" s="46" t="s">
        <v>44</v>
      </c>
      <c r="B105" s="39" t="s">
        <v>39</v>
      </c>
      <c r="C105" s="39" t="s">
        <v>8</v>
      </c>
      <c r="D105" s="30">
        <v>9900099020</v>
      </c>
      <c r="E105" s="39"/>
      <c r="F105" s="60">
        <f>F106</f>
        <v>0</v>
      </c>
      <c r="G105" s="60">
        <f t="shared" si="7"/>
        <v>2</v>
      </c>
      <c r="H105" s="60">
        <f t="shared" si="7"/>
        <v>2</v>
      </c>
    </row>
    <row r="106" spans="1:9" ht="28.5" customHeight="1">
      <c r="A106" s="83" t="s">
        <v>68</v>
      </c>
      <c r="B106" s="39" t="s">
        <v>39</v>
      </c>
      <c r="C106" s="39" t="s">
        <v>8</v>
      </c>
      <c r="D106" s="30">
        <v>9900099020</v>
      </c>
      <c r="E106" s="39" t="s">
        <v>59</v>
      </c>
      <c r="F106" s="60">
        <v>0</v>
      </c>
      <c r="G106" s="102">
        <v>2</v>
      </c>
      <c r="H106" s="102">
        <v>2</v>
      </c>
    </row>
    <row r="107" spans="1:9">
      <c r="A107" s="61" t="s">
        <v>53</v>
      </c>
      <c r="B107" s="62">
        <v>99</v>
      </c>
      <c r="C107" s="63" t="s">
        <v>23</v>
      </c>
      <c r="D107" s="62"/>
      <c r="E107" s="62"/>
      <c r="F107" s="64">
        <f t="shared" ref="F107:H108" si="8">F108</f>
        <v>0</v>
      </c>
      <c r="G107" s="64">
        <f t="shared" si="8"/>
        <v>146</v>
      </c>
      <c r="H107" s="64">
        <f t="shared" si="8"/>
        <v>283</v>
      </c>
    </row>
    <row r="108" spans="1:9">
      <c r="A108" s="61" t="s">
        <v>53</v>
      </c>
      <c r="B108" s="62">
        <v>99</v>
      </c>
      <c r="C108" s="62">
        <v>99</v>
      </c>
      <c r="D108" s="62"/>
      <c r="E108" s="62"/>
      <c r="F108" s="66">
        <f t="shared" si="8"/>
        <v>0</v>
      </c>
      <c r="G108" s="66">
        <f t="shared" si="8"/>
        <v>146</v>
      </c>
      <c r="H108" s="66">
        <f t="shared" si="8"/>
        <v>283</v>
      </c>
    </row>
    <row r="109" spans="1:9">
      <c r="A109" s="86" t="s">
        <v>53</v>
      </c>
      <c r="B109" s="65">
        <v>99</v>
      </c>
      <c r="C109" s="65">
        <v>99</v>
      </c>
      <c r="D109" s="30">
        <v>9900099990</v>
      </c>
      <c r="E109" s="65">
        <v>800</v>
      </c>
      <c r="F109" s="66">
        <v>0</v>
      </c>
      <c r="G109" s="66">
        <v>146</v>
      </c>
      <c r="H109" s="102">
        <v>283</v>
      </c>
      <c r="I109" t="s">
        <v>113</v>
      </c>
    </row>
  </sheetData>
  <autoFilter ref="A16:F109"/>
  <mergeCells count="18">
    <mergeCell ref="A1:H1"/>
    <mergeCell ref="A2:H2"/>
    <mergeCell ref="A4:H4"/>
    <mergeCell ref="A5:H5"/>
    <mergeCell ref="A6:H6"/>
    <mergeCell ref="A3:H3"/>
    <mergeCell ref="A11:H11"/>
    <mergeCell ref="A10:H10"/>
    <mergeCell ref="A9:H9"/>
    <mergeCell ref="A8:H8"/>
    <mergeCell ref="A13:H13"/>
    <mergeCell ref="D15:F15"/>
    <mergeCell ref="F16:H16"/>
    <mergeCell ref="A16:A17"/>
    <mergeCell ref="B16:B17"/>
    <mergeCell ref="C16:C17"/>
    <mergeCell ref="D16:D17"/>
    <mergeCell ref="E16:E17"/>
  </mergeCells>
  <pageMargins left="0.78740157480314965" right="0.78740157480314965" top="0.19685039370078741" bottom="0.19685039370078741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09"/>
  <sheetViews>
    <sheetView zoomScaleSheetLayoutView="100" workbookViewId="0">
      <selection activeCell="B6" sqref="B6:I6"/>
    </sheetView>
  </sheetViews>
  <sheetFormatPr defaultRowHeight="12.75"/>
  <cols>
    <col min="1" max="1" width="55.140625" customWidth="1"/>
    <col min="2" max="2" width="3.7109375" customWidth="1"/>
    <col min="3" max="4" width="2.85546875" customWidth="1"/>
    <col min="5" max="5" width="13" customWidth="1"/>
    <col min="6" max="6" width="3.85546875" customWidth="1"/>
    <col min="7" max="7" width="9.28515625" customWidth="1"/>
    <col min="10" max="10" width="2.28515625" customWidth="1"/>
  </cols>
  <sheetData>
    <row r="1" spans="1:9">
      <c r="B1" s="115" t="s">
        <v>81</v>
      </c>
      <c r="C1" s="115"/>
      <c r="D1" s="115"/>
      <c r="E1" s="115"/>
      <c r="F1" s="115"/>
      <c r="G1" s="115"/>
      <c r="H1" s="115"/>
      <c r="I1" s="115"/>
    </row>
    <row r="2" spans="1:9">
      <c r="B2" s="115" t="s">
        <v>46</v>
      </c>
      <c r="C2" s="115"/>
      <c r="D2" s="115"/>
      <c r="E2" s="115"/>
      <c r="F2" s="115"/>
      <c r="G2" s="115"/>
      <c r="H2" s="115"/>
      <c r="I2" s="115"/>
    </row>
    <row r="3" spans="1:9">
      <c r="B3" s="115" t="s">
        <v>111</v>
      </c>
      <c r="C3" s="115"/>
      <c r="D3" s="115"/>
      <c r="E3" s="115"/>
      <c r="F3" s="115"/>
      <c r="G3" s="115"/>
      <c r="H3" s="115"/>
      <c r="I3" s="115"/>
    </row>
    <row r="4" spans="1:9">
      <c r="B4" s="115" t="s">
        <v>93</v>
      </c>
      <c r="C4" s="115"/>
      <c r="D4" s="115"/>
      <c r="E4" s="115"/>
      <c r="F4" s="115"/>
      <c r="G4" s="115"/>
      <c r="H4" s="115"/>
      <c r="I4" s="115"/>
    </row>
    <row r="5" spans="1:9">
      <c r="B5" s="115" t="s">
        <v>94</v>
      </c>
      <c r="C5" s="115"/>
      <c r="D5" s="115"/>
      <c r="E5" s="115"/>
      <c r="F5" s="115"/>
      <c r="G5" s="115"/>
      <c r="H5" s="115"/>
      <c r="I5" s="115"/>
    </row>
    <row r="6" spans="1:9">
      <c r="B6" s="117" t="s">
        <v>122</v>
      </c>
      <c r="C6" s="117"/>
      <c r="D6" s="117"/>
      <c r="E6" s="117"/>
      <c r="F6" s="117"/>
      <c r="G6" s="117"/>
      <c r="H6" s="117"/>
      <c r="I6" s="117"/>
    </row>
    <row r="7" spans="1:9">
      <c r="B7" s="4"/>
      <c r="C7" s="4"/>
      <c r="D7" s="4"/>
      <c r="E7" s="4"/>
      <c r="F7" s="4"/>
      <c r="G7" s="4"/>
      <c r="H7" s="4"/>
      <c r="I7" s="4"/>
    </row>
    <row r="8" spans="1:9" s="2" customFormat="1" ht="11.25">
      <c r="A8" s="115" t="s">
        <v>114</v>
      </c>
      <c r="B8" s="115"/>
      <c r="C8" s="115"/>
      <c r="D8" s="115"/>
      <c r="E8" s="115"/>
      <c r="F8" s="115"/>
      <c r="G8" s="115"/>
      <c r="H8" s="115"/>
      <c r="I8" s="115"/>
    </row>
    <row r="9" spans="1:9" s="2" customFormat="1" ht="11.25">
      <c r="A9" s="115" t="s">
        <v>46</v>
      </c>
      <c r="B9" s="115"/>
      <c r="C9" s="115"/>
      <c r="D9" s="115"/>
      <c r="E9" s="115"/>
      <c r="F9" s="115"/>
      <c r="G9" s="115"/>
      <c r="H9" s="115"/>
      <c r="I9" s="115"/>
    </row>
    <row r="10" spans="1:9" s="2" customFormat="1" ht="11.25">
      <c r="A10" s="115" t="s">
        <v>93</v>
      </c>
      <c r="B10" s="115"/>
      <c r="C10" s="115"/>
      <c r="D10" s="115"/>
      <c r="E10" s="115"/>
      <c r="F10" s="115"/>
      <c r="G10" s="115"/>
      <c r="H10" s="115"/>
      <c r="I10" s="115"/>
    </row>
    <row r="11" spans="1:9" s="2" customFormat="1" ht="11.25">
      <c r="A11" s="115" t="s">
        <v>94</v>
      </c>
      <c r="B11" s="115"/>
      <c r="C11" s="115"/>
      <c r="D11" s="115"/>
      <c r="E11" s="115"/>
      <c r="F11" s="115"/>
      <c r="G11" s="115"/>
      <c r="H11" s="115"/>
      <c r="I11" s="115"/>
    </row>
    <row r="12" spans="1:9">
      <c r="A12" s="1"/>
      <c r="B12" s="1"/>
      <c r="C12" s="1"/>
      <c r="D12" s="1"/>
      <c r="E12" s="1"/>
      <c r="F12" s="1"/>
      <c r="G12" s="1"/>
    </row>
    <row r="13" spans="1:9" ht="15" customHeight="1">
      <c r="A13" s="116" t="s">
        <v>106</v>
      </c>
      <c r="B13" s="116"/>
      <c r="C13" s="116"/>
      <c r="D13" s="116"/>
      <c r="E13" s="116"/>
      <c r="F13" s="116"/>
      <c r="G13" s="116"/>
      <c r="H13" s="116"/>
      <c r="I13" s="116"/>
    </row>
    <row r="14" spans="1:9" s="2" customFormat="1" ht="11.2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s="2" customFormat="1" ht="12.75" customHeight="1">
      <c r="E15" s="109"/>
      <c r="F15" s="109"/>
      <c r="G15" s="119"/>
    </row>
    <row r="16" spans="1:9" ht="19.5" customHeight="1">
      <c r="A16" s="113" t="s">
        <v>21</v>
      </c>
      <c r="B16" s="113" t="s">
        <v>11</v>
      </c>
      <c r="C16" s="113" t="s">
        <v>12</v>
      </c>
      <c r="D16" s="113" t="s">
        <v>1</v>
      </c>
      <c r="E16" s="113" t="s">
        <v>2</v>
      </c>
      <c r="F16" s="113" t="s">
        <v>3</v>
      </c>
      <c r="G16" s="118" t="s">
        <v>45</v>
      </c>
      <c r="H16" s="118"/>
      <c r="I16" s="118"/>
    </row>
    <row r="17" spans="1:9" ht="17.25" customHeight="1">
      <c r="A17" s="114"/>
      <c r="B17" s="114"/>
      <c r="C17" s="114"/>
      <c r="D17" s="114"/>
      <c r="E17" s="114"/>
      <c r="F17" s="114"/>
      <c r="G17" s="88" t="s">
        <v>82</v>
      </c>
      <c r="H17" s="88" t="s">
        <v>83</v>
      </c>
      <c r="I17" s="88" t="s">
        <v>95</v>
      </c>
    </row>
    <row r="18" spans="1:9" ht="12.75" customHeight="1">
      <c r="A18" s="89">
        <v>1</v>
      </c>
      <c r="B18" s="89">
        <v>2</v>
      </c>
      <c r="C18" s="89">
        <v>3</v>
      </c>
      <c r="D18" s="89">
        <v>4</v>
      </c>
      <c r="E18" s="89">
        <v>5</v>
      </c>
      <c r="F18" s="89">
        <v>6</v>
      </c>
      <c r="G18" s="89">
        <v>7</v>
      </c>
      <c r="H18" s="89">
        <v>8</v>
      </c>
      <c r="I18" s="89">
        <v>9</v>
      </c>
    </row>
    <row r="19" spans="1:9" ht="24">
      <c r="A19" s="91" t="s">
        <v>47</v>
      </c>
      <c r="B19" s="33" t="s">
        <v>24</v>
      </c>
      <c r="C19" s="89"/>
      <c r="D19" s="89"/>
      <c r="E19" s="89"/>
      <c r="F19" s="89"/>
      <c r="G19" s="41">
        <f>G20+G63+G97+G55+G92+G102</f>
        <v>11149.8</v>
      </c>
      <c r="H19" s="41">
        <f>H20+H63+H97+H55+H92+H102+H107</f>
        <v>7649.24</v>
      </c>
      <c r="I19" s="41">
        <f>I20+I63+I97+I55+I92+I102+I107</f>
        <v>7387.6</v>
      </c>
    </row>
    <row r="20" spans="1:9" s="7" customFormat="1" ht="18.75" customHeight="1">
      <c r="A20" s="32" t="s">
        <v>4</v>
      </c>
      <c r="B20" s="74"/>
      <c r="C20" s="33" t="s">
        <v>7</v>
      </c>
      <c r="D20" s="33" t="s">
        <v>23</v>
      </c>
      <c r="E20" s="34"/>
      <c r="F20" s="33"/>
      <c r="G20" s="41">
        <f>G21+G25+G46</f>
        <v>4517.1899999999996</v>
      </c>
      <c r="H20" s="41">
        <f>H21+H25+H46</f>
        <v>4704.45</v>
      </c>
      <c r="I20" s="41">
        <f>I21+I25+I46</f>
        <v>4684.0600000000004</v>
      </c>
    </row>
    <row r="21" spans="1:9" s="7" customFormat="1" ht="24">
      <c r="A21" s="32" t="s">
        <v>17</v>
      </c>
      <c r="B21" s="74"/>
      <c r="C21" s="33" t="s">
        <v>7</v>
      </c>
      <c r="D21" s="33" t="s">
        <v>8</v>
      </c>
      <c r="E21" s="34"/>
      <c r="F21" s="33"/>
      <c r="G21" s="41">
        <f>G22</f>
        <v>1119.31</v>
      </c>
      <c r="H21" s="41">
        <f t="shared" ref="H21:I23" si="0">H22</f>
        <v>1173.71</v>
      </c>
      <c r="I21" s="41">
        <f t="shared" si="0"/>
        <v>1219.43</v>
      </c>
    </row>
    <row r="22" spans="1:9" ht="17.25" customHeight="1">
      <c r="A22" s="36" t="s">
        <v>55</v>
      </c>
      <c r="B22" s="75"/>
      <c r="C22" s="37" t="s">
        <v>7</v>
      </c>
      <c r="D22" s="37" t="s">
        <v>8</v>
      </c>
      <c r="E22" s="30">
        <v>9900000000</v>
      </c>
      <c r="F22" s="37"/>
      <c r="G22" s="43">
        <f>G23</f>
        <v>1119.31</v>
      </c>
      <c r="H22" s="43">
        <f t="shared" si="0"/>
        <v>1173.71</v>
      </c>
      <c r="I22" s="43">
        <f t="shared" si="0"/>
        <v>1219.43</v>
      </c>
    </row>
    <row r="23" spans="1:9" ht="17.25" customHeight="1">
      <c r="A23" s="36" t="s">
        <v>20</v>
      </c>
      <c r="B23" s="75"/>
      <c r="C23" s="37" t="s">
        <v>7</v>
      </c>
      <c r="D23" s="37" t="s">
        <v>8</v>
      </c>
      <c r="E23" s="30" t="s">
        <v>80</v>
      </c>
      <c r="F23" s="37"/>
      <c r="G23" s="43">
        <f>G24</f>
        <v>1119.31</v>
      </c>
      <c r="H23" s="43">
        <f t="shared" si="0"/>
        <v>1173.71</v>
      </c>
      <c r="I23" s="43">
        <f t="shared" si="0"/>
        <v>1219.43</v>
      </c>
    </row>
    <row r="24" spans="1:9" s="5" customFormat="1" ht="48">
      <c r="A24" s="83" t="s">
        <v>56</v>
      </c>
      <c r="B24" s="37"/>
      <c r="C24" s="37" t="s">
        <v>7</v>
      </c>
      <c r="D24" s="37" t="s">
        <v>8</v>
      </c>
      <c r="E24" s="30" t="s">
        <v>80</v>
      </c>
      <c r="F24" s="37" t="s">
        <v>57</v>
      </c>
      <c r="G24" s="38">
        <f>'Приложение 1'!F24</f>
        <v>1119.31</v>
      </c>
      <c r="H24" s="38">
        <f>'Приложение 1'!G24</f>
        <v>1173.71</v>
      </c>
      <c r="I24" s="38">
        <f>'Приложение 1'!H24</f>
        <v>1219.43</v>
      </c>
    </row>
    <row r="25" spans="1:9" s="6" customFormat="1" ht="36">
      <c r="A25" s="68" t="s">
        <v>18</v>
      </c>
      <c r="B25" s="45"/>
      <c r="C25" s="45" t="s">
        <v>7</v>
      </c>
      <c r="D25" s="45" t="s">
        <v>10</v>
      </c>
      <c r="E25" s="31"/>
      <c r="F25" s="45"/>
      <c r="G25" s="35">
        <f>G29+G26</f>
        <v>3355.49</v>
      </c>
      <c r="H25" s="35">
        <f>H29+H26</f>
        <v>3522.74</v>
      </c>
      <c r="I25" s="35">
        <f>I29+I26</f>
        <v>3456.6300000000006</v>
      </c>
    </row>
    <row r="26" spans="1:9" s="6" customFormat="1" ht="36">
      <c r="A26" s="46" t="s">
        <v>85</v>
      </c>
      <c r="B26" s="45"/>
      <c r="C26" s="37" t="s">
        <v>7</v>
      </c>
      <c r="D26" s="37" t="s">
        <v>10</v>
      </c>
      <c r="E26" s="30">
        <v>300000000</v>
      </c>
      <c r="F26" s="45"/>
      <c r="G26" s="38">
        <f t="shared" ref="G26:I27" si="1">G27</f>
        <v>5</v>
      </c>
      <c r="H26" s="38">
        <f t="shared" si="1"/>
        <v>0</v>
      </c>
      <c r="I26" s="38">
        <f t="shared" si="1"/>
        <v>0</v>
      </c>
    </row>
    <row r="27" spans="1:9" s="6" customFormat="1" ht="14.25" customHeight="1">
      <c r="A27" s="49" t="s">
        <v>96</v>
      </c>
      <c r="B27" s="45"/>
      <c r="C27" s="39" t="s">
        <v>7</v>
      </c>
      <c r="D27" s="39" t="s">
        <v>10</v>
      </c>
      <c r="E27" s="30">
        <v>300099000</v>
      </c>
      <c r="F27" s="45"/>
      <c r="G27" s="38">
        <f t="shared" si="1"/>
        <v>5</v>
      </c>
      <c r="H27" s="38">
        <f t="shared" si="1"/>
        <v>0</v>
      </c>
      <c r="I27" s="38">
        <f t="shared" si="1"/>
        <v>0</v>
      </c>
    </row>
    <row r="28" spans="1:9" s="6" customFormat="1" ht="24">
      <c r="A28" s="83" t="s">
        <v>68</v>
      </c>
      <c r="B28" s="45"/>
      <c r="C28" s="39" t="s">
        <v>7</v>
      </c>
      <c r="D28" s="39" t="s">
        <v>10</v>
      </c>
      <c r="E28" s="30">
        <v>300099000</v>
      </c>
      <c r="F28" s="39" t="s">
        <v>59</v>
      </c>
      <c r="G28" s="38">
        <f>'Приложение 1'!F28</f>
        <v>5</v>
      </c>
      <c r="H28" s="38">
        <f>'Приложение 1'!G28</f>
        <v>0</v>
      </c>
      <c r="I28" s="38">
        <f>'Приложение 1'!H28</f>
        <v>0</v>
      </c>
    </row>
    <row r="29" spans="1:9" s="5" customFormat="1" ht="20.25" customHeight="1">
      <c r="A29" s="36" t="s">
        <v>55</v>
      </c>
      <c r="B29" s="76"/>
      <c r="C29" s="37" t="s">
        <v>7</v>
      </c>
      <c r="D29" s="37" t="s">
        <v>10</v>
      </c>
      <c r="E29" s="30">
        <v>9900000000</v>
      </c>
      <c r="F29" s="37"/>
      <c r="G29" s="43">
        <f>G30+G37+G40+G43+G34</f>
        <v>3350.49</v>
      </c>
      <c r="H29" s="43">
        <f>H30+H37+H40+H43+H34</f>
        <v>3522.74</v>
      </c>
      <c r="I29" s="43">
        <f>I30+I37+I40+I43+I34</f>
        <v>3456.6300000000006</v>
      </c>
    </row>
    <row r="30" spans="1:9" s="5" customFormat="1" ht="24">
      <c r="A30" s="36" t="s">
        <v>58</v>
      </c>
      <c r="B30" s="76"/>
      <c r="C30" s="39" t="s">
        <v>7</v>
      </c>
      <c r="D30" s="39" t="s">
        <v>10</v>
      </c>
      <c r="E30" s="30">
        <v>9900002040</v>
      </c>
      <c r="F30" s="39"/>
      <c r="G30" s="38">
        <f>G31+G32+G33</f>
        <v>2746.1800000000003</v>
      </c>
      <c r="H30" s="38">
        <f>H31+H32+H33</f>
        <v>2948.58</v>
      </c>
      <c r="I30" s="38">
        <f>I31+I32+I33</f>
        <v>2872.6400000000003</v>
      </c>
    </row>
    <row r="31" spans="1:9" s="5" customFormat="1" ht="48">
      <c r="A31" s="83" t="s">
        <v>56</v>
      </c>
      <c r="B31" s="37"/>
      <c r="C31" s="37" t="s">
        <v>7</v>
      </c>
      <c r="D31" s="37" t="s">
        <v>10</v>
      </c>
      <c r="E31" s="30">
        <v>9900002040</v>
      </c>
      <c r="F31" s="37" t="s">
        <v>57</v>
      </c>
      <c r="G31" s="38">
        <f>'Приложение 1'!F31</f>
        <v>2178.7600000000002</v>
      </c>
      <c r="H31" s="38">
        <f>'Приложение 1'!G31</f>
        <v>2354.77</v>
      </c>
      <c r="I31" s="38">
        <f>'Приложение 1'!H31</f>
        <v>2404.5700000000002</v>
      </c>
    </row>
    <row r="32" spans="1:9" s="5" customFormat="1" ht="24">
      <c r="A32" s="83" t="s">
        <v>68</v>
      </c>
      <c r="B32" s="37"/>
      <c r="C32" s="37" t="s">
        <v>7</v>
      </c>
      <c r="D32" s="37" t="s">
        <v>10</v>
      </c>
      <c r="E32" s="30">
        <v>9900002040</v>
      </c>
      <c r="F32" s="37" t="s">
        <v>59</v>
      </c>
      <c r="G32" s="38">
        <f>'Приложение 1'!F32</f>
        <v>563.46</v>
      </c>
      <c r="H32" s="38">
        <f>'Приложение 1'!G32</f>
        <v>589.85</v>
      </c>
      <c r="I32" s="38">
        <f>'Приложение 1'!H32</f>
        <v>464.11</v>
      </c>
    </row>
    <row r="33" spans="1:9" s="5" customFormat="1" ht="15.75" customHeight="1">
      <c r="A33" s="83" t="s">
        <v>62</v>
      </c>
      <c r="B33" s="37"/>
      <c r="C33" s="37" t="s">
        <v>7</v>
      </c>
      <c r="D33" s="37" t="s">
        <v>10</v>
      </c>
      <c r="E33" s="30">
        <v>9900002040</v>
      </c>
      <c r="F33" s="37" t="s">
        <v>63</v>
      </c>
      <c r="G33" s="38">
        <f>'Приложение 1'!F33</f>
        <v>3.96</v>
      </c>
      <c r="H33" s="38">
        <f>'Приложение 1'!G33</f>
        <v>3.96</v>
      </c>
      <c r="I33" s="38">
        <f>'Приложение 1'!H33</f>
        <v>3.96</v>
      </c>
    </row>
    <row r="34" spans="1:9" s="5" customFormat="1" ht="25.5" customHeight="1">
      <c r="A34" s="79" t="s">
        <v>100</v>
      </c>
      <c r="B34" s="37"/>
      <c r="C34" s="37" t="s">
        <v>7</v>
      </c>
      <c r="D34" s="37" t="s">
        <v>10</v>
      </c>
      <c r="E34" s="30">
        <v>9900022003</v>
      </c>
      <c r="F34" s="37"/>
      <c r="G34" s="38">
        <f>G35+G36</f>
        <v>7.1</v>
      </c>
      <c r="H34" s="38">
        <f>H35+H36</f>
        <v>0</v>
      </c>
      <c r="I34" s="38">
        <f>I35+I36</f>
        <v>0</v>
      </c>
    </row>
    <row r="35" spans="1:9" s="5" customFormat="1" ht="48.75" customHeight="1">
      <c r="A35" s="84" t="s">
        <v>56</v>
      </c>
      <c r="B35" s="37"/>
      <c r="C35" s="37" t="s">
        <v>7</v>
      </c>
      <c r="D35" s="37" t="s">
        <v>10</v>
      </c>
      <c r="E35" s="30">
        <v>9900022003</v>
      </c>
      <c r="F35" s="37" t="s">
        <v>57</v>
      </c>
      <c r="G35" s="38">
        <f>'Приложение 1'!F35</f>
        <v>7</v>
      </c>
      <c r="H35" s="38">
        <f>'Приложение 1'!G35</f>
        <v>0</v>
      </c>
      <c r="I35" s="38">
        <f>'Приложение 1'!H35</f>
        <v>0</v>
      </c>
    </row>
    <row r="36" spans="1:9" s="5" customFormat="1" ht="22.5" customHeight="1">
      <c r="A36" s="84" t="s">
        <v>68</v>
      </c>
      <c r="B36" s="37"/>
      <c r="C36" s="37" t="s">
        <v>7</v>
      </c>
      <c r="D36" s="37" t="s">
        <v>10</v>
      </c>
      <c r="E36" s="30">
        <v>9900022003</v>
      </c>
      <c r="F36" s="37" t="s">
        <v>59</v>
      </c>
      <c r="G36" s="38">
        <f>'Приложение 1'!F36</f>
        <v>0.1</v>
      </c>
      <c r="H36" s="38">
        <f>'Приложение 1'!G36</f>
        <v>0</v>
      </c>
      <c r="I36" s="38">
        <f>'Приложение 1'!H36</f>
        <v>0</v>
      </c>
    </row>
    <row r="37" spans="1:9" s="5" customFormat="1" ht="24">
      <c r="A37" s="46" t="s">
        <v>38</v>
      </c>
      <c r="B37" s="37"/>
      <c r="C37" s="37" t="s">
        <v>7</v>
      </c>
      <c r="D37" s="37" t="s">
        <v>10</v>
      </c>
      <c r="E37" s="30">
        <v>9900051180</v>
      </c>
      <c r="F37" s="39"/>
      <c r="G37" s="38">
        <f>G38+G39</f>
        <v>555.20000000000005</v>
      </c>
      <c r="H37" s="38">
        <f>H38+H39</f>
        <v>531.1</v>
      </c>
      <c r="I37" s="38">
        <f>I38+I39</f>
        <v>539.6</v>
      </c>
    </row>
    <row r="38" spans="1:9" s="5" customFormat="1" ht="48">
      <c r="A38" s="83" t="s">
        <v>56</v>
      </c>
      <c r="B38" s="37"/>
      <c r="C38" s="37" t="s">
        <v>7</v>
      </c>
      <c r="D38" s="37" t="s">
        <v>10</v>
      </c>
      <c r="E38" s="30">
        <v>9900051180</v>
      </c>
      <c r="F38" s="37" t="s">
        <v>57</v>
      </c>
      <c r="G38" s="38">
        <f>'Приложение 1'!F38</f>
        <v>339.34</v>
      </c>
      <c r="H38" s="38">
        <f>'Приложение 1'!G38</f>
        <v>522.20000000000005</v>
      </c>
      <c r="I38" s="38">
        <f>'Приложение 1'!H38</f>
        <v>534.6</v>
      </c>
    </row>
    <row r="39" spans="1:9" s="5" customFormat="1" ht="24">
      <c r="A39" s="84" t="s">
        <v>68</v>
      </c>
      <c r="B39" s="37"/>
      <c r="C39" s="37" t="s">
        <v>7</v>
      </c>
      <c r="D39" s="37" t="s">
        <v>10</v>
      </c>
      <c r="E39" s="30">
        <v>9900051180</v>
      </c>
      <c r="F39" s="37" t="s">
        <v>59</v>
      </c>
      <c r="G39" s="38">
        <f>'Приложение 1'!F39</f>
        <v>215.86</v>
      </c>
      <c r="H39" s="38">
        <f>'Приложение 1'!G39</f>
        <v>8.9</v>
      </c>
      <c r="I39" s="38">
        <f>'Приложение 1'!H39</f>
        <v>5</v>
      </c>
    </row>
    <row r="40" spans="1:9" s="27" customFormat="1" ht="24">
      <c r="A40" s="67" t="s">
        <v>65</v>
      </c>
      <c r="B40" s="39"/>
      <c r="C40" s="37" t="s">
        <v>7</v>
      </c>
      <c r="D40" s="37" t="s">
        <v>10</v>
      </c>
      <c r="E40" s="30">
        <v>9900059300</v>
      </c>
      <c r="F40" s="39"/>
      <c r="G40" s="38">
        <f>G41+G42</f>
        <v>19.66</v>
      </c>
      <c r="H40" s="38">
        <f>H41+H42</f>
        <v>20.18</v>
      </c>
      <c r="I40" s="38">
        <f>I41+I42</f>
        <v>20.84</v>
      </c>
    </row>
    <row r="41" spans="1:9" s="27" customFormat="1" ht="48">
      <c r="A41" s="83" t="s">
        <v>56</v>
      </c>
      <c r="B41" s="39"/>
      <c r="C41" s="37" t="s">
        <v>7</v>
      </c>
      <c r="D41" s="37" t="s">
        <v>10</v>
      </c>
      <c r="E41" s="30">
        <v>9900059300</v>
      </c>
      <c r="F41" s="37" t="s">
        <v>57</v>
      </c>
      <c r="G41" s="38">
        <f>'Приложение 1'!F41</f>
        <v>17.04</v>
      </c>
      <c r="H41" s="38">
        <f>'Приложение 1'!G41</f>
        <v>17.489999999999998</v>
      </c>
      <c r="I41" s="38">
        <f>'Приложение 1'!H41</f>
        <v>18.07</v>
      </c>
    </row>
    <row r="42" spans="1:9" s="27" customFormat="1" ht="24">
      <c r="A42" s="83" t="s">
        <v>68</v>
      </c>
      <c r="B42" s="39"/>
      <c r="C42" s="37" t="s">
        <v>7</v>
      </c>
      <c r="D42" s="37" t="s">
        <v>10</v>
      </c>
      <c r="E42" s="30">
        <v>9900059300</v>
      </c>
      <c r="F42" s="37" t="s">
        <v>59</v>
      </c>
      <c r="G42" s="38">
        <f>'Приложение 1'!F42</f>
        <v>2.62</v>
      </c>
      <c r="H42" s="38">
        <f>'Приложение 1'!G42</f>
        <v>2.69</v>
      </c>
      <c r="I42" s="38">
        <f>'Приложение 1'!H42</f>
        <v>2.77</v>
      </c>
    </row>
    <row r="43" spans="1:9" s="27" customFormat="1" ht="63.75" customHeight="1">
      <c r="A43" s="78" t="s">
        <v>84</v>
      </c>
      <c r="B43" s="39"/>
      <c r="C43" s="37" t="s">
        <v>7</v>
      </c>
      <c r="D43" s="37" t="s">
        <v>10</v>
      </c>
      <c r="E43" s="30">
        <v>9900073150</v>
      </c>
      <c r="F43" s="37"/>
      <c r="G43" s="47">
        <f>G44+G45</f>
        <v>22.35</v>
      </c>
      <c r="H43" s="47">
        <f>H44+H45</f>
        <v>22.88</v>
      </c>
      <c r="I43" s="47">
        <f>I44+I45</f>
        <v>23.55</v>
      </c>
    </row>
    <row r="44" spans="1:9" s="27" customFormat="1" ht="48">
      <c r="A44" s="84" t="s">
        <v>56</v>
      </c>
      <c r="B44" s="39"/>
      <c r="C44" s="37" t="s">
        <v>7</v>
      </c>
      <c r="D44" s="37" t="s">
        <v>10</v>
      </c>
      <c r="E44" s="30">
        <v>9900073150</v>
      </c>
      <c r="F44" s="37" t="s">
        <v>57</v>
      </c>
      <c r="G44" s="38">
        <f>'Приложение 1'!F44</f>
        <v>16.350000000000001</v>
      </c>
      <c r="H44" s="38">
        <f>'Приложение 1'!G44</f>
        <v>16.88</v>
      </c>
      <c r="I44" s="38">
        <f>'Приложение 1'!H44</f>
        <v>17.55</v>
      </c>
    </row>
    <row r="45" spans="1:9" s="27" customFormat="1" ht="24">
      <c r="A45" s="84" t="s">
        <v>68</v>
      </c>
      <c r="B45" s="39"/>
      <c r="C45" s="37" t="s">
        <v>7</v>
      </c>
      <c r="D45" s="37" t="s">
        <v>10</v>
      </c>
      <c r="E45" s="30">
        <v>9900073150</v>
      </c>
      <c r="F45" s="37" t="s">
        <v>59</v>
      </c>
      <c r="G45" s="38">
        <f>'Приложение 1'!F45</f>
        <v>6</v>
      </c>
      <c r="H45" s="38">
        <f>'Приложение 1'!G45</f>
        <v>6</v>
      </c>
      <c r="I45" s="38">
        <f>'Приложение 1'!H45</f>
        <v>6</v>
      </c>
    </row>
    <row r="46" spans="1:9" s="5" customFormat="1" ht="15.75" customHeight="1">
      <c r="A46" s="68" t="s">
        <v>25</v>
      </c>
      <c r="B46" s="39"/>
      <c r="C46" s="45" t="s">
        <v>7</v>
      </c>
      <c r="D46" s="45" t="s">
        <v>37</v>
      </c>
      <c r="E46" s="34"/>
      <c r="F46" s="45"/>
      <c r="G46" s="35">
        <f>G47</f>
        <v>42.39</v>
      </c>
      <c r="H46" s="35">
        <f>H47</f>
        <v>8</v>
      </c>
      <c r="I46" s="35">
        <f>I47</f>
        <v>8</v>
      </c>
    </row>
    <row r="47" spans="1:9" s="6" customFormat="1" ht="15.75" customHeight="1">
      <c r="A47" s="36" t="s">
        <v>55</v>
      </c>
      <c r="B47" s="45"/>
      <c r="C47" s="37" t="s">
        <v>7</v>
      </c>
      <c r="D47" s="37" t="s">
        <v>37</v>
      </c>
      <c r="E47" s="30">
        <v>9900000000</v>
      </c>
      <c r="F47" s="37"/>
      <c r="G47" s="43">
        <f>G48+G51+G53</f>
        <v>42.39</v>
      </c>
      <c r="H47" s="43">
        <f>H48+H51+H53</f>
        <v>8</v>
      </c>
      <c r="I47" s="43">
        <f>I48+I51+I53</f>
        <v>8</v>
      </c>
    </row>
    <row r="48" spans="1:9" s="6" customFormat="1" ht="15.75" customHeight="1">
      <c r="A48" s="36" t="s">
        <v>48</v>
      </c>
      <c r="B48" s="45"/>
      <c r="C48" s="39" t="s">
        <v>7</v>
      </c>
      <c r="D48" s="39" t="s">
        <v>37</v>
      </c>
      <c r="E48" s="30">
        <v>9900009230</v>
      </c>
      <c r="F48" s="37"/>
      <c r="G48" s="38">
        <f>G50+G49</f>
        <v>14.190000000000001</v>
      </c>
      <c r="H48" s="38">
        <f>H50+H49</f>
        <v>8</v>
      </c>
      <c r="I48" s="38">
        <f>I50+I49</f>
        <v>8</v>
      </c>
    </row>
    <row r="49" spans="1:9" s="5" customFormat="1" ht="24">
      <c r="A49" s="83" t="s">
        <v>68</v>
      </c>
      <c r="B49" s="39"/>
      <c r="C49" s="39" t="s">
        <v>7</v>
      </c>
      <c r="D49" s="39" t="s">
        <v>37</v>
      </c>
      <c r="E49" s="30">
        <v>9900009230</v>
      </c>
      <c r="F49" s="37" t="s">
        <v>59</v>
      </c>
      <c r="G49" s="38">
        <f>'Приложение 1'!F49</f>
        <v>6.19</v>
      </c>
      <c r="H49" s="38">
        <f>'Приложение 1'!G49</f>
        <v>0</v>
      </c>
      <c r="I49" s="38">
        <f>'Приложение 1'!H49</f>
        <v>0</v>
      </c>
    </row>
    <row r="50" spans="1:9" s="5" customFormat="1" ht="13.5" customHeight="1">
      <c r="A50" s="83" t="s">
        <v>62</v>
      </c>
      <c r="B50" s="39"/>
      <c r="C50" s="39" t="s">
        <v>7</v>
      </c>
      <c r="D50" s="39" t="s">
        <v>37</v>
      </c>
      <c r="E50" s="30">
        <v>9900009230</v>
      </c>
      <c r="F50" s="37" t="s">
        <v>63</v>
      </c>
      <c r="G50" s="38">
        <f>'Приложение 1'!F50</f>
        <v>8</v>
      </c>
      <c r="H50" s="38">
        <f>'Приложение 1'!G50</f>
        <v>8</v>
      </c>
      <c r="I50" s="38">
        <f>'Приложение 1'!H50</f>
        <v>8</v>
      </c>
    </row>
    <row r="51" spans="1:9" s="5" customFormat="1" ht="48">
      <c r="A51" s="48" t="s">
        <v>67</v>
      </c>
      <c r="B51" s="39"/>
      <c r="C51" s="39" t="s">
        <v>7</v>
      </c>
      <c r="D51" s="39" t="s">
        <v>37</v>
      </c>
      <c r="E51" s="30">
        <v>9900024030</v>
      </c>
      <c r="F51" s="39"/>
      <c r="G51" s="38">
        <f>G52</f>
        <v>11.1</v>
      </c>
      <c r="H51" s="38">
        <f>H52</f>
        <v>0</v>
      </c>
      <c r="I51" s="38">
        <f>I52</f>
        <v>0</v>
      </c>
    </row>
    <row r="52" spans="1:9" s="5" customFormat="1" ht="12" customHeight="1">
      <c r="A52" s="85" t="s">
        <v>22</v>
      </c>
      <c r="B52" s="39"/>
      <c r="C52" s="39" t="s">
        <v>7</v>
      </c>
      <c r="D52" s="39" t="s">
        <v>37</v>
      </c>
      <c r="E52" s="30">
        <v>9900024030</v>
      </c>
      <c r="F52" s="39" t="s">
        <v>60</v>
      </c>
      <c r="G52" s="38">
        <f>'Приложение 1'!F52</f>
        <v>11.1</v>
      </c>
      <c r="H52" s="38">
        <f>'Приложение 1'!G52</f>
        <v>0</v>
      </c>
      <c r="I52" s="38">
        <f>'Приложение 1'!H52</f>
        <v>0</v>
      </c>
    </row>
    <row r="53" spans="1:9" s="5" customFormat="1" ht="72">
      <c r="A53" s="87" t="s">
        <v>104</v>
      </c>
      <c r="B53" s="39"/>
      <c r="C53" s="39" t="s">
        <v>7</v>
      </c>
      <c r="D53" s="39" t="s">
        <v>37</v>
      </c>
      <c r="E53" s="30">
        <v>9900024040</v>
      </c>
      <c r="F53" s="39"/>
      <c r="G53" s="38">
        <f>G54</f>
        <v>17.100000000000001</v>
      </c>
      <c r="H53" s="38">
        <f>H54</f>
        <v>0</v>
      </c>
      <c r="I53" s="38">
        <f>I54</f>
        <v>0</v>
      </c>
    </row>
    <row r="54" spans="1:9" s="5" customFormat="1" ht="14.25" customHeight="1">
      <c r="A54" s="85" t="s">
        <v>22</v>
      </c>
      <c r="B54" s="39"/>
      <c r="C54" s="39" t="s">
        <v>7</v>
      </c>
      <c r="D54" s="39" t="s">
        <v>37</v>
      </c>
      <c r="E54" s="30">
        <v>9900024040</v>
      </c>
      <c r="F54" s="39" t="s">
        <v>60</v>
      </c>
      <c r="G54" s="38">
        <f>'Приложение 1'!F54</f>
        <v>17.100000000000001</v>
      </c>
      <c r="H54" s="38">
        <f>'Приложение 1'!G54</f>
        <v>0</v>
      </c>
      <c r="I54" s="38">
        <f>'Приложение 1'!H54</f>
        <v>0</v>
      </c>
    </row>
    <row r="55" spans="1:9" s="5" customFormat="1" ht="24">
      <c r="A55" s="44" t="s">
        <v>49</v>
      </c>
      <c r="B55" s="39"/>
      <c r="C55" s="45" t="s">
        <v>15</v>
      </c>
      <c r="D55" s="45" t="s">
        <v>23</v>
      </c>
      <c r="E55" s="34"/>
      <c r="F55" s="33"/>
      <c r="G55" s="35">
        <f t="shared" ref="G55:I56" si="2">G56</f>
        <v>788.43999999999994</v>
      </c>
      <c r="H55" s="35">
        <f t="shared" si="2"/>
        <v>0</v>
      </c>
      <c r="I55" s="35">
        <f t="shared" si="2"/>
        <v>0</v>
      </c>
    </row>
    <row r="56" spans="1:9" s="5" customFormat="1" ht="24">
      <c r="A56" s="44" t="s">
        <v>50</v>
      </c>
      <c r="B56" s="39"/>
      <c r="C56" s="45" t="s">
        <v>15</v>
      </c>
      <c r="D56" s="45" t="s">
        <v>51</v>
      </c>
      <c r="E56" s="34"/>
      <c r="F56" s="33"/>
      <c r="G56" s="35">
        <f t="shared" si="2"/>
        <v>788.43999999999994</v>
      </c>
      <c r="H56" s="35">
        <f t="shared" si="2"/>
        <v>0</v>
      </c>
      <c r="I56" s="35">
        <f t="shared" si="2"/>
        <v>0</v>
      </c>
    </row>
    <row r="57" spans="1:9" s="5" customFormat="1" ht="23.25" customHeight="1">
      <c r="A57" s="49" t="s">
        <v>86</v>
      </c>
      <c r="B57" s="39"/>
      <c r="C57" s="39" t="s">
        <v>15</v>
      </c>
      <c r="D57" s="39" t="s">
        <v>51</v>
      </c>
      <c r="E57" s="30">
        <v>200000000</v>
      </c>
      <c r="F57" s="37"/>
      <c r="G57" s="38">
        <f>G61+G58</f>
        <v>788.43999999999994</v>
      </c>
      <c r="H57" s="38">
        <f>H61</f>
        <v>0</v>
      </c>
      <c r="I57" s="38">
        <f>I61</f>
        <v>0</v>
      </c>
    </row>
    <row r="58" spans="1:9" s="5" customFormat="1" ht="23.25" customHeight="1">
      <c r="A58" s="49" t="s">
        <v>102</v>
      </c>
      <c r="B58" s="39"/>
      <c r="C58" s="39" t="s">
        <v>15</v>
      </c>
      <c r="D58" s="39" t="s">
        <v>51</v>
      </c>
      <c r="E58" s="30" t="s">
        <v>116</v>
      </c>
      <c r="F58" s="37"/>
      <c r="G58" s="38">
        <f>G59+G60</f>
        <v>675.8</v>
      </c>
      <c r="H58" s="38">
        <f>H59+H60</f>
        <v>0</v>
      </c>
      <c r="I58" s="38">
        <f>I59+I60</f>
        <v>0</v>
      </c>
    </row>
    <row r="59" spans="1:9" s="5" customFormat="1" ht="23.25" customHeight="1">
      <c r="A59" s="83" t="s">
        <v>56</v>
      </c>
      <c r="B59" s="39"/>
      <c r="C59" s="39" t="s">
        <v>15</v>
      </c>
      <c r="D59" s="39" t="s">
        <v>51</v>
      </c>
      <c r="E59" s="30" t="s">
        <v>116</v>
      </c>
      <c r="F59" s="37" t="s">
        <v>57</v>
      </c>
      <c r="G59" s="38">
        <v>26.04</v>
      </c>
      <c r="H59" s="38">
        <v>0</v>
      </c>
      <c r="I59" s="38">
        <v>0</v>
      </c>
    </row>
    <row r="60" spans="1:9" s="5" customFormat="1" ht="23.25" customHeight="1">
      <c r="A60" s="83" t="s">
        <v>68</v>
      </c>
      <c r="B60" s="39"/>
      <c r="C60" s="39" t="s">
        <v>15</v>
      </c>
      <c r="D60" s="39" t="s">
        <v>51</v>
      </c>
      <c r="E60" s="30" t="s">
        <v>116</v>
      </c>
      <c r="F60" s="37" t="s">
        <v>59</v>
      </c>
      <c r="G60" s="38">
        <v>649.76</v>
      </c>
      <c r="H60" s="38">
        <v>0</v>
      </c>
      <c r="I60" s="38">
        <v>0</v>
      </c>
    </row>
    <row r="61" spans="1:9" s="5" customFormat="1" ht="23.25" customHeight="1">
      <c r="A61" s="49" t="s">
        <v>96</v>
      </c>
      <c r="B61" s="39"/>
      <c r="C61" s="39" t="s">
        <v>15</v>
      </c>
      <c r="D61" s="39" t="s">
        <v>51</v>
      </c>
      <c r="E61" s="30">
        <v>200099000</v>
      </c>
      <c r="F61" s="37"/>
      <c r="G61" s="38">
        <f>G62</f>
        <v>112.64</v>
      </c>
      <c r="H61" s="38">
        <f>H62</f>
        <v>0</v>
      </c>
      <c r="I61" s="38">
        <f>I62</f>
        <v>0</v>
      </c>
    </row>
    <row r="62" spans="1:9" s="5" customFormat="1" ht="24">
      <c r="A62" s="83" t="s">
        <v>68</v>
      </c>
      <c r="B62" s="39"/>
      <c r="C62" s="39" t="s">
        <v>15</v>
      </c>
      <c r="D62" s="39" t="s">
        <v>51</v>
      </c>
      <c r="E62" s="30">
        <v>200099000</v>
      </c>
      <c r="F62" s="37" t="s">
        <v>59</v>
      </c>
      <c r="G62" s="38">
        <f>'Приложение 1'!F62</f>
        <v>112.64</v>
      </c>
      <c r="H62" s="38">
        <f>'Приложение 1'!G62</f>
        <v>0</v>
      </c>
      <c r="I62" s="38">
        <f>'Приложение 1'!H62</f>
        <v>0</v>
      </c>
    </row>
    <row r="63" spans="1:9" s="5" customFormat="1" ht="17.25" customHeight="1">
      <c r="A63" s="68" t="s">
        <v>5</v>
      </c>
      <c r="B63" s="39"/>
      <c r="C63" s="45" t="s">
        <v>9</v>
      </c>
      <c r="D63" s="45" t="s">
        <v>23</v>
      </c>
      <c r="E63" s="50"/>
      <c r="F63" s="39"/>
      <c r="G63" s="35">
        <f>G68+G64</f>
        <v>5418.02</v>
      </c>
      <c r="H63" s="35">
        <f>H68+H64</f>
        <v>2355.77</v>
      </c>
      <c r="I63" s="35">
        <f>I68+I64</f>
        <v>1959.92</v>
      </c>
    </row>
    <row r="64" spans="1:9" s="5" customFormat="1" ht="17.25" customHeight="1">
      <c r="A64" s="68" t="s">
        <v>117</v>
      </c>
      <c r="B64" s="39"/>
      <c r="C64" s="45" t="s">
        <v>9</v>
      </c>
      <c r="D64" s="45" t="s">
        <v>7</v>
      </c>
      <c r="E64" s="50"/>
      <c r="F64" s="39"/>
      <c r="G64" s="35">
        <f>G65</f>
        <v>8.84</v>
      </c>
      <c r="H64" s="35">
        <f t="shared" ref="H64:I66" si="3">H65</f>
        <v>0</v>
      </c>
      <c r="I64" s="35">
        <f t="shared" si="3"/>
        <v>0</v>
      </c>
    </row>
    <row r="65" spans="1:9" s="5" customFormat="1" ht="16.5" customHeight="1">
      <c r="A65" s="36" t="s">
        <v>55</v>
      </c>
      <c r="B65" s="39"/>
      <c r="C65" s="39" t="s">
        <v>9</v>
      </c>
      <c r="D65" s="39" t="s">
        <v>7</v>
      </c>
      <c r="E65" s="30">
        <v>9900000000</v>
      </c>
      <c r="F65" s="39"/>
      <c r="G65" s="38">
        <f>G66</f>
        <v>8.84</v>
      </c>
      <c r="H65" s="38">
        <f t="shared" si="3"/>
        <v>0</v>
      </c>
      <c r="I65" s="38">
        <f t="shared" si="3"/>
        <v>0</v>
      </c>
    </row>
    <row r="66" spans="1:9" s="5" customFormat="1" ht="36">
      <c r="A66" s="46" t="s">
        <v>118</v>
      </c>
      <c r="B66" s="39"/>
      <c r="C66" s="39" t="s">
        <v>9</v>
      </c>
      <c r="D66" s="39" t="s">
        <v>7</v>
      </c>
      <c r="E66" s="30">
        <v>9900009260</v>
      </c>
      <c r="F66" s="39"/>
      <c r="G66" s="38">
        <f>G67</f>
        <v>8.84</v>
      </c>
      <c r="H66" s="38">
        <f t="shared" si="3"/>
        <v>0</v>
      </c>
      <c r="I66" s="38">
        <f t="shared" si="3"/>
        <v>0</v>
      </c>
    </row>
    <row r="67" spans="1:9" s="5" customFormat="1" ht="24">
      <c r="A67" s="84" t="s">
        <v>68</v>
      </c>
      <c r="B67" s="39"/>
      <c r="C67" s="39" t="s">
        <v>9</v>
      </c>
      <c r="D67" s="39" t="s">
        <v>7</v>
      </c>
      <c r="E67" s="30">
        <v>9900009260</v>
      </c>
      <c r="F67" s="39" t="s">
        <v>59</v>
      </c>
      <c r="G67" s="38">
        <f>'Приложение 1'!F67</f>
        <v>8.84</v>
      </c>
      <c r="H67" s="38">
        <v>0</v>
      </c>
      <c r="I67" s="38">
        <v>0</v>
      </c>
    </row>
    <row r="68" spans="1:9" s="5" customFormat="1" ht="16.5" customHeight="1">
      <c r="A68" s="68" t="s">
        <v>19</v>
      </c>
      <c r="B68" s="39"/>
      <c r="C68" s="45" t="s">
        <v>9</v>
      </c>
      <c r="D68" s="45" t="s">
        <v>15</v>
      </c>
      <c r="E68" s="34"/>
      <c r="F68" s="45"/>
      <c r="G68" s="35">
        <f>G69+G81+G85</f>
        <v>5409.18</v>
      </c>
      <c r="H68" s="35">
        <f>H69+H81+H85</f>
        <v>2355.77</v>
      </c>
      <c r="I68" s="35">
        <f>I69+I81+I85</f>
        <v>1959.92</v>
      </c>
    </row>
    <row r="69" spans="1:9" s="5" customFormat="1" ht="24">
      <c r="A69" s="46" t="s">
        <v>87</v>
      </c>
      <c r="B69" s="77"/>
      <c r="C69" s="39" t="s">
        <v>9</v>
      </c>
      <c r="D69" s="39" t="s">
        <v>15</v>
      </c>
      <c r="E69" s="30">
        <v>100000000</v>
      </c>
      <c r="F69" s="39"/>
      <c r="G69" s="38">
        <f>G78+G74+G72+G70+G76</f>
        <v>3857.3700000000003</v>
      </c>
      <c r="H69" s="38">
        <f>H78+H74+H72+H70+H76</f>
        <v>0</v>
      </c>
      <c r="I69" s="38">
        <f>I78+I74+I72+I70+I76</f>
        <v>0</v>
      </c>
    </row>
    <row r="70" spans="1:9" s="5" customFormat="1" ht="40.5" customHeight="1">
      <c r="A70" s="108" t="s">
        <v>121</v>
      </c>
      <c r="B70" s="77"/>
      <c r="C70" s="39" t="s">
        <v>9</v>
      </c>
      <c r="D70" s="39" t="s">
        <v>15</v>
      </c>
      <c r="E70" s="30" t="s">
        <v>120</v>
      </c>
      <c r="F70" s="39"/>
      <c r="G70" s="38">
        <f>G71</f>
        <v>7.41</v>
      </c>
      <c r="H70" s="38">
        <f>H71</f>
        <v>0</v>
      </c>
      <c r="I70" s="38">
        <f>I71</f>
        <v>0</v>
      </c>
    </row>
    <row r="71" spans="1:9" s="5" customFormat="1" ht="24">
      <c r="A71" s="84" t="s">
        <v>68</v>
      </c>
      <c r="B71" s="77"/>
      <c r="C71" s="39" t="s">
        <v>9</v>
      </c>
      <c r="D71" s="39" t="s">
        <v>15</v>
      </c>
      <c r="E71" s="30" t="s">
        <v>120</v>
      </c>
      <c r="F71" s="39" t="s">
        <v>59</v>
      </c>
      <c r="G71" s="38">
        <f>'Приложение 1'!F71</f>
        <v>7.41</v>
      </c>
      <c r="H71" s="38">
        <f>'Приложение 1'!G71</f>
        <v>0</v>
      </c>
      <c r="I71" s="38">
        <f>'Приложение 1'!H71</f>
        <v>0</v>
      </c>
    </row>
    <row r="72" spans="1:9" s="5" customFormat="1" ht="24">
      <c r="A72" s="90" t="s">
        <v>108</v>
      </c>
      <c r="B72" s="77"/>
      <c r="C72" s="106" t="s">
        <v>9</v>
      </c>
      <c r="D72" s="106" t="s">
        <v>15</v>
      </c>
      <c r="E72" s="30" t="s">
        <v>109</v>
      </c>
      <c r="F72" s="106"/>
      <c r="G72" s="38">
        <f>G73</f>
        <v>562.5</v>
      </c>
      <c r="H72" s="38">
        <f>H73</f>
        <v>0</v>
      </c>
      <c r="I72" s="38">
        <f>I73</f>
        <v>0</v>
      </c>
    </row>
    <row r="73" spans="1:9" s="5" customFormat="1" ht="24">
      <c r="A73" s="84" t="s">
        <v>68</v>
      </c>
      <c r="B73" s="77"/>
      <c r="C73" s="106" t="s">
        <v>9</v>
      </c>
      <c r="D73" s="106" t="s">
        <v>15</v>
      </c>
      <c r="E73" s="30" t="s">
        <v>109</v>
      </c>
      <c r="F73" s="106" t="s">
        <v>59</v>
      </c>
      <c r="G73" s="38">
        <f>'Приложение 1'!F73</f>
        <v>562.5</v>
      </c>
      <c r="H73" s="38">
        <f>'Приложение 1'!G73</f>
        <v>0</v>
      </c>
      <c r="I73" s="38">
        <f>'Приложение 1'!H73</f>
        <v>0</v>
      </c>
    </row>
    <row r="74" spans="1:9" s="5" customFormat="1" ht="24">
      <c r="A74" s="79" t="s">
        <v>100</v>
      </c>
      <c r="B74" s="39"/>
      <c r="C74" s="37" t="s">
        <v>9</v>
      </c>
      <c r="D74" s="37" t="s">
        <v>15</v>
      </c>
      <c r="E74" s="30">
        <v>100022003</v>
      </c>
      <c r="F74" s="37"/>
      <c r="G74" s="38">
        <f>G75</f>
        <v>10.3</v>
      </c>
      <c r="H74" s="38">
        <f>H75</f>
        <v>0</v>
      </c>
      <c r="I74" s="38">
        <f>I75</f>
        <v>0</v>
      </c>
    </row>
    <row r="75" spans="1:9" s="5" customFormat="1" ht="24">
      <c r="A75" s="84" t="s">
        <v>68</v>
      </c>
      <c r="B75" s="39"/>
      <c r="C75" s="37" t="s">
        <v>9</v>
      </c>
      <c r="D75" s="37" t="s">
        <v>15</v>
      </c>
      <c r="E75" s="30">
        <v>100022003</v>
      </c>
      <c r="F75" s="37" t="s">
        <v>59</v>
      </c>
      <c r="G75" s="38">
        <f>'Приложение 1'!F75</f>
        <v>10.3</v>
      </c>
      <c r="H75" s="38">
        <f>'Приложение 1'!G75</f>
        <v>0</v>
      </c>
      <c r="I75" s="38">
        <f>'Приложение 1'!H75</f>
        <v>0</v>
      </c>
    </row>
    <row r="76" spans="1:9" s="5" customFormat="1" ht="22.5" customHeight="1">
      <c r="A76" s="108" t="s">
        <v>119</v>
      </c>
      <c r="B76" s="39"/>
      <c r="C76" s="37" t="s">
        <v>9</v>
      </c>
      <c r="D76" s="37" t="s">
        <v>15</v>
      </c>
      <c r="E76" s="30">
        <v>100022004</v>
      </c>
      <c r="F76" s="37"/>
      <c r="G76" s="38">
        <f>G77</f>
        <v>900</v>
      </c>
      <c r="H76" s="38">
        <f>H77</f>
        <v>0</v>
      </c>
      <c r="I76" s="38">
        <f>I77</f>
        <v>0</v>
      </c>
    </row>
    <row r="77" spans="1:9" s="5" customFormat="1" ht="24">
      <c r="A77" s="84" t="s">
        <v>68</v>
      </c>
      <c r="B77" s="39"/>
      <c r="C77" s="37" t="s">
        <v>9</v>
      </c>
      <c r="D77" s="37" t="s">
        <v>15</v>
      </c>
      <c r="E77" s="30">
        <v>100022004</v>
      </c>
      <c r="F77" s="37" t="s">
        <v>59</v>
      </c>
      <c r="G77" s="38">
        <v>900</v>
      </c>
      <c r="H77" s="38">
        <v>0</v>
      </c>
      <c r="I77" s="38">
        <v>0</v>
      </c>
    </row>
    <row r="78" spans="1:9" s="5" customFormat="1" ht="15" customHeight="1">
      <c r="A78" s="49" t="s">
        <v>96</v>
      </c>
      <c r="B78" s="77"/>
      <c r="C78" s="39" t="s">
        <v>9</v>
      </c>
      <c r="D78" s="39" t="s">
        <v>15</v>
      </c>
      <c r="E78" s="30">
        <v>100099000</v>
      </c>
      <c r="F78" s="39"/>
      <c r="G78" s="38">
        <f>G79+G80</f>
        <v>2377.1600000000003</v>
      </c>
      <c r="H78" s="38">
        <f>H79+H80</f>
        <v>0</v>
      </c>
      <c r="I78" s="38">
        <f>I79+I80</f>
        <v>0</v>
      </c>
    </row>
    <row r="79" spans="1:9" s="5" customFormat="1" ht="48">
      <c r="A79" s="83" t="s">
        <v>56</v>
      </c>
      <c r="B79" s="77"/>
      <c r="C79" s="39" t="s">
        <v>9</v>
      </c>
      <c r="D79" s="39" t="s">
        <v>15</v>
      </c>
      <c r="E79" s="30">
        <v>100099000</v>
      </c>
      <c r="F79" s="39" t="s">
        <v>57</v>
      </c>
      <c r="G79" s="38">
        <f>'Приложение 1'!F79</f>
        <v>64.010000000000005</v>
      </c>
      <c r="H79" s="38">
        <f>'Приложение 1'!G79</f>
        <v>0</v>
      </c>
      <c r="I79" s="38">
        <f>'Приложение 1'!H79</f>
        <v>0</v>
      </c>
    </row>
    <row r="80" spans="1:9" s="5" customFormat="1" ht="24">
      <c r="A80" s="83" t="s">
        <v>68</v>
      </c>
      <c r="B80" s="77"/>
      <c r="C80" s="39" t="s">
        <v>9</v>
      </c>
      <c r="D80" s="39" t="s">
        <v>15</v>
      </c>
      <c r="E80" s="30">
        <v>100099000</v>
      </c>
      <c r="F80" s="39" t="s">
        <v>59</v>
      </c>
      <c r="G80" s="38">
        <f>'Приложение 1'!F80</f>
        <v>2313.15</v>
      </c>
      <c r="H80" s="38">
        <f>'Приложение 1'!G80</f>
        <v>0</v>
      </c>
      <c r="I80" s="38">
        <f>'Приложение 1'!H80</f>
        <v>0</v>
      </c>
    </row>
    <row r="81" spans="1:9" s="5" customFormat="1" ht="27.75" customHeight="1">
      <c r="A81" s="79" t="s">
        <v>110</v>
      </c>
      <c r="B81" s="77"/>
      <c r="C81" s="39" t="s">
        <v>9</v>
      </c>
      <c r="D81" s="39" t="s">
        <v>15</v>
      </c>
      <c r="E81" s="30">
        <v>400000000</v>
      </c>
      <c r="F81" s="39"/>
      <c r="G81" s="38">
        <f>G82</f>
        <v>1551.81</v>
      </c>
      <c r="H81" s="38">
        <f t="shared" ref="H81:I83" si="4">H82</f>
        <v>1551.81</v>
      </c>
      <c r="I81" s="38">
        <f t="shared" si="4"/>
        <v>1593.21</v>
      </c>
    </row>
    <row r="82" spans="1:9" s="5" customFormat="1" ht="27.75" customHeight="1">
      <c r="A82" s="90" t="s">
        <v>97</v>
      </c>
      <c r="B82" s="77"/>
      <c r="C82" s="39" t="s">
        <v>9</v>
      </c>
      <c r="D82" s="39" t="s">
        <v>15</v>
      </c>
      <c r="E82" s="80" t="s">
        <v>98</v>
      </c>
      <c r="F82" s="39"/>
      <c r="G82" s="38">
        <f>G83</f>
        <v>1551.81</v>
      </c>
      <c r="H82" s="38">
        <f t="shared" si="4"/>
        <v>1551.81</v>
      </c>
      <c r="I82" s="38">
        <f t="shared" si="4"/>
        <v>1593.21</v>
      </c>
    </row>
    <row r="83" spans="1:9" s="5" customFormat="1" ht="24">
      <c r="A83" s="90" t="s">
        <v>88</v>
      </c>
      <c r="B83" s="77"/>
      <c r="C83" s="39" t="s">
        <v>9</v>
      </c>
      <c r="D83" s="39" t="s">
        <v>15</v>
      </c>
      <c r="E83" s="80" t="s">
        <v>99</v>
      </c>
      <c r="F83" s="39"/>
      <c r="G83" s="38">
        <f>G84</f>
        <v>1551.81</v>
      </c>
      <c r="H83" s="38">
        <f t="shared" si="4"/>
        <v>1551.81</v>
      </c>
      <c r="I83" s="38">
        <f t="shared" si="4"/>
        <v>1593.21</v>
      </c>
    </row>
    <row r="84" spans="1:9" s="5" customFormat="1" ht="24">
      <c r="A84" s="84" t="s">
        <v>68</v>
      </c>
      <c r="B84" s="77"/>
      <c r="C84" s="39" t="s">
        <v>9</v>
      </c>
      <c r="D84" s="39" t="s">
        <v>15</v>
      </c>
      <c r="E84" s="80" t="s">
        <v>99</v>
      </c>
      <c r="F84" s="39" t="s">
        <v>59</v>
      </c>
      <c r="G84" s="38">
        <f>'Приложение 1'!F84</f>
        <v>1551.81</v>
      </c>
      <c r="H84" s="38">
        <f>'Приложение 1'!G84</f>
        <v>1551.81</v>
      </c>
      <c r="I84" s="38">
        <f>'Приложение 1'!H84</f>
        <v>1593.21</v>
      </c>
    </row>
    <row r="85" spans="1:9" s="5" customFormat="1" ht="14.25" customHeight="1">
      <c r="A85" s="42" t="s">
        <v>55</v>
      </c>
      <c r="B85" s="65"/>
      <c r="C85" s="39" t="s">
        <v>9</v>
      </c>
      <c r="D85" s="39" t="s">
        <v>15</v>
      </c>
      <c r="E85" s="30">
        <v>9900000000</v>
      </c>
      <c r="F85" s="39"/>
      <c r="G85" s="38">
        <f>G86+G88+G90</f>
        <v>0</v>
      </c>
      <c r="H85" s="38">
        <f>H86+H88+H90</f>
        <v>803.96</v>
      </c>
      <c r="I85" s="38">
        <f>I86+I88+I90</f>
        <v>366.71000000000004</v>
      </c>
    </row>
    <row r="86" spans="1:9" s="5" customFormat="1" ht="12.75" customHeight="1">
      <c r="A86" s="49" t="s">
        <v>89</v>
      </c>
      <c r="B86" s="65"/>
      <c r="C86" s="39" t="s">
        <v>9</v>
      </c>
      <c r="D86" s="39" t="s">
        <v>15</v>
      </c>
      <c r="E86" s="30">
        <v>9900060010</v>
      </c>
      <c r="F86" s="39"/>
      <c r="G86" s="38">
        <f>G87</f>
        <v>0</v>
      </c>
      <c r="H86" s="38">
        <f>H87</f>
        <v>290.66000000000003</v>
      </c>
      <c r="I86" s="38">
        <f>I87</f>
        <v>150</v>
      </c>
    </row>
    <row r="87" spans="1:9" s="5" customFormat="1" ht="24">
      <c r="A87" s="84" t="s">
        <v>90</v>
      </c>
      <c r="B87" s="65"/>
      <c r="C87" s="39" t="s">
        <v>9</v>
      </c>
      <c r="D87" s="39" t="s">
        <v>15</v>
      </c>
      <c r="E87" s="30">
        <v>9900060010</v>
      </c>
      <c r="F87" s="39" t="s">
        <v>59</v>
      </c>
      <c r="G87" s="38">
        <f>'Приложение 1'!F87</f>
        <v>0</v>
      </c>
      <c r="H87" s="38">
        <f>'Приложение 1'!G87</f>
        <v>290.66000000000003</v>
      </c>
      <c r="I87" s="38">
        <f>'Приложение 1'!H87</f>
        <v>150</v>
      </c>
    </row>
    <row r="88" spans="1:9" s="5" customFormat="1" ht="17.25" customHeight="1">
      <c r="A88" s="81" t="s">
        <v>91</v>
      </c>
      <c r="B88" s="65"/>
      <c r="C88" s="39" t="s">
        <v>9</v>
      </c>
      <c r="D88" s="39" t="s">
        <v>15</v>
      </c>
      <c r="E88" s="30">
        <v>9900060020</v>
      </c>
      <c r="F88" s="39"/>
      <c r="G88" s="38">
        <f>G89</f>
        <v>0</v>
      </c>
      <c r="H88" s="38">
        <f>H89</f>
        <v>463.3</v>
      </c>
      <c r="I88" s="38">
        <f>I89</f>
        <v>166.71</v>
      </c>
    </row>
    <row r="89" spans="1:9" s="5" customFormat="1" ht="24">
      <c r="A89" s="84" t="s">
        <v>90</v>
      </c>
      <c r="B89" s="65"/>
      <c r="C89" s="39" t="s">
        <v>9</v>
      </c>
      <c r="D89" s="39" t="s">
        <v>15</v>
      </c>
      <c r="E89" s="30">
        <v>9900060020</v>
      </c>
      <c r="F89" s="39" t="s">
        <v>59</v>
      </c>
      <c r="G89" s="38">
        <f>'Приложение 1'!F89</f>
        <v>0</v>
      </c>
      <c r="H89" s="38">
        <f>'Приложение 1'!G89</f>
        <v>463.3</v>
      </c>
      <c r="I89" s="38">
        <f>'Приложение 1'!H89</f>
        <v>166.71</v>
      </c>
    </row>
    <row r="90" spans="1:9" s="5" customFormat="1">
      <c r="A90" s="49" t="s">
        <v>92</v>
      </c>
      <c r="B90" s="65"/>
      <c r="C90" s="52" t="s">
        <v>9</v>
      </c>
      <c r="D90" s="52" t="s">
        <v>15</v>
      </c>
      <c r="E90" s="30">
        <v>9900060050</v>
      </c>
      <c r="F90" s="52"/>
      <c r="G90" s="82">
        <f>G91</f>
        <v>0</v>
      </c>
      <c r="H90" s="82">
        <f>H91</f>
        <v>50</v>
      </c>
      <c r="I90" s="82">
        <f>I91</f>
        <v>50</v>
      </c>
    </row>
    <row r="91" spans="1:9" s="5" customFormat="1" ht="24">
      <c r="A91" s="84" t="s">
        <v>90</v>
      </c>
      <c r="B91" s="65"/>
      <c r="C91" s="52" t="s">
        <v>9</v>
      </c>
      <c r="D91" s="52" t="s">
        <v>15</v>
      </c>
      <c r="E91" s="30">
        <v>9900060050</v>
      </c>
      <c r="F91" s="39" t="s">
        <v>59</v>
      </c>
      <c r="G91" s="38">
        <f>'Приложение 1'!F91</f>
        <v>0</v>
      </c>
      <c r="H91" s="38">
        <f>'Приложение 1'!G91</f>
        <v>50</v>
      </c>
      <c r="I91" s="38">
        <f>'Приложение 1'!H91</f>
        <v>50</v>
      </c>
    </row>
    <row r="92" spans="1:9" s="5" customFormat="1">
      <c r="A92" s="69" t="s">
        <v>43</v>
      </c>
      <c r="B92" s="77"/>
      <c r="C92" s="51" t="s">
        <v>40</v>
      </c>
      <c r="D92" s="51" t="s">
        <v>23</v>
      </c>
      <c r="E92" s="50"/>
      <c r="F92" s="52"/>
      <c r="G92" s="53">
        <f>G93</f>
        <v>0</v>
      </c>
      <c r="H92" s="53">
        <f t="shared" ref="H92:I95" si="5">H93</f>
        <v>1</v>
      </c>
      <c r="I92" s="53">
        <f t="shared" si="5"/>
        <v>1</v>
      </c>
    </row>
    <row r="93" spans="1:9" s="5" customFormat="1">
      <c r="A93" s="69" t="s">
        <v>41</v>
      </c>
      <c r="B93" s="77"/>
      <c r="C93" s="51" t="s">
        <v>40</v>
      </c>
      <c r="D93" s="51" t="s">
        <v>7</v>
      </c>
      <c r="E93" s="50"/>
      <c r="F93" s="52"/>
      <c r="G93" s="53">
        <f>G94</f>
        <v>0</v>
      </c>
      <c r="H93" s="53">
        <f t="shared" si="5"/>
        <v>1</v>
      </c>
      <c r="I93" s="53">
        <f t="shared" si="5"/>
        <v>1</v>
      </c>
    </row>
    <row r="94" spans="1:9">
      <c r="A94" s="36" t="s">
        <v>55</v>
      </c>
      <c r="B94" s="65"/>
      <c r="C94" s="52" t="s">
        <v>40</v>
      </c>
      <c r="D94" s="52" t="s">
        <v>7</v>
      </c>
      <c r="E94" s="30">
        <v>9900000000</v>
      </c>
      <c r="F94" s="52"/>
      <c r="G94" s="54">
        <f>G95</f>
        <v>0</v>
      </c>
      <c r="H94" s="54">
        <f t="shared" si="5"/>
        <v>1</v>
      </c>
      <c r="I94" s="54">
        <f t="shared" si="5"/>
        <v>1</v>
      </c>
    </row>
    <row r="95" spans="1:9">
      <c r="A95" s="70" t="s">
        <v>66</v>
      </c>
      <c r="B95" s="65"/>
      <c r="C95" s="52" t="s">
        <v>40</v>
      </c>
      <c r="D95" s="52" t="s">
        <v>7</v>
      </c>
      <c r="E95" s="30">
        <v>9900099010</v>
      </c>
      <c r="F95" s="52"/>
      <c r="G95" s="54">
        <f>G96</f>
        <v>0</v>
      </c>
      <c r="H95" s="54">
        <f t="shared" si="5"/>
        <v>1</v>
      </c>
      <c r="I95" s="54">
        <f t="shared" si="5"/>
        <v>1</v>
      </c>
    </row>
    <row r="96" spans="1:9" ht="24">
      <c r="A96" s="83" t="s">
        <v>68</v>
      </c>
      <c r="B96" s="65"/>
      <c r="C96" s="52" t="s">
        <v>40</v>
      </c>
      <c r="D96" s="52" t="s">
        <v>7</v>
      </c>
      <c r="E96" s="30">
        <v>9900099010</v>
      </c>
      <c r="F96" s="52" t="s">
        <v>59</v>
      </c>
      <c r="G96" s="38">
        <f>'Приложение 1'!F96</f>
        <v>0</v>
      </c>
      <c r="H96" s="38">
        <f>'Приложение 1'!G96</f>
        <v>1</v>
      </c>
      <c r="I96" s="38">
        <f>'Приложение 1'!H96</f>
        <v>1</v>
      </c>
    </row>
    <row r="97" spans="1:10">
      <c r="A97" s="71" t="s">
        <v>6</v>
      </c>
      <c r="B97" s="65"/>
      <c r="C97" s="72" t="s">
        <v>14</v>
      </c>
      <c r="D97" s="72" t="s">
        <v>23</v>
      </c>
      <c r="E97" s="55"/>
      <c r="F97" s="63"/>
      <c r="G97" s="64">
        <f>G98</f>
        <v>426.15</v>
      </c>
      <c r="H97" s="64">
        <f t="shared" ref="H97:I100" si="6">H98</f>
        <v>440.02</v>
      </c>
      <c r="I97" s="64">
        <f t="shared" si="6"/>
        <v>457.62</v>
      </c>
    </row>
    <row r="98" spans="1:10">
      <c r="A98" s="71" t="s">
        <v>16</v>
      </c>
      <c r="B98" s="65"/>
      <c r="C98" s="62">
        <v>10</v>
      </c>
      <c r="D98" s="62" t="s">
        <v>7</v>
      </c>
      <c r="E98" s="73"/>
      <c r="F98" s="62"/>
      <c r="G98" s="64">
        <f>G99</f>
        <v>426.15</v>
      </c>
      <c r="H98" s="64">
        <f t="shared" si="6"/>
        <v>440.02</v>
      </c>
      <c r="I98" s="64">
        <f t="shared" si="6"/>
        <v>457.62</v>
      </c>
    </row>
    <row r="99" spans="1:10">
      <c r="A99" s="36" t="s">
        <v>55</v>
      </c>
      <c r="B99" s="65"/>
      <c r="C99" s="65">
        <v>10</v>
      </c>
      <c r="D99" s="65" t="s">
        <v>7</v>
      </c>
      <c r="E99" s="30">
        <v>9900000000</v>
      </c>
      <c r="F99" s="65"/>
      <c r="G99" s="66">
        <f>G100</f>
        <v>426.15</v>
      </c>
      <c r="H99" s="66">
        <f t="shared" si="6"/>
        <v>440.02</v>
      </c>
      <c r="I99" s="66">
        <f t="shared" si="6"/>
        <v>457.62</v>
      </c>
    </row>
    <row r="100" spans="1:10" ht="36">
      <c r="A100" s="56" t="s">
        <v>64</v>
      </c>
      <c r="B100" s="65"/>
      <c r="C100" s="65" t="s">
        <v>14</v>
      </c>
      <c r="D100" s="65" t="s">
        <v>7</v>
      </c>
      <c r="E100" s="40">
        <v>9900010490</v>
      </c>
      <c r="F100" s="65"/>
      <c r="G100" s="66">
        <f>G101</f>
        <v>426.15</v>
      </c>
      <c r="H100" s="66">
        <f t="shared" si="6"/>
        <v>440.02</v>
      </c>
      <c r="I100" s="66">
        <f t="shared" si="6"/>
        <v>457.62</v>
      </c>
    </row>
    <row r="101" spans="1:10">
      <c r="A101" s="83" t="s">
        <v>61</v>
      </c>
      <c r="B101" s="65"/>
      <c r="C101" s="65" t="s">
        <v>14</v>
      </c>
      <c r="D101" s="65" t="s">
        <v>7</v>
      </c>
      <c r="E101" s="40">
        <v>9900010490</v>
      </c>
      <c r="F101" s="65">
        <v>300</v>
      </c>
      <c r="G101" s="38">
        <f>'Приложение 1'!F101</f>
        <v>426.15</v>
      </c>
      <c r="H101" s="38">
        <f>'Приложение 1'!G101</f>
        <v>440.02</v>
      </c>
      <c r="I101" s="38">
        <f>'Приложение 1'!H101</f>
        <v>457.62</v>
      </c>
    </row>
    <row r="102" spans="1:10" ht="15" customHeight="1">
      <c r="A102" s="57" t="s">
        <v>42</v>
      </c>
      <c r="B102" s="65"/>
      <c r="C102" s="45" t="s">
        <v>39</v>
      </c>
      <c r="D102" s="45" t="s">
        <v>23</v>
      </c>
      <c r="E102" s="58"/>
      <c r="F102" s="45"/>
      <c r="G102" s="59">
        <f>G103</f>
        <v>0</v>
      </c>
      <c r="H102" s="59">
        <f t="shared" ref="H102:I105" si="7">H103</f>
        <v>2</v>
      </c>
      <c r="I102" s="59">
        <f t="shared" si="7"/>
        <v>2</v>
      </c>
    </row>
    <row r="103" spans="1:10" ht="15" customHeight="1">
      <c r="A103" s="57" t="s">
        <v>52</v>
      </c>
      <c r="B103" s="65"/>
      <c r="C103" s="45" t="s">
        <v>39</v>
      </c>
      <c r="D103" s="45" t="s">
        <v>8</v>
      </c>
      <c r="E103" s="58"/>
      <c r="F103" s="45"/>
      <c r="G103" s="59">
        <f>G104</f>
        <v>0</v>
      </c>
      <c r="H103" s="59">
        <f t="shared" si="7"/>
        <v>2</v>
      </c>
      <c r="I103" s="59">
        <f t="shared" si="7"/>
        <v>2</v>
      </c>
    </row>
    <row r="104" spans="1:10" ht="15" customHeight="1">
      <c r="A104" s="36" t="s">
        <v>55</v>
      </c>
      <c r="B104" s="65"/>
      <c r="C104" s="39" t="s">
        <v>39</v>
      </c>
      <c r="D104" s="39" t="s">
        <v>8</v>
      </c>
      <c r="E104" s="30">
        <v>9900000000</v>
      </c>
      <c r="F104" s="39"/>
      <c r="G104" s="60">
        <f>G105</f>
        <v>0</v>
      </c>
      <c r="H104" s="60">
        <f t="shared" si="7"/>
        <v>2</v>
      </c>
      <c r="I104" s="60">
        <f t="shared" si="7"/>
        <v>2</v>
      </c>
    </row>
    <row r="105" spans="1:10" ht="15" customHeight="1">
      <c r="A105" s="46" t="s">
        <v>44</v>
      </c>
      <c r="B105" s="65"/>
      <c r="C105" s="39" t="s">
        <v>39</v>
      </c>
      <c r="D105" s="39" t="s">
        <v>8</v>
      </c>
      <c r="E105" s="30">
        <v>9900099020</v>
      </c>
      <c r="F105" s="39"/>
      <c r="G105" s="60">
        <f>G106</f>
        <v>0</v>
      </c>
      <c r="H105" s="60">
        <f t="shared" si="7"/>
        <v>2</v>
      </c>
      <c r="I105" s="60">
        <f t="shared" si="7"/>
        <v>2</v>
      </c>
    </row>
    <row r="106" spans="1:10" ht="24">
      <c r="A106" s="83" t="s">
        <v>68</v>
      </c>
      <c r="B106" s="65"/>
      <c r="C106" s="39" t="s">
        <v>39</v>
      </c>
      <c r="D106" s="39" t="s">
        <v>8</v>
      </c>
      <c r="E106" s="30">
        <v>9900099020</v>
      </c>
      <c r="F106" s="39" t="s">
        <v>59</v>
      </c>
      <c r="G106" s="38">
        <f>'Приложение 1'!F106</f>
        <v>0</v>
      </c>
      <c r="H106" s="38">
        <f>'Приложение 1'!G106</f>
        <v>2</v>
      </c>
      <c r="I106" s="38">
        <f>'Приложение 1'!H106</f>
        <v>2</v>
      </c>
    </row>
    <row r="107" spans="1:10">
      <c r="A107" s="61" t="s">
        <v>53</v>
      </c>
      <c r="B107" s="65"/>
      <c r="C107" s="62">
        <v>99</v>
      </c>
      <c r="D107" s="63" t="s">
        <v>23</v>
      </c>
      <c r="E107" s="62"/>
      <c r="F107" s="62"/>
      <c r="G107" s="64">
        <f t="shared" ref="G107:I108" si="8">G108</f>
        <v>0</v>
      </c>
      <c r="H107" s="64">
        <f t="shared" si="8"/>
        <v>146</v>
      </c>
      <c r="I107" s="64">
        <f t="shared" si="8"/>
        <v>283</v>
      </c>
    </row>
    <row r="108" spans="1:10">
      <c r="A108" s="61" t="s">
        <v>53</v>
      </c>
      <c r="B108" s="65"/>
      <c r="C108" s="62">
        <v>99</v>
      </c>
      <c r="D108" s="62">
        <v>99</v>
      </c>
      <c r="E108" s="62"/>
      <c r="F108" s="62"/>
      <c r="G108" s="64">
        <f t="shared" si="8"/>
        <v>0</v>
      </c>
      <c r="H108" s="64">
        <f t="shared" si="8"/>
        <v>146</v>
      </c>
      <c r="I108" s="64">
        <f t="shared" si="8"/>
        <v>283</v>
      </c>
    </row>
    <row r="109" spans="1:10">
      <c r="A109" s="86" t="s">
        <v>53</v>
      </c>
      <c r="B109" s="65"/>
      <c r="C109" s="65">
        <v>99</v>
      </c>
      <c r="D109" s="65">
        <v>99</v>
      </c>
      <c r="E109" s="30">
        <v>9900099990</v>
      </c>
      <c r="F109" s="65">
        <v>800</v>
      </c>
      <c r="G109" s="38">
        <f>'Приложение 1'!F109</f>
        <v>0</v>
      </c>
      <c r="H109" s="38">
        <f>'Приложение 1'!G109</f>
        <v>146</v>
      </c>
      <c r="I109" s="38">
        <f>'Приложение 1'!H109</f>
        <v>283</v>
      </c>
      <c r="J109" t="s">
        <v>113</v>
      </c>
    </row>
  </sheetData>
  <autoFilter ref="A16:G106"/>
  <mergeCells count="19">
    <mergeCell ref="A10:I10"/>
    <mergeCell ref="B5:I5"/>
    <mergeCell ref="B6:I6"/>
    <mergeCell ref="B1:I1"/>
    <mergeCell ref="B2:I2"/>
    <mergeCell ref="B3:I3"/>
    <mergeCell ref="B4:I4"/>
    <mergeCell ref="A8:I8"/>
    <mergeCell ref="A9:I9"/>
    <mergeCell ref="G16:I16"/>
    <mergeCell ref="A11:I11"/>
    <mergeCell ref="A13:I14"/>
    <mergeCell ref="A16:A17"/>
    <mergeCell ref="B16:B17"/>
    <mergeCell ref="C16:C17"/>
    <mergeCell ref="D16:D17"/>
    <mergeCell ref="E16:E17"/>
    <mergeCell ref="F16:F17"/>
    <mergeCell ref="E15:G15"/>
  </mergeCells>
  <phoneticPr fontId="4" type="noConversion"/>
  <pageMargins left="0.78740157480314965" right="0.78740157480314965" top="0.19685039370078741" bottom="0.19685039370078741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Normal="75" zoomScaleSheetLayoutView="75" workbookViewId="0">
      <selection activeCell="G6" sqref="G6:S6"/>
    </sheetView>
  </sheetViews>
  <sheetFormatPr defaultColWidth="8" defaultRowHeight="15.75" outlineLevelCol="1"/>
  <cols>
    <col min="1" max="4" width="3.85546875" style="9" bestFit="1" customWidth="1"/>
    <col min="5" max="5" width="9.5703125" style="10" customWidth="1"/>
    <col min="6" max="6" width="0.7109375" style="11" hidden="1" customWidth="1"/>
    <col min="7" max="7" width="55.85546875" style="26" customWidth="1"/>
    <col min="8" max="8" width="10.42578125" style="12" customWidth="1"/>
    <col min="9" max="9" width="14.140625" style="12" hidden="1" customWidth="1"/>
    <col min="10" max="10" width="18.28515625" style="12" hidden="1" customWidth="1" outlineLevel="1"/>
    <col min="11" max="11" width="23" style="12" hidden="1" customWidth="1" outlineLevel="1"/>
    <col min="12" max="12" width="17.28515625" style="12" hidden="1" customWidth="1"/>
    <col min="13" max="13" width="13.140625" style="12" hidden="1" customWidth="1"/>
    <col min="14" max="16" width="17.140625" style="12" hidden="1" customWidth="1"/>
    <col min="17" max="17" width="8" style="12" hidden="1" customWidth="1"/>
    <col min="18" max="18" width="10" style="12" customWidth="1"/>
    <col min="19" max="19" width="8.28515625" style="12" customWidth="1"/>
    <col min="20" max="20" width="1.5703125" style="12" customWidth="1"/>
    <col min="21" max="25" width="8" style="12" customWidth="1"/>
    <col min="26" max="26" width="82.85546875" style="12" bestFit="1" customWidth="1"/>
    <col min="27" max="16384" width="8" style="12"/>
  </cols>
  <sheetData>
    <row r="1" spans="1:19" ht="12.75" customHeight="1">
      <c r="G1" s="115" t="s">
        <v>13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2.75" customHeight="1">
      <c r="G2" s="115" t="s">
        <v>46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2.75" customHeight="1">
      <c r="G3" s="115" t="s">
        <v>111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2.75" customHeight="1">
      <c r="G4" s="115" t="s">
        <v>93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ht="12.75" customHeight="1">
      <c r="G5" s="115" t="s">
        <v>94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19" ht="12.75" customHeight="1">
      <c r="G6" s="117" t="s">
        <v>123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2.75" customHeight="1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 customHeight="1">
      <c r="G8" s="132" t="s">
        <v>115</v>
      </c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 ht="12.75" customHeight="1">
      <c r="G9" s="132" t="s">
        <v>46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1:19" ht="12.75" customHeight="1">
      <c r="G10" s="132" t="s">
        <v>93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1:19" ht="12.75" customHeight="1">
      <c r="G11" s="132" t="s">
        <v>94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1:19" ht="11.25" customHeight="1">
      <c r="G12" s="28"/>
      <c r="H12" s="28"/>
    </row>
    <row r="13" spans="1:19" ht="11.25" customHeight="1">
      <c r="G13" s="132"/>
      <c r="H13" s="132"/>
    </row>
    <row r="14" spans="1:19" ht="12.75" customHeight="1">
      <c r="A14" s="129" t="s">
        <v>107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19" ht="12.7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ht="10.5" customHeight="1">
      <c r="A16" s="8"/>
      <c r="B16" s="8"/>
      <c r="C16" s="8"/>
      <c r="D16" s="8"/>
      <c r="E16" s="8"/>
      <c r="F16" s="8"/>
      <c r="G16" s="8"/>
      <c r="H16" s="8"/>
      <c r="I16" s="13"/>
      <c r="K16" s="13"/>
      <c r="M16" s="13"/>
      <c r="O16" s="13"/>
      <c r="P16" s="13"/>
    </row>
    <row r="17" spans="1:20" s="15" customFormat="1" ht="10.5" customHeight="1">
      <c r="A17" s="130"/>
      <c r="B17" s="130"/>
      <c r="C17" s="130"/>
      <c r="D17" s="130"/>
      <c r="E17" s="130"/>
      <c r="F17" s="130"/>
      <c r="G17" s="130"/>
      <c r="H17" s="131"/>
      <c r="I17" s="14"/>
      <c r="K17" s="14"/>
      <c r="M17" s="14"/>
      <c r="O17" s="14"/>
      <c r="P17" s="14"/>
    </row>
    <row r="18" spans="1:20" s="17" customFormat="1" ht="15" customHeight="1">
      <c r="A18" s="122" t="s">
        <v>26</v>
      </c>
      <c r="B18" s="123"/>
      <c r="C18" s="123"/>
      <c r="D18" s="123"/>
      <c r="E18" s="123"/>
      <c r="F18" s="16"/>
      <c r="G18" s="126" t="s">
        <v>35</v>
      </c>
      <c r="H18" s="128" t="s">
        <v>45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20" s="17" customFormat="1" ht="16.5" customHeight="1">
      <c r="A19" s="124"/>
      <c r="B19" s="125"/>
      <c r="C19" s="125"/>
      <c r="D19" s="125"/>
      <c r="E19" s="125"/>
      <c r="F19" s="16"/>
      <c r="G19" s="127"/>
      <c r="H19" s="88" t="s">
        <v>82</v>
      </c>
      <c r="I19" s="88" t="s">
        <v>82</v>
      </c>
      <c r="J19" s="92"/>
      <c r="K19" s="92"/>
      <c r="L19" s="92"/>
      <c r="M19" s="92"/>
      <c r="N19" s="92"/>
      <c r="O19" s="92"/>
      <c r="P19" s="92"/>
      <c r="Q19" s="92"/>
      <c r="R19" s="88" t="s">
        <v>83</v>
      </c>
      <c r="S19" s="104" t="s">
        <v>95</v>
      </c>
    </row>
    <row r="20" spans="1:20" s="17" customFormat="1" ht="12.75">
      <c r="A20" s="120">
        <v>1</v>
      </c>
      <c r="B20" s="121"/>
      <c r="C20" s="121"/>
      <c r="D20" s="121"/>
      <c r="E20" s="121"/>
      <c r="F20" s="18"/>
      <c r="G20" s="93">
        <v>2</v>
      </c>
      <c r="H20" s="94">
        <v>3</v>
      </c>
      <c r="I20" s="104"/>
      <c r="J20" s="104"/>
      <c r="K20" s="104"/>
      <c r="L20" s="104"/>
      <c r="M20" s="104"/>
      <c r="N20" s="104"/>
      <c r="O20" s="104"/>
      <c r="P20" s="104"/>
      <c r="Q20" s="104"/>
      <c r="R20" s="29">
        <v>4</v>
      </c>
      <c r="S20" s="29">
        <v>5</v>
      </c>
    </row>
    <row r="21" spans="1:20" s="22" customFormat="1" ht="24">
      <c r="A21" s="19" t="s">
        <v>70</v>
      </c>
      <c r="B21" s="20"/>
      <c r="C21" s="20"/>
      <c r="D21" s="20"/>
      <c r="E21" s="20"/>
      <c r="F21" s="21"/>
      <c r="G21" s="95" t="s">
        <v>27</v>
      </c>
      <c r="H21" s="103">
        <f>H22</f>
        <v>109.02999999999884</v>
      </c>
      <c r="I21" s="103">
        <f t="shared" ref="I21:S21" si="0">I22</f>
        <v>0</v>
      </c>
      <c r="J21" s="103">
        <f t="shared" si="0"/>
        <v>0</v>
      </c>
      <c r="K21" s="103">
        <f t="shared" si="0"/>
        <v>0</v>
      </c>
      <c r="L21" s="103">
        <f t="shared" si="0"/>
        <v>0</v>
      </c>
      <c r="M21" s="103">
        <f t="shared" si="0"/>
        <v>0</v>
      </c>
      <c r="N21" s="103">
        <f t="shared" si="0"/>
        <v>0</v>
      </c>
      <c r="O21" s="103">
        <f t="shared" si="0"/>
        <v>0</v>
      </c>
      <c r="P21" s="103">
        <f t="shared" si="0"/>
        <v>0</v>
      </c>
      <c r="Q21" s="103">
        <f t="shared" si="0"/>
        <v>0</v>
      </c>
      <c r="R21" s="103">
        <f t="shared" si="0"/>
        <v>0</v>
      </c>
      <c r="S21" s="103">
        <f t="shared" si="0"/>
        <v>0</v>
      </c>
    </row>
    <row r="22" spans="1:20" s="17" customFormat="1" ht="25.5" customHeight="1">
      <c r="A22" s="19" t="s">
        <v>71</v>
      </c>
      <c r="B22" s="20"/>
      <c r="C22" s="20"/>
      <c r="D22" s="20"/>
      <c r="E22" s="20"/>
      <c r="F22" s="21"/>
      <c r="G22" s="96" t="s">
        <v>28</v>
      </c>
      <c r="H22" s="97">
        <f>H23+H27</f>
        <v>109.02999999999884</v>
      </c>
      <c r="I22" s="97">
        <f t="shared" ref="I22:S22" si="1">I23+I27</f>
        <v>0</v>
      </c>
      <c r="J22" s="97">
        <f t="shared" si="1"/>
        <v>0</v>
      </c>
      <c r="K22" s="97">
        <f t="shared" si="1"/>
        <v>0</v>
      </c>
      <c r="L22" s="97">
        <f t="shared" si="1"/>
        <v>0</v>
      </c>
      <c r="M22" s="97">
        <f t="shared" si="1"/>
        <v>0</v>
      </c>
      <c r="N22" s="97">
        <f t="shared" si="1"/>
        <v>0</v>
      </c>
      <c r="O22" s="97">
        <f t="shared" si="1"/>
        <v>0</v>
      </c>
      <c r="P22" s="97">
        <f t="shared" si="1"/>
        <v>0</v>
      </c>
      <c r="Q22" s="97">
        <f t="shared" si="1"/>
        <v>0</v>
      </c>
      <c r="R22" s="97">
        <f t="shared" si="1"/>
        <v>0</v>
      </c>
      <c r="S22" s="97">
        <f t="shared" si="1"/>
        <v>0</v>
      </c>
    </row>
    <row r="23" spans="1:20" s="22" customFormat="1" ht="12.75">
      <c r="A23" s="19" t="s">
        <v>72</v>
      </c>
      <c r="B23" s="20"/>
      <c r="C23" s="20"/>
      <c r="D23" s="20"/>
      <c r="E23" s="20"/>
      <c r="F23" s="21"/>
      <c r="G23" s="96" t="s">
        <v>29</v>
      </c>
      <c r="H23" s="97">
        <f>H24</f>
        <v>-11040.77</v>
      </c>
      <c r="I23" s="97">
        <f t="shared" ref="I23:S25" si="2">I24</f>
        <v>-7649.24</v>
      </c>
      <c r="J23" s="97">
        <f t="shared" si="2"/>
        <v>-7387.6</v>
      </c>
      <c r="K23" s="97">
        <f t="shared" si="2"/>
        <v>0</v>
      </c>
      <c r="L23" s="97">
        <f t="shared" si="2"/>
        <v>0</v>
      </c>
      <c r="M23" s="97">
        <f t="shared" si="2"/>
        <v>0</v>
      </c>
      <c r="N23" s="97">
        <f t="shared" si="2"/>
        <v>0</v>
      </c>
      <c r="O23" s="97">
        <f t="shared" si="2"/>
        <v>0</v>
      </c>
      <c r="P23" s="97">
        <f t="shared" si="2"/>
        <v>0</v>
      </c>
      <c r="Q23" s="97">
        <f t="shared" si="2"/>
        <v>0</v>
      </c>
      <c r="R23" s="97">
        <f t="shared" si="2"/>
        <v>-7649.24</v>
      </c>
      <c r="S23" s="97">
        <f t="shared" si="2"/>
        <v>-7387.6</v>
      </c>
    </row>
    <row r="24" spans="1:20" s="17" customFormat="1" ht="12.75">
      <c r="A24" s="23" t="s">
        <v>73</v>
      </c>
      <c r="B24" s="24"/>
      <c r="C24" s="24"/>
      <c r="D24" s="24"/>
      <c r="E24" s="24"/>
      <c r="F24" s="25"/>
      <c r="G24" s="98" t="s">
        <v>30</v>
      </c>
      <c r="H24" s="97">
        <f>H25</f>
        <v>-11040.77</v>
      </c>
      <c r="I24" s="97">
        <f t="shared" si="2"/>
        <v>-7649.24</v>
      </c>
      <c r="J24" s="97">
        <f t="shared" si="2"/>
        <v>-7387.6</v>
      </c>
      <c r="K24" s="97">
        <f t="shared" si="2"/>
        <v>0</v>
      </c>
      <c r="L24" s="97">
        <f t="shared" si="2"/>
        <v>0</v>
      </c>
      <c r="M24" s="97">
        <f t="shared" si="2"/>
        <v>0</v>
      </c>
      <c r="N24" s="97">
        <f t="shared" si="2"/>
        <v>0</v>
      </c>
      <c r="O24" s="97">
        <f t="shared" si="2"/>
        <v>0</v>
      </c>
      <c r="P24" s="97">
        <f t="shared" si="2"/>
        <v>0</v>
      </c>
      <c r="Q24" s="97">
        <f t="shared" si="2"/>
        <v>0</v>
      </c>
      <c r="R24" s="97">
        <f t="shared" si="2"/>
        <v>-7649.24</v>
      </c>
      <c r="S24" s="97">
        <f t="shared" si="2"/>
        <v>-7387.6</v>
      </c>
    </row>
    <row r="25" spans="1:20" s="17" customFormat="1" ht="14.25" customHeight="1">
      <c r="A25" s="23" t="s">
        <v>74</v>
      </c>
      <c r="B25" s="24"/>
      <c r="C25" s="24"/>
      <c r="D25" s="24"/>
      <c r="E25" s="24"/>
      <c r="F25" s="25"/>
      <c r="G25" s="98" t="s">
        <v>31</v>
      </c>
      <c r="H25" s="97">
        <f>H26</f>
        <v>-11040.77</v>
      </c>
      <c r="I25" s="97">
        <f t="shared" si="2"/>
        <v>-7649.24</v>
      </c>
      <c r="J25" s="97">
        <f t="shared" si="2"/>
        <v>-7387.6</v>
      </c>
      <c r="K25" s="97">
        <f t="shared" si="2"/>
        <v>0</v>
      </c>
      <c r="L25" s="97">
        <f t="shared" si="2"/>
        <v>0</v>
      </c>
      <c r="M25" s="97">
        <f t="shared" si="2"/>
        <v>0</v>
      </c>
      <c r="N25" s="97">
        <f t="shared" si="2"/>
        <v>0</v>
      </c>
      <c r="O25" s="97">
        <f t="shared" si="2"/>
        <v>0</v>
      </c>
      <c r="P25" s="97">
        <f t="shared" si="2"/>
        <v>0</v>
      </c>
      <c r="Q25" s="97">
        <f t="shared" si="2"/>
        <v>0</v>
      </c>
      <c r="R25" s="97">
        <f t="shared" si="2"/>
        <v>-7649.24</v>
      </c>
      <c r="S25" s="97">
        <f t="shared" si="2"/>
        <v>-7387.6</v>
      </c>
    </row>
    <row r="26" spans="1:20" s="17" customFormat="1" ht="24">
      <c r="A26" s="23" t="s">
        <v>75</v>
      </c>
      <c r="B26" s="24"/>
      <c r="C26" s="24"/>
      <c r="D26" s="24"/>
      <c r="E26" s="24"/>
      <c r="F26" s="25"/>
      <c r="G26" s="99" t="s">
        <v>69</v>
      </c>
      <c r="H26" s="97">
        <v>-11040.77</v>
      </c>
      <c r="I26" s="97">
        <f t="shared" ref="I26:S26" si="3">I30*(-1)</f>
        <v>-7649.24</v>
      </c>
      <c r="J26" s="97">
        <f t="shared" si="3"/>
        <v>-7387.6</v>
      </c>
      <c r="K26" s="97">
        <f t="shared" si="3"/>
        <v>0</v>
      </c>
      <c r="L26" s="97">
        <f t="shared" si="3"/>
        <v>0</v>
      </c>
      <c r="M26" s="97">
        <f t="shared" si="3"/>
        <v>0</v>
      </c>
      <c r="N26" s="97">
        <f t="shared" si="3"/>
        <v>0</v>
      </c>
      <c r="O26" s="97">
        <f t="shared" si="3"/>
        <v>0</v>
      </c>
      <c r="P26" s="97">
        <f t="shared" si="3"/>
        <v>0</v>
      </c>
      <c r="Q26" s="97">
        <f t="shared" si="3"/>
        <v>0</v>
      </c>
      <c r="R26" s="97">
        <f t="shared" si="3"/>
        <v>-7649.24</v>
      </c>
      <c r="S26" s="97">
        <f t="shared" si="3"/>
        <v>-7387.6</v>
      </c>
    </row>
    <row r="27" spans="1:20" s="17" customFormat="1" ht="12.75">
      <c r="A27" s="19" t="s">
        <v>76</v>
      </c>
      <c r="B27" s="20"/>
      <c r="C27" s="20"/>
      <c r="D27" s="20"/>
      <c r="E27" s="20"/>
      <c r="F27" s="21"/>
      <c r="G27" s="96" t="s">
        <v>32</v>
      </c>
      <c r="H27" s="97">
        <f>H28</f>
        <v>11149.8</v>
      </c>
      <c r="I27" s="97">
        <f t="shared" ref="I27:S29" si="4">I28</f>
        <v>7649.24</v>
      </c>
      <c r="J27" s="97">
        <f t="shared" si="4"/>
        <v>7387.6</v>
      </c>
      <c r="K27" s="97">
        <f t="shared" si="4"/>
        <v>0</v>
      </c>
      <c r="L27" s="97">
        <f t="shared" si="4"/>
        <v>0</v>
      </c>
      <c r="M27" s="97">
        <f t="shared" si="4"/>
        <v>0</v>
      </c>
      <c r="N27" s="97">
        <f t="shared" si="4"/>
        <v>0</v>
      </c>
      <c r="O27" s="97">
        <f t="shared" si="4"/>
        <v>0</v>
      </c>
      <c r="P27" s="97">
        <f t="shared" si="4"/>
        <v>0</v>
      </c>
      <c r="Q27" s="97">
        <f t="shared" si="4"/>
        <v>0</v>
      </c>
      <c r="R27" s="97">
        <f t="shared" si="4"/>
        <v>7649.24</v>
      </c>
      <c r="S27" s="97">
        <f t="shared" si="4"/>
        <v>7387.6</v>
      </c>
    </row>
    <row r="28" spans="1:20" s="17" customFormat="1" ht="12.75">
      <c r="A28" s="23" t="s">
        <v>77</v>
      </c>
      <c r="B28" s="24"/>
      <c r="C28" s="24"/>
      <c r="D28" s="24"/>
      <c r="E28" s="24"/>
      <c r="F28" s="25"/>
      <c r="G28" s="98" t="s">
        <v>33</v>
      </c>
      <c r="H28" s="97">
        <f>H29</f>
        <v>11149.8</v>
      </c>
      <c r="I28" s="97">
        <f t="shared" si="4"/>
        <v>7649.24</v>
      </c>
      <c r="J28" s="97">
        <f t="shared" si="4"/>
        <v>7387.6</v>
      </c>
      <c r="K28" s="97">
        <f t="shared" si="4"/>
        <v>0</v>
      </c>
      <c r="L28" s="97">
        <f t="shared" si="4"/>
        <v>0</v>
      </c>
      <c r="M28" s="97">
        <f t="shared" si="4"/>
        <v>0</v>
      </c>
      <c r="N28" s="97">
        <f t="shared" si="4"/>
        <v>0</v>
      </c>
      <c r="O28" s="97">
        <f t="shared" si="4"/>
        <v>0</v>
      </c>
      <c r="P28" s="97">
        <f t="shared" si="4"/>
        <v>0</v>
      </c>
      <c r="Q28" s="97">
        <f t="shared" si="4"/>
        <v>0</v>
      </c>
      <c r="R28" s="97">
        <f t="shared" si="4"/>
        <v>7649.24</v>
      </c>
      <c r="S28" s="97">
        <f t="shared" si="4"/>
        <v>7387.6</v>
      </c>
    </row>
    <row r="29" spans="1:20" s="17" customFormat="1" ht="14.25" customHeight="1">
      <c r="A29" s="23" t="s">
        <v>78</v>
      </c>
      <c r="B29" s="24"/>
      <c r="C29" s="24"/>
      <c r="D29" s="24"/>
      <c r="E29" s="24"/>
      <c r="F29" s="25"/>
      <c r="G29" s="98" t="s">
        <v>34</v>
      </c>
      <c r="H29" s="97">
        <f>H30</f>
        <v>11149.8</v>
      </c>
      <c r="I29" s="97">
        <f t="shared" si="4"/>
        <v>7649.24</v>
      </c>
      <c r="J29" s="97">
        <f t="shared" si="4"/>
        <v>7387.6</v>
      </c>
      <c r="K29" s="97">
        <f t="shared" si="4"/>
        <v>0</v>
      </c>
      <c r="L29" s="97">
        <f t="shared" si="4"/>
        <v>0</v>
      </c>
      <c r="M29" s="97">
        <f t="shared" si="4"/>
        <v>0</v>
      </c>
      <c r="N29" s="97">
        <f t="shared" si="4"/>
        <v>0</v>
      </c>
      <c r="O29" s="97">
        <f t="shared" si="4"/>
        <v>0</v>
      </c>
      <c r="P29" s="97">
        <f t="shared" si="4"/>
        <v>0</v>
      </c>
      <c r="Q29" s="97">
        <f t="shared" si="4"/>
        <v>0</v>
      </c>
      <c r="R29" s="97">
        <f t="shared" si="4"/>
        <v>7649.24</v>
      </c>
      <c r="S29" s="97">
        <f t="shared" si="4"/>
        <v>7387.6</v>
      </c>
    </row>
    <row r="30" spans="1:20" s="17" customFormat="1" ht="26.25" customHeight="1">
      <c r="A30" s="23" t="s">
        <v>79</v>
      </c>
      <c r="B30" s="24"/>
      <c r="C30" s="24"/>
      <c r="D30" s="24"/>
      <c r="E30" s="24"/>
      <c r="F30" s="25"/>
      <c r="G30" s="99" t="s">
        <v>36</v>
      </c>
      <c r="H30" s="97">
        <f>'Приложение 1'!F19</f>
        <v>11149.8</v>
      </c>
      <c r="I30" s="97">
        <f>'Приложение 1'!G19</f>
        <v>7649.24</v>
      </c>
      <c r="J30" s="97">
        <f>'Приложение 1'!H19</f>
        <v>7387.6</v>
      </c>
      <c r="K30" s="97">
        <f>'Приложение 1'!I19</f>
        <v>0</v>
      </c>
      <c r="L30" s="97">
        <f>'Приложение 1'!J19</f>
        <v>0</v>
      </c>
      <c r="M30" s="97">
        <f>'Приложение 1'!K19</f>
        <v>0</v>
      </c>
      <c r="N30" s="97">
        <f>'Приложение 1'!L19</f>
        <v>0</v>
      </c>
      <c r="O30" s="97">
        <f>'Приложение 1'!M19</f>
        <v>0</v>
      </c>
      <c r="P30" s="97">
        <f>'Приложение 1'!N19</f>
        <v>0</v>
      </c>
      <c r="Q30" s="97">
        <f>'Приложение 1'!O19</f>
        <v>0</v>
      </c>
      <c r="R30" s="105">
        <f>'Приложение 1'!G19</f>
        <v>7649.24</v>
      </c>
      <c r="S30" s="97">
        <f>'Приложение 1'!H19</f>
        <v>7387.6</v>
      </c>
      <c r="T30" s="17" t="s">
        <v>113</v>
      </c>
    </row>
  </sheetData>
  <mergeCells count="17">
    <mergeCell ref="G6:S6"/>
    <mergeCell ref="A20:E20"/>
    <mergeCell ref="A18:E19"/>
    <mergeCell ref="G18:G19"/>
    <mergeCell ref="H18:S18"/>
    <mergeCell ref="A14:S15"/>
    <mergeCell ref="A17:H17"/>
    <mergeCell ref="G13:H13"/>
    <mergeCell ref="G8:S8"/>
    <mergeCell ref="G9:S9"/>
    <mergeCell ref="G10:S10"/>
    <mergeCell ref="G11:S11"/>
    <mergeCell ref="G1:S1"/>
    <mergeCell ref="G2:S2"/>
    <mergeCell ref="G3:S3"/>
    <mergeCell ref="G4:S4"/>
    <mergeCell ref="G5:S5"/>
  </mergeCells>
  <phoneticPr fontId="10" type="noConversion"/>
  <printOptions horizontalCentered="1"/>
  <pageMargins left="0.78740157480314965" right="0.78740157480314965" top="0.19685039370078741" bottom="0.19685039370078741" header="0.51181102362204722" footer="0.51181102362204722"/>
  <pageSetup paperSize="9" scale="78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cp:lastPrinted>2020-03-17T07:31:12Z</cp:lastPrinted>
  <dcterms:created xsi:type="dcterms:W3CDTF">2006-11-08T12:26:38Z</dcterms:created>
  <dcterms:modified xsi:type="dcterms:W3CDTF">2020-12-24T12:22:21Z</dcterms:modified>
</cp:coreProperties>
</file>