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3290" tabRatio="519" activeTab="1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  <externalReference r:id="rId7"/>
    <externalReference r:id="rId8"/>
  </externalReferences>
  <definedNames>
    <definedName name="_xlnm._FilterDatabase" localSheetId="0" hidden="1">'Приложение 1'!$A$16:$F$475</definedName>
    <definedName name="_xlnm._FilterDatabase" localSheetId="1" hidden="1">'Приложение 2'!$A$18:$G$524</definedName>
    <definedName name="asd15" localSheetId="0">#REF!</definedName>
    <definedName name="asd15">#REF!</definedName>
    <definedName name="ggh" localSheetId="0">#REF!</definedName>
    <definedName name="ggh">#REF!</definedName>
    <definedName name="hgghb" localSheetId="0">#REF!</definedName>
    <definedName name="hgghb">#REF!</definedName>
    <definedName name="hjk1" localSheetId="0">#REF!</definedName>
    <definedName name="hjk1">#REF!</definedName>
    <definedName name="а318" localSheetId="0">#REF!</definedName>
    <definedName name="а318">#REF!</definedName>
    <definedName name="А319" localSheetId="0">#REF!</definedName>
    <definedName name="А319" localSheetId="2">'[2]Приложение 3'!#REF!</definedName>
    <definedName name="А319">#REF!</definedName>
    <definedName name="ити" localSheetId="0">#REF!</definedName>
    <definedName name="ити">#REF!</definedName>
    <definedName name="_xlnm.Print_Area" localSheetId="0">'Приложение 1'!$A$1:$G$475</definedName>
    <definedName name="_xlnm.Print_Area" localSheetId="1">'Приложение 2'!$A$1:$G$524</definedName>
    <definedName name="_xlnm.Print_Area" localSheetId="2">'Приложение 3'!$A$1:$C$27</definedName>
    <definedName name="рор" localSheetId="0">#REF!</definedName>
    <definedName name="рор">#REF!</definedName>
    <definedName name="ф123" localSheetId="0">#REF!</definedName>
    <definedName name="ф123">#REF!</definedName>
    <definedName name="ф21">#REF!</definedName>
    <definedName name="Ф320" localSheetId="0">#REF!</definedName>
    <definedName name="Ф320">#REF!</definedName>
    <definedName name="ф324" localSheetId="0">#REF!</definedName>
    <definedName name="ф324">#REF!</definedName>
  </definedNames>
  <calcPr fullCalcOnLoad="1"/>
</workbook>
</file>

<file path=xl/sharedStrings.xml><?xml version="1.0" encoding="utf-8"?>
<sst xmlns="http://schemas.openxmlformats.org/spreadsheetml/2006/main" count="2795" uniqueCount="536">
  <si>
    <t>800</t>
  </si>
  <si>
    <t>Иные бюджетные ассигнования</t>
  </si>
  <si>
    <t>500</t>
  </si>
  <si>
    <t>Предоставление мер социальной поддержки по оплате жилья и коммунальных услуг специалистам муниципальных учреждений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</si>
  <si>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</si>
  <si>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Предоставление субсидий бюджетным, автономным учреждениям и иным некоммерческим организациям</t>
  </si>
  <si>
    <t>300</t>
  </si>
  <si>
    <t>905</t>
  </si>
  <si>
    <t>Подпрограмма "Управление муниципальными финансами и муниципальным долгом"</t>
  </si>
  <si>
    <t>Дотации на выравнивание бюджетной обеспеченности сельских поселений</t>
  </si>
  <si>
    <t>Подпрограмма "Малое и среднее предпринимательство в Ижемском районе"</t>
  </si>
  <si>
    <t>Муниципальная программа муниципального образования муниципального района "Ижемский" "Безопасность жизнедеятельности населения"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</si>
  <si>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</si>
  <si>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</si>
  <si>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</si>
  <si>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600</t>
  </si>
  <si>
    <t>Резервный фонд администрации муниципального района "Ижемский"</t>
  </si>
  <si>
    <t>Выполнение других обязательств государства</t>
  </si>
  <si>
    <t>КЦСР</t>
  </si>
  <si>
    <t>903</t>
  </si>
  <si>
    <t>Финансовая поддержка субъектов малого и среднего предпринимательства</t>
  </si>
  <si>
    <t>Муниципальная программа муниципального образования муниципального района "Ижемский" "Муниципальное управление"</t>
  </si>
  <si>
    <t>Пенсии за выслугу лет лицам, замещавшим должности муниципальной службы и выборные должности в органах местного самоуправления</t>
  </si>
  <si>
    <t>Руководство и управление в сфере установленных функций органов местного самоуправления (центральный аппарат)</t>
  </si>
  <si>
    <t>Непрограммные направления деятельности</t>
  </si>
  <si>
    <t>Организация осуществления перевозок пассажиров и багажа автомобильным транспортом</t>
  </si>
  <si>
    <t>Организация осуществления перевозок пассажиров и багажа водным транспортом</t>
  </si>
  <si>
    <t>Подпрограмма "Развитие транспортной инфраструктуры и дорожного хозяйства"</t>
  </si>
  <si>
    <t>200</t>
  </si>
  <si>
    <t>956</t>
  </si>
  <si>
    <t>992</t>
  </si>
  <si>
    <t>к решению Совета  муниципального района "Ижемский" "О бюджете</t>
  </si>
  <si>
    <t>Резервный фонд администрации муниципального района "Ижемский" по предупреждению и ликвидации чрезвычайных ситуаций и последствий стихийных бедствий</t>
  </si>
  <si>
    <t>Межбюджетные трансферты</t>
  </si>
  <si>
    <t>Руководитель контрольно-счетной палаты муниципального образования и его заместители</t>
  </si>
  <si>
    <t>Оказание муниципальных услуг (выполнение работ) музеями</t>
  </si>
  <si>
    <t>Оказание муниципальных услуг (выполнение работ) библиотеками</t>
  </si>
  <si>
    <t>Муниципальная программа муниципального образования муниципального района "Ижемский" "Развитие образования"</t>
  </si>
  <si>
    <t>Обеспечение деятельности (оказание муниципальных услуг) муниципальных организаций</t>
  </si>
  <si>
    <t>Капитальные вложения в объекты государственной (муниципальной) собственности</t>
  </si>
  <si>
    <t>Проведение противопожарных мероприятий</t>
  </si>
  <si>
    <t>Муниципальная программа муниципального образования муниципального района "Ижемский" "Развитие физической культуры и спорта"</t>
  </si>
  <si>
    <t>Оказание муниципальных услуг (выполнение работ) учреждениями дополнительного образования детей физкультурно-спортивной направленности</t>
  </si>
  <si>
    <t>Ведомственная целевая программа "Развитие лыжных гонок и национальных видов спорта "Северное многоборье"</t>
  </si>
  <si>
    <t>Муниципальная программа муниципального образования муниципального района "Ижемский" "Развитие транспортной системы"</t>
  </si>
  <si>
    <t>Организация трудовых объединений в образовательных организациях и совместно с предприятиями для несовершеннолетних подростков в возрасте от 14 до 18 лет</t>
  </si>
  <si>
    <t>Руководство и управление в сфере установленных функций органов местного самоуправления (централизованная бухгалтерия)</t>
  </si>
  <si>
    <t>Мероприятия в области социальной политики</t>
  </si>
  <si>
    <t>Сумма (тыс. рублей)</t>
  </si>
  <si>
    <t>Подпрограмма "Строительство, обеспечение качественным, доступным жильем населения Ижемского района"</t>
  </si>
  <si>
    <t>Социальное обеспечение и иные выплаты населению</t>
  </si>
  <si>
    <t>Муниципальная программа муниципального образования муниципального района "Ижемский" "Развитие экономики"</t>
  </si>
  <si>
    <t>Муниципальная программа муниципального образования муниципального района "Ижемский" "Развитие и сохранение культуры"</t>
  </si>
  <si>
    <t>Оказание муниципальных услуг (выполнение работ) учреждениями дополнительного образования</t>
  </si>
  <si>
    <t>Оказание муниципальных услуг (выполнение работ) учреждениями культурно-досугового типа</t>
  </si>
  <si>
    <t>Содействие в предоставлении государственной поддержки на приобретение (строительство) жилья молодым семьям</t>
  </si>
  <si>
    <t>Осуществление государственных полномочий по обеспечению жилыми помещениями муниципального специализированного жилищного фонда, детей-сирот и детей, оставшихся без попечения родителей, лиц из числа детей-сирот и детей, оставшихся без попечения родителей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</si>
  <si>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</si>
  <si>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Подпрограмма "Повышение пожарной безопасности на территории муниципального района "Ижемский""</t>
  </si>
  <si>
    <t>Оперативное реагирование сил и средств Ижемской районной подсистемы Коми республиканской подсистемы единой государственной системы предупреждения и ликвидации чрезвычайных ситуаций к выполнению задач по предупреждению и ликвидации последствий чрезвычайных ситуаций в период межсезоний вызванных природными и техногенными пожарами</t>
  </si>
  <si>
    <t>Расходы на реализацию основного мероприятия</t>
  </si>
  <si>
    <t>Оборудование и содержание ледовых переправ и зимних автомобильных дорог общего пользования местного значения</t>
  </si>
  <si>
    <t>Подпрограмма "Организация транспортного обслуживания населения на территории муниципального района "Ижемский""</t>
  </si>
  <si>
    <t>Укрепление и модернизация материально-технической базы объектов сферы культуры и искусства</t>
  </si>
  <si>
    <t>Создание безопасных условий в муниципальных учреждениях культуры и искусства</t>
  </si>
  <si>
    <t>Оказание муниципальных услуг (выполнение работ) учреждениями физкультурно-спортивной направленности</t>
  </si>
  <si>
    <t>Организация, проведение официальных физкультурно-оздоровительных и спортивных мероприятий для населения, в том числе для лиц с ограниченными возможностями здоровья</t>
  </si>
  <si>
    <t>Поддержка спортсменов высокого класса</t>
  </si>
  <si>
    <t>Реализация постановления администрации МР "Ижемский" от 09.08.2011 г. № 536 "Об учреждении стипендии руководителя администрации муниципального района "Ижемский" спортсменам высокого класса, участвующим во Всероссийских спортивных мероприятиях"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</si>
  <si>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</si>
  <si>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Компенсация за содержание ребенка (присмотр и уход за ребенком) в государственных, муниципальных образовательных организациях, а также иных образовательных организациях на территории Республики Коми, реализующих основную общеобразовательную программу дошкольного образования</t>
  </si>
  <si>
    <t>Создание условий для функционирования муниципальных образовательных организаций</t>
  </si>
  <si>
    <t>Обеспечение оздоровления и отдыха детей Ижемского района</t>
  </si>
  <si>
    <t>Руководство и управление в сфере установленных функций органов местного самоуправления</t>
  </si>
  <si>
    <t>Выравнивание бюджетной обеспеченности сельских поселений</t>
  </si>
  <si>
    <t>5</t>
  </si>
  <si>
    <t>Развитие кадрового и инновационного потенциала педагогических работников муниципальных образовательных организаций</t>
  </si>
  <si>
    <t>Развитие системы поддержки талантливых детей и одаренных учащихся</t>
  </si>
  <si>
    <t>Развитие муниципальной системы оценки качества образования</t>
  </si>
  <si>
    <t>Подпрограмма "Повышение безопасности дорожного движения на территории муниципального района "Ижемский""</t>
  </si>
  <si>
    <t>Укрепление материально-технической базы учреждений физкультурно-спортивной направленности</t>
  </si>
  <si>
    <t>Подпрограмма "Электронный муниципалитет "</t>
  </si>
  <si>
    <t>Подготовка и размещение информации в СМИ (печатные СМИ, электронные СМИ и Интернет, радио и телевидение)</t>
  </si>
  <si>
    <t>Подпрограмма "Развитие агропромышленного комплекса в Ижемском районе"</t>
  </si>
  <si>
    <t>Финансовая поддержка сельскохозяйственных организаций, крестьянских (фермерских) хозяйств</t>
  </si>
  <si>
    <t>Реализация концепции информатизации сферы культуры и искусства</t>
  </si>
  <si>
    <t>Предоставление земельных участков для индивидуального жилищного строительства или ведения личного подсобного хозяйства с возможностью возведения жилого дома с целью предоставления на бесплатной основе семьям, имеющим трех и более детей</t>
  </si>
  <si>
    <t>02 0 41 S2040</t>
  </si>
  <si>
    <t>Содержание автомобильных дорог общего пользования местного значения</t>
  </si>
  <si>
    <t>08 1 11 S2220</t>
  </si>
  <si>
    <t>08 1 12 S2210</t>
  </si>
  <si>
    <t>08 2 12 S2280</t>
  </si>
  <si>
    <t>Обеспечение функционирования деятельности муниципального учреждения "Жилищное управление"</t>
  </si>
  <si>
    <t>Выявление бесхозяйных объектов недвижимого имущества, используемых для передачи энергетических ресурсов, организации постановки в установленном порядке таких объектов на учет в качестве бесхозяйных объектов недвижимого имущества и затем признанию права муниципальной собственности на такие бесхозяйные объекты недвижимого имущества</t>
  </si>
  <si>
    <t>Подпрограмма "Управление муниципальным имуществом"</t>
  </si>
  <si>
    <t>Вовлечение в оборот муниципального имущества МО МР "Ижемский"</t>
  </si>
  <si>
    <t>Реализация народных проектов в сфере физической культуры и спорта</t>
  </si>
  <si>
    <t>Развитие библиотечного дела</t>
  </si>
  <si>
    <t>01 3 11 S2340</t>
  </si>
  <si>
    <t>Реализация народных проектов в сфере культуры и искусства</t>
  </si>
  <si>
    <t>Совершенствование деятельности муниципальных образовательных организаций по сохранению, укреплению здоровья обучающихся и воспитанников</t>
  </si>
  <si>
    <t>Осуществление деятельности прочих учреждений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</si>
  <si>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</si>
  <si>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01 1 47 73030</t>
  </si>
  <si>
    <t>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</si>
  <si>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Поддержка отрасли культуры</t>
  </si>
  <si>
    <t>Строительство и реконструкция объектов в сфере образования</t>
  </si>
  <si>
    <t>Обслуживание муниципального долга МР "Ижемский"</t>
  </si>
  <si>
    <t>Обслуживание государственного (муниципального) долга</t>
  </si>
  <si>
    <t>Осуществление переданных полномочий поселений по формированию, исполнению и текущему контролю за исполнением бюджетов поселений в соответствии с заключенными соглашениями</t>
  </si>
  <si>
    <t>Обеспечение роста уровня оплаты труда работников муниципальных учреждений культуры и искусства в Ижемском районе</t>
  </si>
  <si>
    <t>03 0 34 S2690</t>
  </si>
  <si>
    <t>Обеспечение роста уровня оплаты труда работников муниципальных учреждений дополнительного образования</t>
  </si>
  <si>
    <t>04 0 25 00000</t>
  </si>
  <si>
    <t>04 0 25 S2700</t>
  </si>
  <si>
    <t>Реализация народных проектов, прошедших отбор в рамках проекта "Народный бюджет", в области этнокультурного развития народов, проживающих на территории Ижемского района</t>
  </si>
  <si>
    <t>Поддержка художественного народного творчества, сохранение традиционной культуры</t>
  </si>
  <si>
    <t>Оказание финансовой поддержки социально ориентированным некоммерческим организациям</t>
  </si>
  <si>
    <t>06 6 11 S2430</t>
  </si>
  <si>
    <t>Укрепление материально-технической базы муниципальных учреждений сферы культуры</t>
  </si>
  <si>
    <t>03 0 15 S2150</t>
  </si>
  <si>
    <t>03 0 11 L4670</t>
  </si>
  <si>
    <t>Подписка периодических изданий</t>
  </si>
  <si>
    <t>01 1 46 L4970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</si>
  <si>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</si>
  <si>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Поддержка талантливой молодежи</t>
  </si>
  <si>
    <t>Обеспечение допризывной подготовки учащихся муниципальных образовательных организаций к военной службе</t>
  </si>
  <si>
    <t>Проведение мероприятий по энергосбережению и повышению энергетической эффективности</t>
  </si>
  <si>
    <t>Условно утверждаемые (утвержденные) расходы</t>
  </si>
  <si>
    <t>Наименование сельского поселения</t>
  </si>
  <si>
    <t>Сельское поселение «Брыкаланск»</t>
  </si>
  <si>
    <t>Сельское поселение «Ижма»</t>
  </si>
  <si>
    <t>Сельское поселение «Кельчиюр»</t>
  </si>
  <si>
    <t>Сельское поселение «Кипиево»</t>
  </si>
  <si>
    <t>Сельское поселение «Краснобор»</t>
  </si>
  <si>
    <t>Сельское поселение «Мохча»</t>
  </si>
  <si>
    <t>Сельское поселение «Няшабож»</t>
  </si>
  <si>
    <t>Сельское поселение «Сизябск»</t>
  </si>
  <si>
    <t>Сельское поселение «Том»</t>
  </si>
  <si>
    <t>Сельское поселение «Щельяюр»</t>
  </si>
  <si>
    <t>Итого</t>
  </si>
  <si>
    <t>муниципального образования муниципального района "Ижемский"</t>
  </si>
  <si>
    <t>2021 год</t>
  </si>
  <si>
    <t>964</t>
  </si>
  <si>
    <t>975</t>
  </si>
  <si>
    <t>Формирование земельных участков для последующего предоставления в целях индивидуального жилищного строительства и для последующей реализации их в целях индивидуального жилищного строительства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</si>
  <si>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</si>
  <si>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Мероприятия по профилактике безнадзорности и правонарушений среди несовершеннолетних</t>
  </si>
  <si>
    <t>Создание условий для вовлечения молодежи в социальную практику, гражданского образования и патриотического воспитания молодежи, содействие формированию правовых, культурных и нравственных ценностей среди молодежи</t>
  </si>
  <si>
    <t>Организация и проведение мероприятий по сохранению коми языка и традиций в Ижемском районе</t>
  </si>
  <si>
    <t>Обслуживание наплавного моста</t>
  </si>
  <si>
    <t>Субвенции на 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</si>
  <si>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</si>
  <si>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Пропаганда здорового образа жизни среди молодежи</t>
  </si>
  <si>
    <t>Проведение муниципальных конкурсов среди несовершеннолетних в целях профилактики безнадзорности и правонарушений среди несовершеннолетних</t>
  </si>
  <si>
    <t>03 0 34 S2700</t>
  </si>
  <si>
    <t>Наименование кода</t>
  </si>
  <si>
    <t>КВСР</t>
  </si>
  <si>
    <t>КВР</t>
  </si>
  <si>
    <t>Сумма, тыс. рублей</t>
  </si>
  <si>
    <t/>
  </si>
  <si>
    <t>2022 год</t>
  </si>
  <si>
    <t>1</t>
  </si>
  <si>
    <t>2</t>
  </si>
  <si>
    <t>3</t>
  </si>
  <si>
    <t>4</t>
  </si>
  <si>
    <t>6</t>
  </si>
  <si>
    <t>7</t>
  </si>
  <si>
    <t>ВСЕГО</t>
  </si>
  <si>
    <t>СОВЕТ РАЙОНА "ИЖЕМСКИЙ"</t>
  </si>
  <si>
    <t>901</t>
  </si>
  <si>
    <t>99 0 00 00000</t>
  </si>
  <si>
    <t>99 0 00 82040</t>
  </si>
  <si>
    <t>Закупка товаров, работ и услуг для обеспечения государственных (муниципальных) нужд</t>
  </si>
  <si>
    <t>АДМИНИСТРАЦИЯ МУНИЦИПАЛЬНОГО РАЙОНА "ИЖЕМСКИЙ"</t>
  </si>
  <si>
    <t>Муниципальная программа муниципального образования муниципального района "Ижемский" "Территориальное развитие"</t>
  </si>
  <si>
    <t>01 0 00 00000</t>
  </si>
  <si>
    <t>01 1 00 00000</t>
  </si>
  <si>
    <t>01 1 22 00000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</si>
  <si>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</si>
  <si>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01 1 42 00000</t>
  </si>
  <si>
    <t>01 1 42 99000</t>
  </si>
  <si>
    <t>01 1 46 00000</t>
  </si>
  <si>
    <t>01 1 47 00000</t>
  </si>
  <si>
    <t>400</t>
  </si>
  <si>
    <t>Расходы на реализацию регионального проекта "Обеспечение устойчивого сокращения непригодного для проживания жилищного фонда"</t>
  </si>
  <si>
    <t>01 1 F3 00000</t>
  </si>
  <si>
    <t>Обеспечение мероприятий по расселению непригодного для проживания жилищного фонда</t>
  </si>
  <si>
    <t>01 1 F3 6748S</t>
  </si>
  <si>
    <t>Подпрограмма "Обеспечение благоприятного и безопасного проживания граждан на территории Ижемского района и качественными жилищно-коммунальными услугами населения"</t>
  </si>
  <si>
    <t>01 2 00 00000</t>
  </si>
  <si>
    <t>01 2 12 00000</t>
  </si>
  <si>
    <t>01 2 12 99000</t>
  </si>
  <si>
    <t>01 2 22 00000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</si>
  <si>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</si>
  <si>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01 2 22 73120</t>
  </si>
  <si>
    <t>01 2 23 00000</t>
  </si>
  <si>
    <t>01 2 23 99000</t>
  </si>
  <si>
    <t>Содержание мест захоронения</t>
  </si>
  <si>
    <t>01 2 24 00000</t>
  </si>
  <si>
    <t>01 2 33 00000</t>
  </si>
  <si>
    <t>01 2 33 99000</t>
  </si>
  <si>
    <t>Подпрограмма "Развитие систем обращения с отходами"</t>
  </si>
  <si>
    <t>01 3 00 00000</t>
  </si>
  <si>
    <t>01 3 11 00000</t>
  </si>
  <si>
    <t>02 0 00 00000</t>
  </si>
  <si>
    <t>02 0 13 00000</t>
  </si>
  <si>
    <t>02 0 31 00000</t>
  </si>
  <si>
    <t>02 0 31 99000</t>
  </si>
  <si>
    <t>05 0 00 00000</t>
  </si>
  <si>
    <t>05 1 00 00000</t>
  </si>
  <si>
    <t>05 1 21 00000</t>
  </si>
  <si>
    <t>05 2 00 00000</t>
  </si>
  <si>
    <t>05 2 11 00000</t>
  </si>
  <si>
    <t>05 2 11 99000</t>
  </si>
  <si>
    <t>Реализацию народных проектов в сфере агропромышленного комплекса, прошедших отбор в рамках проекта "Народный бюджет"</t>
  </si>
  <si>
    <t>06 0 00 00000</t>
  </si>
  <si>
    <t>06 2 00 00000</t>
  </si>
  <si>
    <t>06 2 21 00000</t>
  </si>
  <si>
    <t>06 2 21 99000</t>
  </si>
  <si>
    <t>06 3 00 00000</t>
  </si>
  <si>
    <t>06 3 11 00000</t>
  </si>
  <si>
    <t>06 3 11 99000</t>
  </si>
  <si>
    <t>Развитие и поддержка актуального состояния сайта администрации муниципального района "Ижемский"</t>
  </si>
  <si>
    <t>06 3 12 00000</t>
  </si>
  <si>
    <t>06 3 12 99000</t>
  </si>
  <si>
    <t>Подпрограмма "Поддержка социально-ориентированных некоммерческих организаций"</t>
  </si>
  <si>
    <t>06 6 00 00000</t>
  </si>
  <si>
    <t>06 6 11 00000</t>
  </si>
  <si>
    <t>Оплата муниципальными учреждениями расходов по коммунальным услугам</t>
  </si>
  <si>
    <t>06 2 23 S2850</t>
  </si>
  <si>
    <t>07 0 00 00000</t>
  </si>
  <si>
    <t>07 1 00 00000</t>
  </si>
  <si>
    <t>07 1 12 00000</t>
  </si>
  <si>
    <t>07 1 12 99000</t>
  </si>
  <si>
    <t>08 0 00 00000</t>
  </si>
  <si>
    <t>08 1 00 00000</t>
  </si>
  <si>
    <t>08 1 11 00000</t>
  </si>
  <si>
    <t>08 1 12 00000</t>
  </si>
  <si>
    <t>08 1 13 00000</t>
  </si>
  <si>
    <t>08 1 13 99000</t>
  </si>
  <si>
    <t>08 2 00 00000</t>
  </si>
  <si>
    <t>08 2 11 00000</t>
  </si>
  <si>
    <t>08 2 11 99000</t>
  </si>
  <si>
    <t>08 2 12 00000</t>
  </si>
  <si>
    <t>99 0 00 09230</t>
  </si>
  <si>
    <t>99 0 00 10490</t>
  </si>
  <si>
    <t>99 0 00 51200</t>
  </si>
  <si>
    <t>99 0 00 54690</t>
  </si>
  <si>
    <t>Реализация постановления администрации МР "Ижемский" "О наградах муниципального района "Ижемский"</t>
  </si>
  <si>
    <t>99 0 00 60010</t>
  </si>
  <si>
    <t>99 0 00 73060</t>
  </si>
  <si>
    <t>Осуществление государственного полномочия Республики Коми, предусмотренного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</si>
  <si>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99 0 00 73070</t>
  </si>
  <si>
    <t>99 0 00 73080</t>
  </si>
  <si>
    <t>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</si>
  <si>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99 0 00 73140</t>
  </si>
  <si>
    <t>99 0 00 73150</t>
  </si>
  <si>
    <t>Осуществление государственных полномочий Республики Коми по расчету и предоставлению органам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</si>
  <si>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99 0 00 73160</t>
  </si>
  <si>
    <t>КОНТРОЛЬНО-СЧЕТНАЯ КОМИССИЯ</t>
  </si>
  <si>
    <t>99 0 00 24030</t>
  </si>
  <si>
    <t>99 0 00 82050</t>
  </si>
  <si>
    <t>УПРАВЛЕНИЕ КУЛЬТУРЫ АДМИНИСТРАЦИИ МУНИЦИПАЛЬНОГО РАЙОНА "ИЖЕМСКИЙ"</t>
  </si>
  <si>
    <t>02 0 35 00000</t>
  </si>
  <si>
    <t>02 0 35 99000</t>
  </si>
  <si>
    <t>03 0 00 00000</t>
  </si>
  <si>
    <t>03 0 11 00000</t>
  </si>
  <si>
    <t>03 0 12 00000</t>
  </si>
  <si>
    <t>03 0 13 00000</t>
  </si>
  <si>
    <t>03 0 13 11100</t>
  </si>
  <si>
    <t>03 0 13 11300</t>
  </si>
  <si>
    <t>03 0 14 00000</t>
  </si>
  <si>
    <t>03 0 14 99000</t>
  </si>
  <si>
    <t>03 0 15 00000</t>
  </si>
  <si>
    <t>03 0 21 00000</t>
  </si>
  <si>
    <t>03 0 21 99000</t>
  </si>
  <si>
    <t>03 0 22 00000</t>
  </si>
  <si>
    <t>03 0 22 99000</t>
  </si>
  <si>
    <t>03 0 24 00000</t>
  </si>
  <si>
    <t>03 0 24 99000</t>
  </si>
  <si>
    <t>03 0 25 00000</t>
  </si>
  <si>
    <t>03 0 31 00000</t>
  </si>
  <si>
    <t>03 0 31 82040</t>
  </si>
  <si>
    <t>03 0 31 82060</t>
  </si>
  <si>
    <t>03 0 33 00000</t>
  </si>
  <si>
    <t>03 0 33 99000</t>
  </si>
  <si>
    <t>03 0 34 00000</t>
  </si>
  <si>
    <t>Создание условий для функционирования муниципальных учреждений культуры и искусства</t>
  </si>
  <si>
    <t>03 0 35 00000</t>
  </si>
  <si>
    <t>03 0 35 S2850</t>
  </si>
  <si>
    <t>Подпрограмма "Профилактика терроризма и экстремизма на территории муниципального района "Ижемcкий""</t>
  </si>
  <si>
    <t>07 2 00 00000</t>
  </si>
  <si>
    <t>Приобретение и установка инженерно-технических средств охраны объектов</t>
  </si>
  <si>
    <t>07 2 32 00000</t>
  </si>
  <si>
    <t>07 2 32 99000</t>
  </si>
  <si>
    <t>99 0 00 10500</t>
  </si>
  <si>
    <t>99 0 00 73190</t>
  </si>
  <si>
    <t>ОТДЕЛ ФИЗИЧЕСКОЙ КУЛЬТУРЫ И СПОРТА АДМИНИСТРАЦИИ МУНИЦИПАЛЬНОГО РАЙОНА "ИЖЕМСКИЙ"</t>
  </si>
  <si>
    <t>04 0 00 00000</t>
  </si>
  <si>
    <t>04 0 14 00000</t>
  </si>
  <si>
    <t>04 0 21 00000</t>
  </si>
  <si>
    <t>04 0 21 99000</t>
  </si>
  <si>
    <t>04 0 22 00000</t>
  </si>
  <si>
    <t>04 0 22 99000</t>
  </si>
  <si>
    <t>Создание условий для функционирования муниципальных учреждений</t>
  </si>
  <si>
    <t>04 0 26 00000</t>
  </si>
  <si>
    <t>04 0 26 S2850</t>
  </si>
  <si>
    <t>04 0 51 00000</t>
  </si>
  <si>
    <t>04 0 51 99000</t>
  </si>
  <si>
    <t>Организация, проведение официальных муниципальных соревнований для выявления перспективных и талантливых спортсменов, также обеспечение участия спортсменов муниципального района "Ижемский" в официальных межмуниципальных, республиканских, межрегиональных, всероссийских соревнованиях</t>
  </si>
  <si>
    <t>04 0 52 00000</t>
  </si>
  <si>
    <t>04 0 52 99000</t>
  </si>
  <si>
    <t>04 0 61 00000</t>
  </si>
  <si>
    <t>04 0 61 82040</t>
  </si>
  <si>
    <t>04 0 62 00000</t>
  </si>
  <si>
    <t>04 0 62 60000</t>
  </si>
  <si>
    <t>УПРАВЛЕНИЕ ОБРАЗОВАНИЯ АДМИНИСТРАЦИИ МУНИЦИПАЛЬНОГО РАЙОНА "ИЖЕМСКИЙ"</t>
  </si>
  <si>
    <t>Реализация организациями, осуществляющими образовательную деятельность, дошкольных, основных и дополнительных общеобразовательных программ</t>
  </si>
  <si>
    <t>02 0 11 00000</t>
  </si>
  <si>
    <t>02 0 11 11000</t>
  </si>
  <si>
    <t>02 0 11 73010</t>
  </si>
  <si>
    <t>02 0 11 S2850</t>
  </si>
  <si>
    <t>02 0 12 00000</t>
  </si>
  <si>
    <t>02 0 12 73020</t>
  </si>
  <si>
    <t>02 0 15 00000</t>
  </si>
  <si>
    <t>02 0 15 99000</t>
  </si>
  <si>
    <t>02 0 16 00000</t>
  </si>
  <si>
    <t>02 0 16 99000</t>
  </si>
  <si>
    <t>02 0 17 00000</t>
  </si>
  <si>
    <t>Реализация народных проектов в сфере образования, прошедших отбор в рамках проекта "Народный бюджет"</t>
  </si>
  <si>
    <t>Организация питания обучающихся в муниципальных образовательных организациях, реализующих программу начального, основного и среднего образования</t>
  </si>
  <si>
    <t>02 0 18 00000</t>
  </si>
  <si>
    <t>Повышение оплату труда отдельных категорий работников в сфере образования</t>
  </si>
  <si>
    <t>02 0 19 00000</t>
  </si>
  <si>
    <t>Софинансирование расходных обязательств органов местного самоуправления, связанных с повышение оплаты труда отдельных категорий работников в сфере образования</t>
  </si>
  <si>
    <t>02 0 19 S2700</t>
  </si>
  <si>
    <t>02 0 21 00000</t>
  </si>
  <si>
    <t>02 0 21 99000</t>
  </si>
  <si>
    <t>02 0 22 00000</t>
  </si>
  <si>
    <t>02 0 22 99000</t>
  </si>
  <si>
    <t>Реализация мер по профилактике детского дорожного травматизма, безнадзорности и правонарушений среди несовершеннолетних</t>
  </si>
  <si>
    <t>02 0 23 00000</t>
  </si>
  <si>
    <t>02 0 23 99000</t>
  </si>
  <si>
    <t>02 0 24 00000</t>
  </si>
  <si>
    <t>02 0 24 99000</t>
  </si>
  <si>
    <t>02 0 25 00000</t>
  </si>
  <si>
    <t>02 0 25 99000</t>
  </si>
  <si>
    <t>02 0 32 00000</t>
  </si>
  <si>
    <t>02 0 32 99000</t>
  </si>
  <si>
    <t>02 0 33 00000</t>
  </si>
  <si>
    <t>02 0 33 99000</t>
  </si>
  <si>
    <t>02 0 34 00000</t>
  </si>
  <si>
    <t>02 0 34 99000</t>
  </si>
  <si>
    <t>02 0 41 00000</t>
  </si>
  <si>
    <t>02 0 42 00000</t>
  </si>
  <si>
    <t>02 0 42 99000</t>
  </si>
  <si>
    <t>02 0 51 00000</t>
  </si>
  <si>
    <t>02 0 51 82040</t>
  </si>
  <si>
    <t>02 0 51 82060</t>
  </si>
  <si>
    <t>Расходы на реализацию регионального проекта "Успех каждого ребенка"</t>
  </si>
  <si>
    <t>02 0 E2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</si>
  <si>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</si>
  <si>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02 0 E2 50970</t>
  </si>
  <si>
    <t>04 0 23 00000</t>
  </si>
  <si>
    <t>04 0 23 99000</t>
  </si>
  <si>
    <t>04 0 24 00000</t>
  </si>
  <si>
    <t>04 0 24 99000</t>
  </si>
  <si>
    <t>Укрепление материально-технической базы и создание безопасных условий в организациях в сфере образования</t>
  </si>
  <si>
    <t>07 2 34 99000</t>
  </si>
  <si>
    <t>08 3 00 00000</t>
  </si>
  <si>
    <t>Обеспечение участия команды учащихся школ муниципального района "Ижемский" на республиканских соревнованиях "Безопасное колесо"</t>
  </si>
  <si>
    <t>08 3 27 00000</t>
  </si>
  <si>
    <t>08 3 27 99000</t>
  </si>
  <si>
    <t>99 0 00 10510</t>
  </si>
  <si>
    <t>Осуществление государственных полномочий Республики Коми, предусмотренных пунктами 11и12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</si>
  <si>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99 0 00 73050</t>
  </si>
  <si>
    <t>ФИНАНСОВОЕ УПРАВЛЕНИЕ АДМИНИСТРАЦИИ МУНИЦИПАЛЬНОГО РАЙОНА "ИЖЕМСКИЙ"</t>
  </si>
  <si>
    <t>06 1 00 00000</t>
  </si>
  <si>
    <t>06 1 14 00000</t>
  </si>
  <si>
    <t>06 1 14 21010</t>
  </si>
  <si>
    <t>Субвенции на реализацию государственных полномочий по расчету и предоставлению дотаций на выравнивание бюджетной обеспеченности поселений</t>
  </si>
  <si>
    <t>06 1 14 73110</t>
  </si>
  <si>
    <t>06 1 17 00000</t>
  </si>
  <si>
    <t>06 1 17 99000</t>
  </si>
  <si>
    <t>700</t>
  </si>
  <si>
    <t>06 1 31 00000</t>
  </si>
  <si>
    <t>06 1 31 82040</t>
  </si>
  <si>
    <t>99 0 00 22002</t>
  </si>
  <si>
    <t>99 0 00 24040</t>
  </si>
  <si>
    <t>99 0 00 92730</t>
  </si>
  <si>
    <t>99 0 00 92740</t>
  </si>
  <si>
    <t>99 0 00 99990</t>
  </si>
  <si>
    <t>Глава  муниципального образования</t>
  </si>
  <si>
    <t>Ведомственная структура расходов бюджета муниципального  образования</t>
  </si>
  <si>
    <t>06 2 23 00000</t>
  </si>
  <si>
    <t>Приложение 1</t>
  </si>
  <si>
    <t>Приложение 3</t>
  </si>
  <si>
    <t>Приложения 7</t>
  </si>
  <si>
    <t>Иные межбюджетные трансферты бюджетам сельских поселений на осуществление полномочий муниципального района по содержание мест захоронений</t>
  </si>
  <si>
    <t>07 2 34 00000</t>
  </si>
  <si>
    <t>01 1 12 S2410</t>
  </si>
  <si>
    <t>Актуализация генеральных планов  и правил землепользования и застройки муниципальных образований поселений</t>
  </si>
  <si>
    <t>01 1 22 99000</t>
  </si>
  <si>
    <t>Обращение с животными без владельцев на территории Ижемского района</t>
  </si>
  <si>
    <t>05 1 21 99000</t>
  </si>
  <si>
    <t>08 1 11 99000</t>
  </si>
  <si>
    <t>03 0 11 99000</t>
  </si>
  <si>
    <t>03 0 12 99000</t>
  </si>
  <si>
    <t>03 0 15 99000</t>
  </si>
  <si>
    <t>Обслуживание инженерно-технических средств охраны объектов</t>
  </si>
  <si>
    <t xml:space="preserve"> Реализация народных проектов в сфере физической культуры и спорта, прошедших отбор в рамках проекта "Народный бюджет"</t>
  </si>
  <si>
    <t>02 0 17 99000</t>
  </si>
  <si>
    <t>Мероприятия по проведению оздоровительной кампании детей</t>
  </si>
  <si>
    <t>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</si>
  <si>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01 2 24 22003</t>
  </si>
  <si>
    <t>02 0 13 99000</t>
  </si>
  <si>
    <t>05 1 12 00000</t>
  </si>
  <si>
    <t>05 1 12 99000</t>
  </si>
  <si>
    <t>Информационно-консультационная поддержка малого и среднего предпринимательства</t>
  </si>
  <si>
    <t>02 0 17 S2010</t>
  </si>
  <si>
    <t>Иные межбюджетные трансферты бюджетам сельских поселений  по финансовому обеспечению расходных обязательств сельских поселений</t>
  </si>
  <si>
    <t>бюджетам сельских поселений   по финансовому обеспечению расходных обязательств сельских поселений</t>
  </si>
  <si>
    <t>2023 год</t>
  </si>
  <si>
    <t>на 2021 год и плановый период 2022 и 2023 годов"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</si>
  <si>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видов расходов классификации расходов бюджетов на 2021 год и плановый период 2022 и 2023 годов</t>
  </si>
  <si>
    <t>муниципального района "Ижемский" на 2021 год и плановый период 2022 и 2023 годов</t>
  </si>
  <si>
    <t xml:space="preserve">Распределение иных межбюджетных трансфертов на 2021 год </t>
  </si>
  <si>
    <t>Реализация мероприятий по капитальному и текущему ремонту многоквартирных домов</t>
  </si>
  <si>
    <t>02 0 18 L3040</t>
  </si>
  <si>
    <t>01 1 41 00000</t>
  </si>
  <si>
    <t>01 1 41 99000</t>
  </si>
  <si>
    <t>01 1 F3 67483</t>
  </si>
  <si>
    <t>01 1 F3 67484</t>
  </si>
  <si>
    <t>01 2 13 00000</t>
  </si>
  <si>
    <t>01 2 13 99000</t>
  </si>
  <si>
    <t>Техническая инвентаризация многоквартирных домов</t>
  </si>
  <si>
    <t>05 2 11 S2900</t>
  </si>
  <si>
    <t>Признание прав, регулирование отношений по имуществу для муниципальных нужд и оптимизация состава (структуры) муниципального имущества МО МР «Ижемский»</t>
  </si>
  <si>
    <t>06 2 11 00000</t>
  </si>
  <si>
    <t>06 2 11 99000</t>
  </si>
  <si>
    <t>Обеспечение безопасности людей на водных объектах, охрана их жизни и здоровья</t>
  </si>
  <si>
    <t>03 0 25 S2600</t>
  </si>
  <si>
    <t>04 0 14 S2100</t>
  </si>
  <si>
    <t>07 2 33 00000</t>
  </si>
  <si>
    <t>07 2 33 S2010</t>
  </si>
  <si>
    <t>Реализация мероприятий по переселению граждан из аварийного жилищного фонда</t>
  </si>
  <si>
    <t>Проведение Всероссийской переписи населения 2020 года</t>
  </si>
  <si>
    <t>02 0 17 S2Я00</t>
  </si>
  <si>
    <t>01 1 13 00000</t>
  </si>
  <si>
    <t>01 1 13 S2080</t>
  </si>
  <si>
    <t>Организация проведения государственной кадастровой оценки объектов недвижимости</t>
  </si>
  <si>
    <t>Проведение комплексных кадастровых работ</t>
  </si>
  <si>
    <t>Реализация инвестиционных проектов по обеспечению новых земельных участков инженерной и дорожной инфраструктурой для целей жилищного строительства, с разработкой проектов планировок территорий</t>
  </si>
  <si>
    <t>01 1 24 00000</t>
  </si>
  <si>
    <t>01 1 24 99000</t>
  </si>
  <si>
    <t>09 0 00 00000</t>
  </si>
  <si>
    <t>09 0 13 00000</t>
  </si>
  <si>
    <t>09 0 13 99000</t>
  </si>
  <si>
    <t>Муниципальная программа муниципального образования муниципального района "Ижемский" "Обеспечение правопорядка и общественной безопасности"</t>
  </si>
  <si>
    <t>09 0 11 00000</t>
  </si>
  <si>
    <t>09 0 11 99000</t>
  </si>
  <si>
    <t>09 0 12 00000</t>
  </si>
  <si>
    <t>09 0 12 99000</t>
  </si>
  <si>
    <t>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</si>
  <si>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02 0 20 00000</t>
  </si>
  <si>
    <t>02 0 20 53030</t>
  </si>
  <si>
    <t>03 0 16 00000</t>
  </si>
  <si>
    <t>03 0 16 99000</t>
  </si>
  <si>
    <t>Строительство и реконструкция объектов в сфере культуры</t>
  </si>
  <si>
    <t>Софинансирование расходных обязательств органов местного самоуправления, возникающих при реализации муниципальных программ (подпрограмм, основных мероприятий) поддержки социально ориентированным некоммерческим организациям</t>
  </si>
  <si>
    <t>Обеспечение содержания, ремонта и капитального ремонта автомобильных дорог общего пользования местного значения и улично - дорожной сети</t>
  </si>
  <si>
    <t>08 1 14 00000</t>
  </si>
  <si>
    <t>08 1 14 S2Д00</t>
  </si>
  <si>
    <t>Реализация народных проектов в сфере дорожной деятельности</t>
  </si>
  <si>
    <t>Реализация народных проектов в сфере дорожной деятельности, прошедших отбор в рамках проекта "Народный бюджет"</t>
  </si>
  <si>
    <t>Возмещение выпадающих доходов организаций речного транспорта осуществляющих пассажирские перевозки речным транспортом во внутримуниципальном сообщении</t>
  </si>
  <si>
    <t>99 0 00 82070</t>
  </si>
  <si>
    <t>03 0 13 S2470</t>
  </si>
  <si>
    <t>Реализация народных проектов в сфере культуры, прошедших отбор в рамках проекта "Народный бюджет"</t>
  </si>
  <si>
    <t>03 0 25 S2500</t>
  </si>
  <si>
    <t xml:space="preserve">Реализация народных проектов в сфере культуры, прошедших отбор в рамках проекта "Народный бюджет" 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</si>
  <si>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</si>
  <si>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</si>
  <si>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</t>
  </si>
  <si>
    <t>02 0 E2 54910</t>
  </si>
  <si>
    <t>Повышение оплаты труда отдельных категорий работников в сфере образования</t>
  </si>
  <si>
    <t>Дотации на выравнивание бюджетной обеспеченности бюджетам сельских поселений</t>
  </si>
  <si>
    <t>к решению Совета  муниципального района "Ижемский" "О внесении</t>
  </si>
  <si>
    <t>изменений в решение Совета  муниципального района "Ижемский"</t>
  </si>
  <si>
    <t xml:space="preserve">"О бюджете муниципального образования муниципального района  </t>
  </si>
  <si>
    <t>"Ижемский" на 2021 год и плановый период 2022 и 2023 годов"</t>
  </si>
  <si>
    <t>Приложение 2</t>
  </si>
  <si>
    <t>"Приложение  2</t>
  </si>
  <si>
    <t>Строительство и реконструкция объектов водоснабжения</t>
  </si>
  <si>
    <t>01 2 31 00000</t>
  </si>
  <si>
    <t>01 2 31 99000</t>
  </si>
  <si>
    <t>Строительство и реконструкция спортивных объектов для муниципальных нужд, в том числе ПСД</t>
  </si>
  <si>
    <t>04 0 11 00000</t>
  </si>
  <si>
    <t>04 0 11 99000</t>
  </si>
  <si>
    <t>06 2 24 00000</t>
  </si>
  <si>
    <t>06 2 24 99000</t>
  </si>
  <si>
    <t>Обеспечение сохранности, надлежащего использования и эксплуатации муниципального имущества</t>
  </si>
  <si>
    <t>"Приложение 1</t>
  </si>
  <si>
    <t>"</t>
  </si>
  <si>
    <t>Нераспределенный резерв</t>
  </si>
  <si>
    <t>"Таблица 3</t>
  </si>
  <si>
    <t>01 1 13 99000</t>
  </si>
  <si>
    <t>Строительство объекта размещения (полигонов, площадок хранения) твердых коммунальных и промышленных отходов для обеспечения экологичной и эффективной утилизации отходов</t>
  </si>
  <si>
    <t>Субсидии на строительство объектов размещения (полигонов, площадок хранения) твердых коммунальных отходов</t>
  </si>
  <si>
    <t>01 2 36 00000</t>
  </si>
  <si>
    <t>01 2 36 S2200</t>
  </si>
  <si>
    <t>Реализация народных проектов по благоустройству источников холодного водоснабжения</t>
  </si>
  <si>
    <t>Реализация народных проектов по благоустройству источников холодного водоснабжения прошедших отбор в рамках проекта "Народный бюджет"</t>
  </si>
  <si>
    <t>01 2 37 00000</t>
  </si>
  <si>
    <t>01 2 37 99000</t>
  </si>
  <si>
    <t>Устранение аварийных ситуаций на объектах муниципального жилищного фонда</t>
  </si>
  <si>
    <t>Межбюджетные трансферты бюджетам сельских поселений на осуществление полномочий МР "Ижемский" на организацию сноса многоквартирных жилых домов, признанных в установленном законом порядке аварийными и подлежащих сносу</t>
  </si>
  <si>
    <t>99 0 00 09800</t>
  </si>
  <si>
    <t>Возврат в конкурсную массу имущества по решению суда</t>
  </si>
  <si>
    <t>Повышение оплаты труда педагогическим работникам муниципальных учреждений дополнительного образования</t>
  </si>
  <si>
    <t>01 1 41 22005</t>
  </si>
  <si>
    <t>08 1 14 99000</t>
  </si>
  <si>
    <t>Проведение выборов в представительный орган муниципального образования</t>
  </si>
  <si>
    <t>Строительство и реконструкция объектов водоотведения и очистки сточных вод</t>
  </si>
  <si>
    <t>01 2 32 00000</t>
  </si>
  <si>
    <t>01 2 32 99000</t>
  </si>
  <si>
    <t>01 2 36 99000</t>
  </si>
  <si>
    <t>06 2 23 99000</t>
  </si>
  <si>
    <t>Приобретение оборудования, техники и другого имущества, необходимого для осуществления дорожной деятельности</t>
  </si>
  <si>
    <t>08 1 23 00000</t>
  </si>
  <si>
    <t>08 1 23 99000</t>
  </si>
  <si>
    <t>Обеспечение обустройства и содержания технических средств организации дорожного движения на автомобильных дорогах общего пользования местного значения, улицах, проездах</t>
  </si>
  <si>
    <t>08 3 31 00000</t>
  </si>
  <si>
    <t>08 3 31 99000</t>
  </si>
  <si>
    <t>от 30 июня 2021 года № 6-15/1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</si>
</sst>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\ 00\ 00"/>
    <numFmt numFmtId="178" formatCode="_-* #,##0.0_р_._-;\-* #,##0.0_р_._-;_-* &quot;-&quot;??_р_._-;_-@_-"/>
    <numFmt numFmtId="179" formatCode="_-* #,##0.0_р_._-;\-* #,##0.0_р_._-;_-* &quot;-&quot;?_р_._-;_-@_-"/>
    <numFmt numFmtId="180" formatCode="000"/>
    <numFmt numFmtId="181" formatCode="00"/>
    <numFmt numFmtId="182" formatCode="0000"/>
    <numFmt numFmtId="183" formatCode="_-* #,##0_р_._-;\-\ #,##0_р_._-;_-* &quot;-&quot;_р_._-;_-@_-"/>
    <numFmt numFmtId="184" formatCode="\+#,##0_р_.;\-#,##0_р_.;_-* &quot;-&quot;_р_._-;_-@_-"/>
    <numFmt numFmtId="185" formatCode="_-* #,##0.0_р_._-;\-\ #,##0.0_р_._-;_-* &quot;-&quot;_р_._-;_-@_-"/>
    <numFmt numFmtId="186" formatCode="#,##0.0_р_."/>
    <numFmt numFmtId="187" formatCode="#,##0.0_ ;\-#,##0.0\ "/>
    <numFmt numFmtId="188" formatCode="[$-FC19]d\ mmmm\ yyyy\ &quot;г.&quot;"/>
    <numFmt numFmtId="189" formatCode="?"/>
    <numFmt numFmtId="190" formatCode="_-* #,##0.00_р_._-;\-* #,##0.00_р_._-;_-* &quot;-&quot;?_р_._-;_-@_-"/>
    <numFmt numFmtId="191" formatCode="#,##0.00_р_."/>
    <numFmt numFmtId="192" formatCode="_-* #,##0.000_р_._-;\-* #,##0.000_р_._-;_-* &quot;-&quot;?_р_._-;_-@_-"/>
    <numFmt numFmtId="193" formatCode="#,##0.00_ ;\-#,##0.00\ "/>
    <numFmt numFmtId="194" formatCode="0.000"/>
    <numFmt numFmtId="195" formatCode="0.0000"/>
    <numFmt numFmtId="196" formatCode="#,##0.0"/>
    <numFmt numFmtId="197" formatCode="000000"/>
    <numFmt numFmtId="198" formatCode="00\ 0\ 0000"/>
    <numFmt numFmtId="199" formatCode="00\0\0000"/>
    <numFmt numFmtId="200" formatCode="00\ 0\ 00\00000"/>
    <numFmt numFmtId="201" formatCode="00\ 0\ 00\ 00000"/>
    <numFmt numFmtId="202" formatCode="#,##0.000"/>
    <numFmt numFmtId="203" formatCode="0.00000"/>
    <numFmt numFmtId="204" formatCode="#,##0.0000"/>
  </numFmts>
  <fonts count="43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 Cyr"/>
      <family val="0"/>
    </font>
    <font>
      <i/>
      <sz val="9"/>
      <name val="Arial"/>
      <family val="2"/>
    </font>
    <font>
      <sz val="9"/>
      <name val="Arial Cyr"/>
      <family val="0"/>
    </font>
    <font>
      <i/>
      <sz val="9"/>
      <name val="Arial Cyr"/>
      <family val="0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name val="Tahoma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8" fillId="0" borderId="1">
      <alignment horizontal="left" vertical="top" wrapText="1"/>
      <protection/>
    </xf>
    <xf numFmtId="0" fontId="38" fillId="0" borderId="1">
      <alignment horizontal="left" vertical="top" wrapText="1"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/>
    </xf>
    <xf numFmtId="196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3" fillId="0" borderId="0" xfId="169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3" fillId="0" borderId="0" xfId="170" applyFont="1" applyFill="1" applyAlignment="1">
      <alignment horizontal="right" vertical="top" wrapText="1"/>
      <protection/>
    </xf>
    <xf numFmtId="0" fontId="3" fillId="0" borderId="0" xfId="0" applyFont="1" applyAlignment="1">
      <alignment/>
    </xf>
    <xf numFmtId="176" fontId="25" fillId="0" borderId="11" xfId="0" applyNumberFormat="1" applyFont="1" applyBorder="1" applyAlignment="1">
      <alignment horizontal="right" wrapText="1" indent="1"/>
    </xf>
    <xf numFmtId="176" fontId="24" fillId="0" borderId="11" xfId="0" applyNumberFormat="1" applyFont="1" applyBorder="1" applyAlignment="1">
      <alignment horizontal="right" wrapText="1" indent="1"/>
    </xf>
    <xf numFmtId="0" fontId="40" fillId="24" borderId="12" xfId="0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left" vertical="top" wrapText="1"/>
    </xf>
    <xf numFmtId="0" fontId="40" fillId="24" borderId="12" xfId="0" applyFont="1" applyFill="1" applyBorder="1" applyAlignment="1">
      <alignment horizontal="center" vertical="top" wrapText="1"/>
    </xf>
    <xf numFmtId="196" fontId="40" fillId="24" borderId="12" xfId="0" applyNumberFormat="1" applyFont="1" applyFill="1" applyBorder="1" applyAlignment="1">
      <alignment horizontal="right" vertical="center" wrapText="1"/>
    </xf>
    <xf numFmtId="0" fontId="40" fillId="0" borderId="12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vertical="top" wrapText="1"/>
    </xf>
    <xf numFmtId="196" fontId="40" fillId="0" borderId="12" xfId="0" applyNumberFormat="1" applyFont="1" applyFill="1" applyBorder="1" applyAlignment="1">
      <alignment horizontal="right" vertical="center" wrapText="1"/>
    </xf>
    <xf numFmtId="0" fontId="41" fillId="24" borderId="12" xfId="0" applyFont="1" applyFill="1" applyBorder="1" applyAlignment="1">
      <alignment vertical="center" wrapText="1"/>
    </xf>
    <xf numFmtId="0" fontId="41" fillId="24" borderId="12" xfId="0" applyFont="1" applyFill="1" applyBorder="1" applyAlignment="1">
      <alignment vertical="top" wrapText="1"/>
    </xf>
    <xf numFmtId="0" fontId="41" fillId="0" borderId="12" xfId="0" applyFont="1" applyFill="1" applyBorder="1" applyAlignment="1">
      <alignment horizontal="center" vertical="center" wrapText="1"/>
    </xf>
    <xf numFmtId="196" fontId="41" fillId="0" borderId="12" xfId="0" applyNumberFormat="1" applyFont="1" applyFill="1" applyBorder="1" applyAlignment="1">
      <alignment horizontal="right" vertical="center" wrapText="1"/>
    </xf>
    <xf numFmtId="0" fontId="41" fillId="0" borderId="12" xfId="0" applyFont="1" applyFill="1" applyBorder="1" applyAlignment="1">
      <alignment vertical="top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vertical="top" wrapText="1"/>
    </xf>
    <xf numFmtId="0" fontId="41" fillId="0" borderId="11" xfId="0" applyFont="1" applyFill="1" applyBorder="1" applyAlignment="1">
      <alignment horizontal="center" vertical="center" wrapText="1"/>
    </xf>
    <xf numFmtId="196" fontId="41" fillId="0" borderId="11" xfId="0" applyNumberFormat="1" applyFont="1" applyFill="1" applyBorder="1" applyAlignment="1">
      <alignment horizontal="right" vertical="center" wrapText="1"/>
    </xf>
    <xf numFmtId="196" fontId="41" fillId="0" borderId="13" xfId="0" applyNumberFormat="1" applyFont="1" applyFill="1" applyBorder="1" applyAlignment="1">
      <alignment horizontal="right" vertic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201" fontId="2" fillId="0" borderId="11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vertical="top" wrapText="1"/>
    </xf>
    <xf numFmtId="0" fontId="42" fillId="0" borderId="12" xfId="0" applyFont="1" applyFill="1" applyBorder="1" applyAlignment="1">
      <alignment horizontal="center" vertical="center" wrapText="1"/>
    </xf>
    <xf numFmtId="196" fontId="42" fillId="0" borderId="12" xfId="0" applyNumberFormat="1" applyFont="1" applyFill="1" applyBorder="1" applyAlignment="1">
      <alignment horizontal="right" vertical="center" wrapText="1"/>
    </xf>
    <xf numFmtId="0" fontId="40" fillId="0" borderId="12" xfId="0" applyFont="1" applyFill="1" applyBorder="1" applyAlignment="1">
      <alignment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196" fontId="41" fillId="0" borderId="14" xfId="0" applyNumberFormat="1" applyFont="1" applyFill="1" applyBorder="1" applyAlignment="1">
      <alignment horizontal="right" vertical="center" wrapText="1"/>
    </xf>
    <xf numFmtId="0" fontId="42" fillId="0" borderId="11" xfId="0" applyFont="1" applyFill="1" applyBorder="1" applyAlignment="1">
      <alignment horizontal="center" vertical="center" wrapText="1"/>
    </xf>
    <xf numFmtId="196" fontId="42" fillId="0" borderId="11" xfId="0" applyNumberFormat="1" applyFont="1" applyFill="1" applyBorder="1" applyAlignment="1">
      <alignment horizontal="right" vertical="center" wrapText="1"/>
    </xf>
    <xf numFmtId="0" fontId="40" fillId="24" borderId="12" xfId="0" applyFont="1" applyFill="1" applyBorder="1" applyAlignment="1">
      <alignment vertical="center" wrapText="1"/>
    </xf>
    <xf numFmtId="49" fontId="2" fillId="0" borderId="11" xfId="109" applyNumberFormat="1" applyFont="1" applyBorder="1" applyAlignment="1">
      <alignment horizontal="left" vertical="center" wrapText="1"/>
      <protection/>
    </xf>
    <xf numFmtId="0" fontId="42" fillId="0" borderId="11" xfId="0" applyFont="1" applyFill="1" applyBorder="1" applyAlignment="1">
      <alignment vertical="top" wrapText="1"/>
    </xf>
    <xf numFmtId="176" fontId="29" fillId="0" borderId="11" xfId="0" applyNumberFormat="1" applyFont="1" applyBorder="1" applyAlignment="1">
      <alignment/>
    </xf>
    <xf numFmtId="0" fontId="40" fillId="24" borderId="12" xfId="0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 applyProtection="1">
      <alignment horizontal="left" vertical="center" wrapText="1"/>
      <protection/>
    </xf>
    <xf numFmtId="0" fontId="41" fillId="0" borderId="0" xfId="0" applyFont="1" applyAlignment="1">
      <alignment wrapText="1"/>
    </xf>
    <xf numFmtId="0" fontId="40" fillId="0" borderId="11" xfId="0" applyFont="1" applyFill="1" applyBorder="1" applyAlignment="1">
      <alignment vertical="center" wrapText="1"/>
    </xf>
    <xf numFmtId="0" fontId="40" fillId="0" borderId="11" xfId="0" applyFont="1" applyFill="1" applyBorder="1" applyAlignment="1">
      <alignment horizontal="center" vertical="center" wrapText="1"/>
    </xf>
    <xf numFmtId="196" fontId="40" fillId="0" borderId="11" xfId="0" applyNumberFormat="1" applyFont="1" applyFill="1" applyBorder="1" applyAlignment="1">
      <alignment horizontal="right" vertical="center" wrapText="1"/>
    </xf>
    <xf numFmtId="0" fontId="41" fillId="0" borderId="11" xfId="0" applyFont="1" applyFill="1" applyBorder="1" applyAlignment="1">
      <alignment vertical="center" wrapText="1"/>
    </xf>
    <xf numFmtId="0" fontId="41" fillId="24" borderId="11" xfId="0" applyFont="1" applyFill="1" applyBorder="1" applyAlignment="1">
      <alignment vertical="center" wrapText="1"/>
    </xf>
    <xf numFmtId="0" fontId="41" fillId="0" borderId="13" xfId="0" applyFont="1" applyFill="1" applyBorder="1" applyAlignment="1">
      <alignment vertical="center" wrapText="1"/>
    </xf>
    <xf numFmtId="0" fontId="41" fillId="0" borderId="14" xfId="0" applyFont="1" applyFill="1" applyBorder="1" applyAlignment="1">
      <alignment vertical="center" wrapText="1"/>
    </xf>
    <xf numFmtId="0" fontId="41" fillId="0" borderId="11" xfId="0" applyNumberFormat="1" applyFont="1" applyFill="1" applyBorder="1" applyAlignment="1">
      <alignment vertical="top" wrapText="1"/>
    </xf>
    <xf numFmtId="0" fontId="30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41" fillId="0" borderId="12" xfId="0" applyFont="1" applyFill="1" applyBorder="1" applyAlignment="1">
      <alignment horizontal="left" vertical="center" wrapText="1"/>
    </xf>
    <xf numFmtId="0" fontId="38" fillId="0" borderId="11" xfId="51" applyNumberFormat="1" applyBorder="1" applyProtection="1">
      <alignment horizontal="left" vertical="top" wrapText="1"/>
      <protection/>
    </xf>
    <xf numFmtId="0" fontId="41" fillId="0" borderId="14" xfId="0" applyFont="1" applyFill="1" applyBorder="1" applyAlignment="1">
      <alignment horizontal="left" vertical="center" wrapText="1"/>
    </xf>
    <xf numFmtId="0" fontId="38" fillId="0" borderId="11" xfId="52" applyNumberFormat="1" applyBorder="1" applyProtection="1" quotePrefix="1">
      <alignment horizontal="left" vertical="top" wrapText="1"/>
      <protection/>
    </xf>
    <xf numFmtId="0" fontId="38" fillId="0" borderId="11" xfId="51" applyNumberFormat="1" applyBorder="1" applyProtection="1" quotePrefix="1">
      <alignment horizontal="left" vertical="top" wrapText="1"/>
      <protection/>
    </xf>
    <xf numFmtId="0" fontId="41" fillId="24" borderId="11" xfId="0" applyFont="1" applyFill="1" applyBorder="1" applyAlignment="1">
      <alignment horizontal="left" vertical="center" wrapText="1"/>
    </xf>
    <xf numFmtId="196" fontId="42" fillId="0" borderId="16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>
      <alignment horizontal="center" wrapText="1"/>
    </xf>
    <xf numFmtId="201" fontId="2" fillId="0" borderId="11" xfId="0" applyNumberFormat="1" applyFont="1" applyFill="1" applyBorder="1" applyAlignment="1">
      <alignment horizontal="center" wrapText="1"/>
    </xf>
    <xf numFmtId="196" fontId="2" fillId="0" borderId="11" xfId="0" applyNumberFormat="1" applyFont="1" applyFill="1" applyBorder="1" applyAlignment="1">
      <alignment horizontal="right" wrapText="1"/>
    </xf>
    <xf numFmtId="0" fontId="29" fillId="0" borderId="11" xfId="0" applyFont="1" applyFill="1" applyBorder="1" applyAlignment="1">
      <alignment horizontal="left" wrapText="1"/>
    </xf>
    <xf numFmtId="49" fontId="29" fillId="0" borderId="11" xfId="0" applyNumberFormat="1" applyFont="1" applyFill="1" applyBorder="1" applyAlignment="1">
      <alignment horizontal="center" wrapText="1"/>
    </xf>
    <xf numFmtId="201" fontId="29" fillId="0" borderId="11" xfId="0" applyNumberFormat="1" applyFont="1" applyFill="1" applyBorder="1" applyAlignment="1">
      <alignment horizontal="center" wrapText="1"/>
    </xf>
    <xf numFmtId="196" fontId="29" fillId="0" borderId="11" xfId="0" applyNumberFormat="1" applyFont="1" applyFill="1" applyBorder="1" applyAlignment="1">
      <alignment horizontal="right" wrapText="1"/>
    </xf>
    <xf numFmtId="196" fontId="42" fillId="0" borderId="17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41" fillId="0" borderId="11" xfId="51" applyNumberFormat="1" applyFont="1" applyBorder="1" applyProtection="1">
      <alignment horizontal="left" vertical="top" wrapText="1"/>
      <protection/>
    </xf>
    <xf numFmtId="0" fontId="41" fillId="0" borderId="11" xfId="51" applyNumberFormat="1" applyFont="1" applyBorder="1" applyProtection="1" quotePrefix="1">
      <alignment horizontal="left" vertical="top" wrapText="1"/>
      <protection/>
    </xf>
    <xf numFmtId="0" fontId="2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49" fontId="32" fillId="0" borderId="18" xfId="0" applyNumberFormat="1" applyFont="1" applyBorder="1" applyAlignment="1" applyProtection="1">
      <alignment horizontal="left" vertical="center" wrapText="1"/>
      <protection/>
    </xf>
    <xf numFmtId="0" fontId="40" fillId="24" borderId="11" xfId="0" applyFont="1" applyFill="1" applyBorder="1" applyAlignment="1">
      <alignment horizontal="center" vertical="center" wrapText="1"/>
    </xf>
    <xf numFmtId="196" fontId="42" fillId="0" borderId="0" xfId="0" applyNumberFormat="1" applyFont="1" applyFill="1" applyBorder="1" applyAlignment="1">
      <alignment horizontal="right" vertical="center" wrapText="1"/>
    </xf>
    <xf numFmtId="196" fontId="40" fillId="0" borderId="0" xfId="0" applyNumberFormat="1" applyFont="1" applyFill="1" applyBorder="1" applyAlignment="1">
      <alignment horizontal="right" vertical="center" wrapText="1"/>
    </xf>
    <xf numFmtId="196" fontId="0" fillId="0" borderId="0" xfId="0" applyNumberFormat="1" applyBorder="1" applyAlignment="1">
      <alignment/>
    </xf>
    <xf numFmtId="0" fontId="28" fillId="0" borderId="0" xfId="0" applyFont="1" applyBorder="1" applyAlignment="1">
      <alignment/>
    </xf>
    <xf numFmtId="0" fontId="40" fillId="24" borderId="11" xfId="0" applyFont="1" applyFill="1" applyBorder="1" applyAlignment="1">
      <alignment vertical="center" wrapText="1"/>
    </xf>
    <xf numFmtId="196" fontId="40" fillId="24" borderId="11" xfId="0" applyNumberFormat="1" applyFont="1" applyFill="1" applyBorder="1" applyAlignment="1">
      <alignment horizontal="right" vertical="center" wrapText="1"/>
    </xf>
    <xf numFmtId="0" fontId="41" fillId="24" borderId="11" xfId="0" applyFont="1" applyFill="1" applyBorder="1" applyAlignment="1">
      <alignment horizontal="center" vertical="center" wrapText="1"/>
    </xf>
    <xf numFmtId="196" fontId="41" fillId="24" borderId="11" xfId="0" applyNumberFormat="1" applyFont="1" applyFill="1" applyBorder="1" applyAlignment="1">
      <alignment horizontal="right" vertical="center" wrapText="1"/>
    </xf>
    <xf numFmtId="0" fontId="41" fillId="0" borderId="11" xfId="52" applyNumberFormat="1" applyFont="1" applyBorder="1" applyProtection="1" quotePrefix="1">
      <alignment horizontal="left" vertical="top" wrapText="1"/>
      <protection/>
    </xf>
    <xf numFmtId="0" fontId="2" fillId="0" borderId="11" xfId="0" applyFont="1" applyBorder="1" applyAlignment="1">
      <alignment wrapText="1"/>
    </xf>
    <xf numFmtId="0" fontId="41" fillId="0" borderId="11" xfId="0" applyFont="1" applyFill="1" applyBorder="1" applyAlignment="1">
      <alignment horizontal="left" vertical="center" wrapText="1"/>
    </xf>
    <xf numFmtId="0" fontId="40" fillId="24" borderId="11" xfId="0" applyFont="1" applyFill="1" applyBorder="1" applyAlignment="1">
      <alignment horizontal="left" vertical="top" wrapText="1"/>
    </xf>
    <xf numFmtId="0" fontId="40" fillId="24" borderId="11" xfId="0" applyFont="1" applyFill="1" applyBorder="1" applyAlignment="1">
      <alignment horizontal="center" vertical="top" wrapText="1"/>
    </xf>
    <xf numFmtId="0" fontId="40" fillId="24" borderId="11" xfId="0" applyFont="1" applyFill="1" applyBorder="1" applyAlignment="1">
      <alignment horizontal="center" vertical="center" wrapText="1"/>
    </xf>
    <xf numFmtId="0" fontId="3" fillId="0" borderId="0" xfId="170" applyFont="1" applyFill="1" applyAlignment="1">
      <alignment horizontal="right" vertical="top"/>
      <protection/>
    </xf>
    <xf numFmtId="0" fontId="3" fillId="0" borderId="0" xfId="168" applyFont="1" applyAlignment="1" applyProtection="1">
      <alignment horizontal="right"/>
      <protection locked="0"/>
    </xf>
    <xf numFmtId="0" fontId="26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40" fillId="24" borderId="12" xfId="0" applyFont="1" applyFill="1" applyBorder="1" applyAlignment="1">
      <alignment horizontal="center" vertical="top" wrapText="1"/>
    </xf>
    <xf numFmtId="0" fontId="40" fillId="24" borderId="12" xfId="0" applyFont="1" applyFill="1" applyBorder="1" applyAlignment="1">
      <alignment horizontal="center" vertical="center" wrapText="1"/>
    </xf>
    <xf numFmtId="0" fontId="3" fillId="0" borderId="0" xfId="169" applyFont="1" applyAlignment="1" applyProtection="1">
      <alignment horizontal="right"/>
      <protection locked="0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right"/>
    </xf>
  </cellXfs>
  <cellStyles count="1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ex62" xfId="51"/>
    <cellStyle name="ex71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Hyperlink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10" xfId="73"/>
    <cellStyle name="Обычный 11" xfId="74"/>
    <cellStyle name="Обычный 12" xfId="75"/>
    <cellStyle name="Обычный 13" xfId="76"/>
    <cellStyle name="Обычный 14" xfId="77"/>
    <cellStyle name="Обычный 15" xfId="78"/>
    <cellStyle name="Обычный 16" xfId="79"/>
    <cellStyle name="Обычный 17" xfId="80"/>
    <cellStyle name="Обычный 18" xfId="81"/>
    <cellStyle name="Обычный 19" xfId="82"/>
    <cellStyle name="Обычный 2" xfId="83"/>
    <cellStyle name="Обычный 2 2" xfId="84"/>
    <cellStyle name="Обычный 20" xfId="85"/>
    <cellStyle name="Обычный 21" xfId="86"/>
    <cellStyle name="Обычный 22" xfId="87"/>
    <cellStyle name="Обычный 23" xfId="88"/>
    <cellStyle name="Обычный 24" xfId="89"/>
    <cellStyle name="Обычный 25" xfId="90"/>
    <cellStyle name="Обычный 26" xfId="91"/>
    <cellStyle name="Обычный 27" xfId="92"/>
    <cellStyle name="Обычный 28" xfId="93"/>
    <cellStyle name="Обычный 29" xfId="94"/>
    <cellStyle name="Обычный 3" xfId="95"/>
    <cellStyle name="Обычный 30" xfId="96"/>
    <cellStyle name="Обычный 31" xfId="97"/>
    <cellStyle name="Обычный 32" xfId="98"/>
    <cellStyle name="Обычный 33" xfId="99"/>
    <cellStyle name="Обычный 34" xfId="100"/>
    <cellStyle name="Обычный 35" xfId="101"/>
    <cellStyle name="Обычный 36" xfId="102"/>
    <cellStyle name="Обычный 37" xfId="103"/>
    <cellStyle name="Обычный 38" xfId="104"/>
    <cellStyle name="Обычный 39" xfId="105"/>
    <cellStyle name="Обычный 4" xfId="106"/>
    <cellStyle name="Обычный 40" xfId="107"/>
    <cellStyle name="Обычный 41" xfId="108"/>
    <cellStyle name="Обычный 42" xfId="109"/>
    <cellStyle name="Обычный 43" xfId="110"/>
    <cellStyle name="Обычный 44" xfId="111"/>
    <cellStyle name="Обычный 45" xfId="112"/>
    <cellStyle name="Обычный 46" xfId="113"/>
    <cellStyle name="Обычный 47" xfId="114"/>
    <cellStyle name="Обычный 48" xfId="115"/>
    <cellStyle name="Обычный 49" xfId="116"/>
    <cellStyle name="Обычный 5" xfId="117"/>
    <cellStyle name="Обычный 50" xfId="118"/>
    <cellStyle name="Обычный 51" xfId="119"/>
    <cellStyle name="Обычный 52" xfId="120"/>
    <cellStyle name="Обычный 53" xfId="121"/>
    <cellStyle name="Обычный 54" xfId="122"/>
    <cellStyle name="Обычный 55" xfId="123"/>
    <cellStyle name="Обычный 56" xfId="124"/>
    <cellStyle name="Обычный 57" xfId="125"/>
    <cellStyle name="Обычный 58" xfId="126"/>
    <cellStyle name="Обычный 59" xfId="127"/>
    <cellStyle name="Обычный 6" xfId="128"/>
    <cellStyle name="Обычный 60" xfId="129"/>
    <cellStyle name="Обычный 61" xfId="130"/>
    <cellStyle name="Обычный 62" xfId="131"/>
    <cellStyle name="Обычный 63" xfId="132"/>
    <cellStyle name="Обычный 64" xfId="133"/>
    <cellStyle name="Обычный 65" xfId="134"/>
    <cellStyle name="Обычный 66" xfId="135"/>
    <cellStyle name="Обычный 67" xfId="136"/>
    <cellStyle name="Обычный 68" xfId="137"/>
    <cellStyle name="Обычный 69" xfId="138"/>
    <cellStyle name="Обычный 7" xfId="139"/>
    <cellStyle name="Обычный 70" xfId="140"/>
    <cellStyle name="Обычный 71" xfId="141"/>
    <cellStyle name="Обычный 72" xfId="142"/>
    <cellStyle name="Обычный 73" xfId="143"/>
    <cellStyle name="Обычный 74" xfId="144"/>
    <cellStyle name="Обычный 75" xfId="145"/>
    <cellStyle name="Обычный 76" xfId="146"/>
    <cellStyle name="Обычный 77" xfId="147"/>
    <cellStyle name="Обычный 78" xfId="148"/>
    <cellStyle name="Обычный 79" xfId="149"/>
    <cellStyle name="Обычный 8" xfId="150"/>
    <cellStyle name="Обычный 80" xfId="151"/>
    <cellStyle name="Обычный 81" xfId="152"/>
    <cellStyle name="Обычный 82" xfId="153"/>
    <cellStyle name="Обычный 83" xfId="154"/>
    <cellStyle name="Обычный 84" xfId="155"/>
    <cellStyle name="Обычный 85" xfId="156"/>
    <cellStyle name="Обычный 86" xfId="157"/>
    <cellStyle name="Обычный 87" xfId="158"/>
    <cellStyle name="Обычный 88" xfId="159"/>
    <cellStyle name="Обычный 89" xfId="160"/>
    <cellStyle name="Обычный 9" xfId="161"/>
    <cellStyle name="Обычный 90" xfId="162"/>
    <cellStyle name="Обычный 91" xfId="163"/>
    <cellStyle name="Обычный 92" xfId="164"/>
    <cellStyle name="Обычный 93" xfId="165"/>
    <cellStyle name="Обычный 94" xfId="166"/>
    <cellStyle name="Обычный 94 2" xfId="167"/>
    <cellStyle name="Обычный_доходы февраль 2" xfId="168"/>
    <cellStyle name="Обычный_доходы февраль_ДЕКАБРЬ ПРИЛОЖЕНИЯ   на 2012 год" xfId="169"/>
    <cellStyle name="Обычный_Источники на 2008 год" xfId="170"/>
    <cellStyle name="Followed Hyperlink" xfId="171"/>
    <cellStyle name="Плохой" xfId="172"/>
    <cellStyle name="Пояснение" xfId="173"/>
    <cellStyle name="Примечание" xfId="174"/>
    <cellStyle name="Примечание 2" xfId="175"/>
    <cellStyle name="Percent" xfId="176"/>
    <cellStyle name="Связанная ячейка" xfId="177"/>
    <cellStyle name="Текст предупреждения" xfId="178"/>
    <cellStyle name="Comma" xfId="179"/>
    <cellStyle name="Comma [0]" xfId="180"/>
    <cellStyle name="Финансовый 2" xfId="181"/>
    <cellStyle name="Хороший" xfId="1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tasha\&#1089;&#1077;&#1090;&#1100;\&#1044;&#1086;&#1082;&#1091;&#1084;&#1077;&#1085;&#1090;&#1099;\&#1056;&#1045;&#1064;&#1045;&#1053;&#1048;&#1071;%20&#1056;&#1040;&#1049;&#1054;&#1053;\2014%20&#1075;&#1086;&#1076;%20&#1056;&#1045;&#1064;&#1045;&#1053;&#1048;&#1071;\&#1055;&#1045;&#1056;&#1042;&#1054;&#1053;&#1040;&#1063;&#1040;&#1051;&#1068;&#1053;&#1054;&#1045;%20&#1056;&#1045;&#1064;&#1045;&#1053;&#1048;&#1045;\&#1055;&#1056;&#1048;&#1051;&#1054;&#1046;&#1045;&#1053;&#1048;&#1071;%20&#1050;%20&#1056;&#1045;&#1064;&#1045;&#1053;&#1048;&#1070;%20&#1053;&#1040;%202014-2016%20&#1043;&#1054;&#1044;&#1067;%20&#1044;&#1045;&#1050;&#1040;&#1041;&#1056;&#10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tasha\&#1089;&#1077;&#1090;&#1100;\&#1044;&#1086;&#1082;&#1091;&#1084;&#1077;&#1085;&#1090;&#1099;\&#1056;&#1045;&#1064;&#1045;&#1053;&#1048;&#1071;%20&#1056;&#1040;&#1049;&#1054;&#1053;\2013%20&#1075;&#1086;&#1076;%20&#1056;&#1045;&#1064;&#1045;&#1053;&#1048;&#1071;\&#1055;&#1045;&#1056;&#1042;&#1054;&#1053;&#1040;&#1063;&#1040;&#1051;&#1068;&#1053;&#1067;&#1049;%20&#1041;&#1070;&#1044;&#1046;&#1045;&#1058;%20&#1088;&#1072;&#1081;&#1086;&#1085;\&#1055;&#1056;&#1048;&#1051;&#1054;&#1046;&#1045;&#1053;&#1048;&#1071;%20%20%20&#1085;&#1072;%202013%20-%202014%20%20&#1075;&#1086;&#1076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89;&#1077;&#1090;&#1100;\&#1056;&#1045;&#1064;&#1045;&#1053;&#1048;&#1071;%20&#1056;&#1040;&#1049;&#1054;&#1053;&#1040;\&#1056;&#1045;&#1064;&#1045;&#1053;&#1048;&#1045;%20&#1056;&#1040;&#1049;&#1054;&#1053;&#1040;%202020%20&#1043;&#1054;&#1044;\&#1056;&#1077;&#1096;&#1077;&#1085;&#1080;&#1077;%20&#1076;&#1077;&#1082;&#1072;&#1073;&#1088;&#1100;\&#1055;&#1088;&#1080;&#1083;&#1086;&#1078;&#1077;&#1085;&#1080;&#1103;%20&#1082;%20%20&#1088;&#1077;&#1096;&#1077;&#1085;&#1080;&#1102;%20202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 "/>
      <sheetName val="Приложение 6 "/>
      <sheetName val="Приложение 7"/>
      <sheetName val="Приложение 8"/>
      <sheetName val="Приложение 9 "/>
      <sheetName val="Приложение 10"/>
      <sheetName val="Приложение 11 (2)"/>
      <sheetName val="Приложение 12 таб. 2"/>
      <sheetName val="Приложение 12 таб 3"/>
      <sheetName val="Приложение 12 таб 4"/>
      <sheetName val="Приложение 12 таб 5"/>
      <sheetName val="Приложение 12 таб 6"/>
      <sheetName val="Приложение 13 таб 1 "/>
      <sheetName val="Приложение 13 таб. 2 "/>
      <sheetName val="Приложение 13 таб 3 "/>
      <sheetName val="Приложение 13 таб 4 "/>
      <sheetName val="Приложение 13 таб 5 "/>
      <sheetName val="Приложение 14"/>
      <sheetName val="Приложение 15"/>
      <sheetName val="Приложение 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 "/>
      <sheetName val="Приложение 8"/>
      <sheetName val="Приложение 9"/>
      <sheetName val="Приложение 10 таб 1"/>
      <sheetName val="Приложение 10 таб. 2"/>
      <sheetName val="Приложение 10 таб 3"/>
      <sheetName val="Приложение 10 таб 4"/>
      <sheetName val="Приложение 10 таб 5"/>
      <sheetName val="Приложение 11 таб 1 "/>
      <sheetName val="Приложение 11 таб. 2 "/>
      <sheetName val="Приложение 11 таб 3 "/>
      <sheetName val="Приложение 11 таб 4 "/>
      <sheetName val="Приложение 11 таб 5 "/>
      <sheetName val="Приложение 12"/>
      <sheetName val="Приложение 13"/>
      <sheetName val="Приложение 14"/>
      <sheetName val="Приложение 1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</sheetNames>
    <sheetDataSet>
      <sheetData sheetId="1">
        <row r="71">
          <cell r="F71">
            <v>0</v>
          </cell>
          <cell r="G71">
            <v>0</v>
          </cell>
        </row>
        <row r="94">
          <cell r="F94">
            <v>0</v>
          </cell>
          <cell r="G9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7"/>
  <sheetViews>
    <sheetView view="pageBreakPreview" zoomScaleSheetLayoutView="100" zoomScalePageLayoutView="0" workbookViewId="0" topLeftCell="A319">
      <selection activeCell="K334" sqref="K334"/>
    </sheetView>
  </sheetViews>
  <sheetFormatPr defaultColWidth="9.00390625" defaultRowHeight="12.75"/>
  <cols>
    <col min="1" max="1" width="43.875" style="0" customWidth="1"/>
    <col min="2" max="2" width="13.25390625" style="0" customWidth="1"/>
    <col min="3" max="3" width="4.125" style="0" customWidth="1"/>
    <col min="4" max="4" width="10.625" style="0" customWidth="1"/>
    <col min="5" max="5" width="10.375" style="0" customWidth="1"/>
    <col min="6" max="6" width="10.125" style="0" customWidth="1"/>
    <col min="7" max="7" width="1.12109375" style="0" customWidth="1"/>
  </cols>
  <sheetData>
    <row r="1" spans="1:6" ht="12.75">
      <c r="A1" s="107" t="s">
        <v>396</v>
      </c>
      <c r="B1" s="107"/>
      <c r="C1" s="107"/>
      <c r="D1" s="107"/>
      <c r="E1" s="107"/>
      <c r="F1" s="107"/>
    </row>
    <row r="2" spans="1:6" ht="12.75">
      <c r="A2" s="107" t="s">
        <v>488</v>
      </c>
      <c r="B2" s="107"/>
      <c r="C2" s="107"/>
      <c r="D2" s="107"/>
      <c r="E2" s="107"/>
      <c r="F2" s="107"/>
    </row>
    <row r="3" spans="1:6" ht="12.75">
      <c r="A3" s="107" t="s">
        <v>489</v>
      </c>
      <c r="B3" s="107"/>
      <c r="C3" s="107"/>
      <c r="D3" s="107"/>
      <c r="E3" s="107"/>
      <c r="F3" s="107"/>
    </row>
    <row r="4" spans="1:6" ht="12.75">
      <c r="A4" s="107" t="s">
        <v>490</v>
      </c>
      <c r="B4" s="107"/>
      <c r="C4" s="107"/>
      <c r="D4" s="107"/>
      <c r="E4" s="107"/>
      <c r="F4" s="107"/>
    </row>
    <row r="5" spans="1:6" ht="12.75">
      <c r="A5" s="107" t="s">
        <v>491</v>
      </c>
      <c r="B5" s="107"/>
      <c r="C5" s="107"/>
      <c r="D5" s="107"/>
      <c r="E5" s="107"/>
      <c r="F5" s="107"/>
    </row>
    <row r="6" spans="1:6" ht="12.75">
      <c r="A6" s="107" t="s">
        <v>535</v>
      </c>
      <c r="B6" s="107"/>
      <c r="C6" s="107"/>
      <c r="D6" s="107"/>
      <c r="E6" s="107"/>
      <c r="F6" s="107"/>
    </row>
    <row r="8" spans="1:6" ht="12.75">
      <c r="A8" s="12"/>
      <c r="B8" s="104" t="s">
        <v>503</v>
      </c>
      <c r="C8" s="104"/>
      <c r="D8" s="104"/>
      <c r="E8" s="104"/>
      <c r="F8" s="104"/>
    </row>
    <row r="9" spans="1:6" ht="12.75">
      <c r="A9" s="105" t="s">
        <v>31</v>
      </c>
      <c r="B9" s="105"/>
      <c r="C9" s="105"/>
      <c r="D9" s="105"/>
      <c r="E9" s="105"/>
      <c r="F9" s="105"/>
    </row>
    <row r="10" spans="1:6" ht="12.75">
      <c r="A10" s="105" t="s">
        <v>141</v>
      </c>
      <c r="B10" s="105"/>
      <c r="C10" s="105"/>
      <c r="D10" s="105"/>
      <c r="E10" s="105"/>
      <c r="F10" s="105"/>
    </row>
    <row r="11" spans="1:6" ht="12.75">
      <c r="A11" s="105" t="s">
        <v>424</v>
      </c>
      <c r="B11" s="105"/>
      <c r="C11" s="105"/>
      <c r="D11" s="105"/>
      <c r="E11" s="105"/>
      <c r="F11" s="105"/>
    </row>
    <row r="13" spans="1:6" ht="47.25" customHeight="1">
      <c r="A13" s="106" t="s">
        <v>425</v>
      </c>
      <c r="B13" s="106"/>
      <c r="C13" s="106"/>
      <c r="D13" s="106"/>
      <c r="E13" s="106"/>
      <c r="F13" s="106"/>
    </row>
    <row r="15" spans="1:7" ht="12.75">
      <c r="A15" s="103" t="s">
        <v>156</v>
      </c>
      <c r="B15" s="103" t="s">
        <v>18</v>
      </c>
      <c r="C15" s="103" t="s">
        <v>158</v>
      </c>
      <c r="D15" s="103" t="s">
        <v>159</v>
      </c>
      <c r="E15" s="103"/>
      <c r="F15" s="103"/>
      <c r="G15" s="73"/>
    </row>
    <row r="16" spans="1:7" ht="12.75">
      <c r="A16" s="103"/>
      <c r="B16" s="103"/>
      <c r="C16" s="103"/>
      <c r="D16" s="89" t="s">
        <v>142</v>
      </c>
      <c r="E16" s="89" t="s">
        <v>161</v>
      </c>
      <c r="F16" s="89" t="s">
        <v>423</v>
      </c>
      <c r="G16" s="73"/>
    </row>
    <row r="17" spans="1:7" ht="39" customHeight="1">
      <c r="A17" s="94" t="s">
        <v>175</v>
      </c>
      <c r="B17" s="89" t="s">
        <v>176</v>
      </c>
      <c r="C17" s="89" t="s">
        <v>160</v>
      </c>
      <c r="D17" s="95">
        <f>D18+D55+D89</f>
        <v>264670</v>
      </c>
      <c r="E17" s="95">
        <f>E18+E55+E89</f>
        <v>70656.7</v>
      </c>
      <c r="F17" s="95">
        <f>F18+F55+F89</f>
        <v>17431.5</v>
      </c>
      <c r="G17" s="73"/>
    </row>
    <row r="18" spans="1:7" ht="36.75" customHeight="1">
      <c r="A18" s="94" t="s">
        <v>49</v>
      </c>
      <c r="B18" s="89" t="s">
        <v>177</v>
      </c>
      <c r="C18" s="89" t="s">
        <v>160</v>
      </c>
      <c r="D18" s="95">
        <f>D19+D27+D39+D42+D45+D48+D34+D22+D30</f>
        <v>73518.40000000002</v>
      </c>
      <c r="E18" s="95">
        <f>E19+E27+E39+E42+E45+E48+E34+E22</f>
        <v>11431.1</v>
      </c>
      <c r="F18" s="95">
        <f>F19+F27+F39+F42+F45+F48+F34+F22</f>
        <v>11031.1</v>
      </c>
      <c r="G18" s="73"/>
    </row>
    <row r="19" spans="1:7" ht="37.5" customHeight="1">
      <c r="A19" s="36" t="s">
        <v>402</v>
      </c>
      <c r="B19" s="37">
        <v>111200000</v>
      </c>
      <c r="C19" s="96"/>
      <c r="D19" s="97">
        <f aca="true" t="shared" si="0" ref="D19:F20">D20</f>
        <v>1578.3</v>
      </c>
      <c r="E19" s="97">
        <f t="shared" si="0"/>
        <v>0</v>
      </c>
      <c r="F19" s="97">
        <f t="shared" si="0"/>
        <v>0</v>
      </c>
      <c r="G19" s="73"/>
    </row>
    <row r="20" spans="1:7" ht="48.75" customHeight="1">
      <c r="A20" s="30" t="s">
        <v>179</v>
      </c>
      <c r="B20" s="31" t="s">
        <v>401</v>
      </c>
      <c r="C20" s="31" t="s">
        <v>160</v>
      </c>
      <c r="D20" s="32">
        <f t="shared" si="0"/>
        <v>1578.3</v>
      </c>
      <c r="E20" s="32">
        <f t="shared" si="0"/>
        <v>0</v>
      </c>
      <c r="F20" s="32">
        <f t="shared" si="0"/>
        <v>0</v>
      </c>
      <c r="G20" s="73"/>
    </row>
    <row r="21" spans="1:7" ht="27" customHeight="1">
      <c r="A21" s="49" t="s">
        <v>173</v>
      </c>
      <c r="B21" s="45" t="s">
        <v>401</v>
      </c>
      <c r="C21" s="45" t="s">
        <v>28</v>
      </c>
      <c r="D21" s="46">
        <f>'Приложение 2'!E30</f>
        <v>1578.3</v>
      </c>
      <c r="E21" s="46">
        <f>'Приложение 2'!F30</f>
        <v>0</v>
      </c>
      <c r="F21" s="46">
        <f>'Приложение 2'!G30</f>
        <v>0</v>
      </c>
      <c r="G21" s="73"/>
    </row>
    <row r="22" spans="1:7" ht="27" customHeight="1">
      <c r="A22" s="30" t="s">
        <v>451</v>
      </c>
      <c r="B22" s="31" t="s">
        <v>449</v>
      </c>
      <c r="C22" s="31"/>
      <c r="D22" s="32">
        <f>D23+D25</f>
        <v>413.6</v>
      </c>
      <c r="E22" s="32">
        <f>E23+E25</f>
        <v>0</v>
      </c>
      <c r="F22" s="32">
        <f>F23+F25</f>
        <v>0</v>
      </c>
      <c r="G22" s="73"/>
    </row>
    <row r="23" spans="1:7" ht="13.5" customHeight="1">
      <c r="A23" s="30" t="s">
        <v>452</v>
      </c>
      <c r="B23" s="31" t="s">
        <v>450</v>
      </c>
      <c r="C23" s="31"/>
      <c r="D23" s="32">
        <f>D24</f>
        <v>213.6</v>
      </c>
      <c r="E23" s="32">
        <f>E24</f>
        <v>0</v>
      </c>
      <c r="F23" s="32">
        <f>F24</f>
        <v>0</v>
      </c>
      <c r="G23" s="73"/>
    </row>
    <row r="24" spans="1:7" ht="25.5" customHeight="1">
      <c r="A24" s="49" t="s">
        <v>173</v>
      </c>
      <c r="B24" s="31" t="s">
        <v>450</v>
      </c>
      <c r="C24" s="45">
        <v>200</v>
      </c>
      <c r="D24" s="46">
        <f>'Приложение 2'!E33</f>
        <v>213.6</v>
      </c>
      <c r="E24" s="46">
        <f>'Приложение 2'!F33</f>
        <v>0</v>
      </c>
      <c r="F24" s="46">
        <f>'Приложение 2'!G33</f>
        <v>0</v>
      </c>
      <c r="G24" s="73"/>
    </row>
    <row r="25" spans="1:7" ht="14.25" customHeight="1">
      <c r="A25" s="30" t="s">
        <v>60</v>
      </c>
      <c r="B25" s="31" t="s">
        <v>507</v>
      </c>
      <c r="C25" s="45"/>
      <c r="D25" s="46">
        <f>D26</f>
        <v>200</v>
      </c>
      <c r="E25" s="46">
        <f>E26</f>
        <v>0</v>
      </c>
      <c r="F25" s="46">
        <f>F26</f>
        <v>0</v>
      </c>
      <c r="G25" s="73"/>
    </row>
    <row r="26" spans="1:7" ht="25.5" customHeight="1">
      <c r="A26" s="49" t="s">
        <v>173</v>
      </c>
      <c r="B26" s="45" t="s">
        <v>507</v>
      </c>
      <c r="C26" s="45">
        <v>200</v>
      </c>
      <c r="D26" s="46">
        <f>'Приложение 2'!E35</f>
        <v>200</v>
      </c>
      <c r="E26" s="46">
        <f>'Приложение 2'!F35</f>
        <v>0</v>
      </c>
      <c r="F26" s="46">
        <f>'Приложение 2'!G35</f>
        <v>0</v>
      </c>
      <c r="G26" s="73"/>
    </row>
    <row r="27" spans="1:7" ht="59.25" customHeight="1">
      <c r="A27" s="59" t="s">
        <v>145</v>
      </c>
      <c r="B27" s="31" t="s">
        <v>178</v>
      </c>
      <c r="C27" s="31" t="s">
        <v>160</v>
      </c>
      <c r="D27" s="32">
        <f aca="true" t="shared" si="1" ref="D27:F28">D28</f>
        <v>50</v>
      </c>
      <c r="E27" s="32">
        <f t="shared" si="1"/>
        <v>50</v>
      </c>
      <c r="F27" s="32">
        <f t="shared" si="1"/>
        <v>50</v>
      </c>
      <c r="G27" s="73"/>
    </row>
    <row r="28" spans="1:7" ht="15.75" customHeight="1">
      <c r="A28" s="30" t="s">
        <v>60</v>
      </c>
      <c r="B28" s="31" t="s">
        <v>403</v>
      </c>
      <c r="C28" s="31" t="s">
        <v>160</v>
      </c>
      <c r="D28" s="32">
        <f t="shared" si="1"/>
        <v>50</v>
      </c>
      <c r="E28" s="32">
        <f t="shared" si="1"/>
        <v>50</v>
      </c>
      <c r="F28" s="32">
        <f t="shared" si="1"/>
        <v>50</v>
      </c>
      <c r="G28" s="73"/>
    </row>
    <row r="29" spans="1:7" ht="24" customHeight="1">
      <c r="A29" s="49" t="s">
        <v>173</v>
      </c>
      <c r="B29" s="45" t="s">
        <v>403</v>
      </c>
      <c r="C29" s="45" t="s">
        <v>28</v>
      </c>
      <c r="D29" s="46">
        <f>'Приложение 2'!E38</f>
        <v>50</v>
      </c>
      <c r="E29" s="46">
        <f>'Приложение 2'!F38</f>
        <v>50</v>
      </c>
      <c r="F29" s="46">
        <f>'Приложение 2'!G38</f>
        <v>50</v>
      </c>
      <c r="G29" s="73"/>
    </row>
    <row r="30" spans="1:7" ht="60.75" customHeight="1">
      <c r="A30" s="74" t="s">
        <v>453</v>
      </c>
      <c r="B30" s="31" t="s">
        <v>454</v>
      </c>
      <c r="C30" s="31" t="s">
        <v>160</v>
      </c>
      <c r="D30" s="32">
        <f>D31</f>
        <v>6247.099999999999</v>
      </c>
      <c r="E30" s="32">
        <f>E31</f>
        <v>0</v>
      </c>
      <c r="F30" s="32">
        <f>F31</f>
        <v>0</v>
      </c>
      <c r="G30" s="73"/>
    </row>
    <row r="31" spans="1:7" ht="15.75" customHeight="1">
      <c r="A31" s="30" t="s">
        <v>60</v>
      </c>
      <c r="B31" s="31" t="s">
        <v>455</v>
      </c>
      <c r="C31" s="31" t="s">
        <v>160</v>
      </c>
      <c r="D31" s="32">
        <f>D33+D32</f>
        <v>6247.099999999999</v>
      </c>
      <c r="E31" s="32">
        <f>E33+E32</f>
        <v>0</v>
      </c>
      <c r="F31" s="32">
        <f>F33+F32</f>
        <v>0</v>
      </c>
      <c r="G31" s="73"/>
    </row>
    <row r="32" spans="1:7" ht="27" customHeight="1">
      <c r="A32" s="49" t="s">
        <v>173</v>
      </c>
      <c r="B32" s="45" t="s">
        <v>455</v>
      </c>
      <c r="C32" s="45">
        <v>200</v>
      </c>
      <c r="D32" s="46">
        <f>'Приложение 2'!E41</f>
        <v>132.7</v>
      </c>
      <c r="E32" s="46">
        <f>'Приложение 2'!F41</f>
        <v>0</v>
      </c>
      <c r="F32" s="46">
        <f>'Приложение 2'!G41</f>
        <v>0</v>
      </c>
      <c r="G32" s="73"/>
    </row>
    <row r="33" spans="1:7" ht="38.25" customHeight="1">
      <c r="A33" s="49" t="s">
        <v>39</v>
      </c>
      <c r="B33" s="45" t="s">
        <v>455</v>
      </c>
      <c r="C33" s="45">
        <v>400</v>
      </c>
      <c r="D33" s="46">
        <f>'Приложение 2'!E42</f>
        <v>6114.4</v>
      </c>
      <c r="E33" s="46">
        <f>'Приложение 2'!F42</f>
        <v>0</v>
      </c>
      <c r="F33" s="46">
        <f>'Приложение 2'!G42</f>
        <v>0</v>
      </c>
      <c r="G33" s="73"/>
    </row>
    <row r="34" spans="1:7" ht="24.75" customHeight="1">
      <c r="A34" s="30" t="s">
        <v>446</v>
      </c>
      <c r="B34" s="31" t="s">
        <v>430</v>
      </c>
      <c r="C34" s="31"/>
      <c r="D34" s="32">
        <f>D37+D35</f>
        <v>385.1</v>
      </c>
      <c r="E34" s="32">
        <f>E37+E35</f>
        <v>0</v>
      </c>
      <c r="F34" s="32">
        <f>F37+F35</f>
        <v>0</v>
      </c>
      <c r="G34" s="73"/>
    </row>
    <row r="35" spans="1:7" ht="79.5" customHeight="1">
      <c r="A35" s="84" t="s">
        <v>517</v>
      </c>
      <c r="B35" s="31" t="s">
        <v>521</v>
      </c>
      <c r="C35" s="31"/>
      <c r="D35" s="32">
        <f>D36</f>
        <v>300.1</v>
      </c>
      <c r="E35" s="32">
        <f>E36</f>
        <v>0</v>
      </c>
      <c r="F35" s="32">
        <f>F36</f>
        <v>0</v>
      </c>
      <c r="G35" s="73"/>
    </row>
    <row r="36" spans="1:7" ht="16.5" customHeight="1">
      <c r="A36" s="49" t="s">
        <v>33</v>
      </c>
      <c r="B36" s="31" t="s">
        <v>521</v>
      </c>
      <c r="C36" s="31">
        <v>500</v>
      </c>
      <c r="D36" s="32">
        <f>'Приложение 2'!E45</f>
        <v>300.1</v>
      </c>
      <c r="E36" s="32">
        <f>'Приложение 2'!F45</f>
        <v>0</v>
      </c>
      <c r="F36" s="32">
        <f>'Приложение 2'!G45</f>
        <v>0</v>
      </c>
      <c r="G36" s="73"/>
    </row>
    <row r="37" spans="1:7" ht="13.5" customHeight="1">
      <c r="A37" s="30" t="s">
        <v>60</v>
      </c>
      <c r="B37" s="31" t="s">
        <v>431</v>
      </c>
      <c r="C37" s="31"/>
      <c r="D37" s="32">
        <f>D38</f>
        <v>85</v>
      </c>
      <c r="E37" s="32">
        <f>E38</f>
        <v>0</v>
      </c>
      <c r="F37" s="32">
        <f>F38</f>
        <v>0</v>
      </c>
      <c r="G37" s="73"/>
    </row>
    <row r="38" spans="1:7" ht="27" customHeight="1">
      <c r="A38" s="49" t="s">
        <v>173</v>
      </c>
      <c r="B38" s="45" t="s">
        <v>431</v>
      </c>
      <c r="C38" s="45">
        <v>200</v>
      </c>
      <c r="D38" s="46">
        <f>'Приложение 2'!E47</f>
        <v>85</v>
      </c>
      <c r="E38" s="46">
        <f>'Приложение 2'!F47</f>
        <v>0</v>
      </c>
      <c r="F38" s="46">
        <f>'Приложение 2'!G47</f>
        <v>0</v>
      </c>
      <c r="G38" s="73"/>
    </row>
    <row r="39" spans="1:7" ht="77.25" customHeight="1">
      <c r="A39" s="59" t="s">
        <v>86</v>
      </c>
      <c r="B39" s="31" t="s">
        <v>180</v>
      </c>
      <c r="C39" s="31" t="s">
        <v>160</v>
      </c>
      <c r="D39" s="32">
        <f aca="true" t="shared" si="2" ref="D39:F40">D40</f>
        <v>243.4</v>
      </c>
      <c r="E39" s="32">
        <f t="shared" si="2"/>
        <v>200</v>
      </c>
      <c r="F39" s="32">
        <f t="shared" si="2"/>
        <v>200</v>
      </c>
      <c r="G39" s="73"/>
    </row>
    <row r="40" spans="1:7" ht="14.25" customHeight="1">
      <c r="A40" s="30" t="s">
        <v>60</v>
      </c>
      <c r="B40" s="31" t="s">
        <v>181</v>
      </c>
      <c r="C40" s="31" t="s">
        <v>160</v>
      </c>
      <c r="D40" s="32">
        <f t="shared" si="2"/>
        <v>243.4</v>
      </c>
      <c r="E40" s="32">
        <f t="shared" si="2"/>
        <v>200</v>
      </c>
      <c r="F40" s="32">
        <f t="shared" si="2"/>
        <v>200</v>
      </c>
      <c r="G40" s="73"/>
    </row>
    <row r="41" spans="1:7" ht="26.25" customHeight="1">
      <c r="A41" s="49" t="s">
        <v>173</v>
      </c>
      <c r="B41" s="45" t="s">
        <v>181</v>
      </c>
      <c r="C41" s="45" t="s">
        <v>28</v>
      </c>
      <c r="D41" s="46">
        <f>'Приложение 2'!E50</f>
        <v>243.4</v>
      </c>
      <c r="E41" s="46">
        <f>'Приложение 2'!F50</f>
        <v>200</v>
      </c>
      <c r="F41" s="46">
        <f>'Приложение 2'!G50</f>
        <v>200</v>
      </c>
      <c r="G41" s="73"/>
    </row>
    <row r="42" spans="1:7" ht="39" customHeight="1">
      <c r="A42" s="59" t="s">
        <v>55</v>
      </c>
      <c r="B42" s="31" t="s">
        <v>182</v>
      </c>
      <c r="C42" s="31" t="s">
        <v>160</v>
      </c>
      <c r="D42" s="32">
        <f aca="true" t="shared" si="3" ref="D42:F43">D43</f>
        <v>527.3</v>
      </c>
      <c r="E42" s="32">
        <f t="shared" si="3"/>
        <v>400</v>
      </c>
      <c r="F42" s="32">
        <f t="shared" si="3"/>
        <v>0</v>
      </c>
      <c r="G42" s="73"/>
    </row>
    <row r="43" spans="1:7" ht="48" customHeight="1">
      <c r="A43" s="30" t="s">
        <v>124</v>
      </c>
      <c r="B43" s="31" t="s">
        <v>123</v>
      </c>
      <c r="C43" s="31" t="s">
        <v>160</v>
      </c>
      <c r="D43" s="32">
        <f t="shared" si="3"/>
        <v>527.3</v>
      </c>
      <c r="E43" s="32">
        <f t="shared" si="3"/>
        <v>400</v>
      </c>
      <c r="F43" s="32">
        <f t="shared" si="3"/>
        <v>0</v>
      </c>
      <c r="G43" s="73"/>
    </row>
    <row r="44" spans="1:7" ht="24">
      <c r="A44" s="49" t="s">
        <v>50</v>
      </c>
      <c r="B44" s="45" t="s">
        <v>123</v>
      </c>
      <c r="C44" s="45" t="s">
        <v>6</v>
      </c>
      <c r="D44" s="46">
        <f>'Приложение 2'!E53</f>
        <v>527.3</v>
      </c>
      <c r="E44" s="46">
        <f>'Приложение 2'!F53</f>
        <v>400</v>
      </c>
      <c r="F44" s="46">
        <f>'Приложение 2'!G53</f>
        <v>0</v>
      </c>
      <c r="G44" s="73"/>
    </row>
    <row r="45" spans="1:7" ht="75.75" customHeight="1">
      <c r="A45" s="59" t="s">
        <v>56</v>
      </c>
      <c r="B45" s="31" t="s">
        <v>183</v>
      </c>
      <c r="C45" s="31" t="s">
        <v>160</v>
      </c>
      <c r="D45" s="32">
        <f aca="true" t="shared" si="4" ref="D45:F46">D46</f>
        <v>10781.1</v>
      </c>
      <c r="E45" s="32">
        <f t="shared" si="4"/>
        <v>10781.1</v>
      </c>
      <c r="F45" s="32">
        <f t="shared" si="4"/>
        <v>10781.1</v>
      </c>
      <c r="G45" s="73"/>
    </row>
    <row r="46" spans="1:7" ht="95.25" customHeight="1">
      <c r="A46" s="30" t="s">
        <v>57</v>
      </c>
      <c r="B46" s="31" t="s">
        <v>103</v>
      </c>
      <c r="C46" s="31" t="s">
        <v>160</v>
      </c>
      <c r="D46" s="32">
        <f t="shared" si="4"/>
        <v>10781.1</v>
      </c>
      <c r="E46" s="32">
        <f t="shared" si="4"/>
        <v>10781.1</v>
      </c>
      <c r="F46" s="32">
        <f t="shared" si="4"/>
        <v>10781.1</v>
      </c>
      <c r="G46" s="73"/>
    </row>
    <row r="47" spans="1:7" ht="36.75" customHeight="1">
      <c r="A47" s="49" t="s">
        <v>39</v>
      </c>
      <c r="B47" s="45" t="s">
        <v>103</v>
      </c>
      <c r="C47" s="45" t="s">
        <v>184</v>
      </c>
      <c r="D47" s="46">
        <f>'Приложение 2'!E56</f>
        <v>10781.1</v>
      </c>
      <c r="E47" s="46">
        <f>'Приложение 2'!F56</f>
        <v>10781.1</v>
      </c>
      <c r="F47" s="46">
        <f>'Приложение 2'!G56</f>
        <v>10781.1</v>
      </c>
      <c r="G47" s="73"/>
    </row>
    <row r="48" spans="1:7" ht="39.75" customHeight="1">
      <c r="A48" s="59" t="s">
        <v>185</v>
      </c>
      <c r="B48" s="31" t="s">
        <v>186</v>
      </c>
      <c r="C48" s="31" t="s">
        <v>160</v>
      </c>
      <c r="D48" s="32">
        <f>D49+D51+D53</f>
        <v>53292.5</v>
      </c>
      <c r="E48" s="32">
        <f>E49+E51+E53</f>
        <v>0</v>
      </c>
      <c r="F48" s="32">
        <f>F49+F51+F53</f>
        <v>0</v>
      </c>
      <c r="G48" s="73"/>
    </row>
    <row r="49" spans="1:7" ht="24.75" customHeight="1">
      <c r="A49" s="30" t="s">
        <v>187</v>
      </c>
      <c r="B49" s="31" t="s">
        <v>432</v>
      </c>
      <c r="C49" s="31"/>
      <c r="D49" s="32">
        <f>D50</f>
        <v>50680.1</v>
      </c>
      <c r="E49" s="32">
        <f>E50</f>
        <v>0</v>
      </c>
      <c r="F49" s="32">
        <f>F50</f>
        <v>0</v>
      </c>
      <c r="G49" s="73"/>
    </row>
    <row r="50" spans="1:7" ht="39.75" customHeight="1">
      <c r="A50" s="49" t="s">
        <v>39</v>
      </c>
      <c r="B50" s="45" t="s">
        <v>432</v>
      </c>
      <c r="C50" s="45">
        <v>400</v>
      </c>
      <c r="D50" s="46">
        <f>'Приложение 2'!E59</f>
        <v>50680.1</v>
      </c>
      <c r="E50" s="46">
        <f>'Приложение 2'!F59</f>
        <v>0</v>
      </c>
      <c r="F50" s="46">
        <f>'Приложение 2'!G59</f>
        <v>0</v>
      </c>
      <c r="G50" s="73"/>
    </row>
    <row r="51" spans="1:7" ht="26.25" customHeight="1">
      <c r="A51" s="30" t="s">
        <v>187</v>
      </c>
      <c r="B51" s="31" t="s">
        <v>433</v>
      </c>
      <c r="C51" s="31"/>
      <c r="D51" s="32">
        <f>D52</f>
        <v>2133.9</v>
      </c>
      <c r="E51" s="32">
        <f>E52</f>
        <v>0</v>
      </c>
      <c r="F51" s="32">
        <f>F52</f>
        <v>0</v>
      </c>
      <c r="G51" s="73"/>
    </row>
    <row r="52" spans="1:7" ht="35.25" customHeight="1">
      <c r="A52" s="49" t="s">
        <v>39</v>
      </c>
      <c r="B52" s="45" t="s">
        <v>433</v>
      </c>
      <c r="C52" s="45">
        <v>400</v>
      </c>
      <c r="D52" s="46">
        <f>'Приложение 2'!E61</f>
        <v>2133.9</v>
      </c>
      <c r="E52" s="46">
        <f>'Приложение 2'!F61</f>
        <v>0</v>
      </c>
      <c r="F52" s="46">
        <f>'Приложение 2'!G61</f>
        <v>0</v>
      </c>
      <c r="G52" s="73"/>
    </row>
    <row r="53" spans="1:7" ht="24" customHeight="1">
      <c r="A53" s="30" t="s">
        <v>187</v>
      </c>
      <c r="B53" s="31" t="s">
        <v>188</v>
      </c>
      <c r="C53" s="31" t="s">
        <v>160</v>
      </c>
      <c r="D53" s="32">
        <f>D54</f>
        <v>478.5</v>
      </c>
      <c r="E53" s="32">
        <f>E54</f>
        <v>0</v>
      </c>
      <c r="F53" s="32">
        <f>F54</f>
        <v>0</v>
      </c>
      <c r="G53" s="73"/>
    </row>
    <row r="54" spans="1:7" ht="37.5" customHeight="1">
      <c r="A54" s="49" t="s">
        <v>39</v>
      </c>
      <c r="B54" s="45" t="s">
        <v>188</v>
      </c>
      <c r="C54" s="45" t="s">
        <v>184</v>
      </c>
      <c r="D54" s="46">
        <f>'Приложение 2'!E63</f>
        <v>478.5</v>
      </c>
      <c r="E54" s="46">
        <f>'Приложение 2'!F63</f>
        <v>0</v>
      </c>
      <c r="F54" s="46">
        <f>'Приложение 2'!G63</f>
        <v>0</v>
      </c>
      <c r="G54" s="73"/>
    </row>
    <row r="55" spans="1:7" ht="51.75" customHeight="1">
      <c r="A55" s="56" t="s">
        <v>189</v>
      </c>
      <c r="B55" s="57" t="s">
        <v>190</v>
      </c>
      <c r="C55" s="57" t="s">
        <v>160</v>
      </c>
      <c r="D55" s="58">
        <f>D56+D62+D65+D68+D78+D59+D71+D81+D86+D74</f>
        <v>26510.5</v>
      </c>
      <c r="E55" s="58">
        <f>E56+E62+E65+E68+E78+E59+E71+E81+E86+E74</f>
        <v>7040.9</v>
      </c>
      <c r="F55" s="58">
        <f>F56+F62+F65+F68+F78+F59+F71+F81+F86+F74</f>
        <v>6400.4</v>
      </c>
      <c r="G55" s="73"/>
    </row>
    <row r="56" spans="1:7" ht="28.5" customHeight="1">
      <c r="A56" s="59" t="s">
        <v>428</v>
      </c>
      <c r="B56" s="31" t="s">
        <v>191</v>
      </c>
      <c r="C56" s="31" t="s">
        <v>160</v>
      </c>
      <c r="D56" s="32">
        <f aca="true" t="shared" si="5" ref="D56:F57">D57</f>
        <v>1700</v>
      </c>
      <c r="E56" s="32">
        <f t="shared" si="5"/>
        <v>2000</v>
      </c>
      <c r="F56" s="32">
        <f t="shared" si="5"/>
        <v>2000</v>
      </c>
      <c r="G56" s="73"/>
    </row>
    <row r="57" spans="1:7" ht="14.25" customHeight="1">
      <c r="A57" s="30" t="s">
        <v>60</v>
      </c>
      <c r="B57" s="31" t="s">
        <v>192</v>
      </c>
      <c r="C57" s="31" t="s">
        <v>160</v>
      </c>
      <c r="D57" s="32">
        <f t="shared" si="5"/>
        <v>1700</v>
      </c>
      <c r="E57" s="32">
        <f t="shared" si="5"/>
        <v>2000</v>
      </c>
      <c r="F57" s="32">
        <f t="shared" si="5"/>
        <v>2000</v>
      </c>
      <c r="G57" s="73"/>
    </row>
    <row r="58" spans="1:7" ht="27.75" customHeight="1">
      <c r="A58" s="49" t="s">
        <v>173</v>
      </c>
      <c r="B58" s="45" t="s">
        <v>192</v>
      </c>
      <c r="C58" s="45" t="s">
        <v>28</v>
      </c>
      <c r="D58" s="46">
        <f>'Приложение 2'!E67</f>
        <v>1700</v>
      </c>
      <c r="E58" s="46">
        <f>'Приложение 2'!F67</f>
        <v>2000</v>
      </c>
      <c r="F58" s="46">
        <f>'Приложение 2'!G67</f>
        <v>2000</v>
      </c>
      <c r="G58" s="73"/>
    </row>
    <row r="59" spans="1:7" ht="25.5" customHeight="1">
      <c r="A59" s="60" t="s">
        <v>436</v>
      </c>
      <c r="B59" s="31" t="s">
        <v>434</v>
      </c>
      <c r="C59" s="45"/>
      <c r="D59" s="46">
        <f aca="true" t="shared" si="6" ref="D59:F60">D60</f>
        <v>450</v>
      </c>
      <c r="E59" s="46">
        <f t="shared" si="6"/>
        <v>0</v>
      </c>
      <c r="F59" s="46">
        <f t="shared" si="6"/>
        <v>0</v>
      </c>
      <c r="G59" s="73"/>
    </row>
    <row r="60" spans="1:7" ht="13.5" customHeight="1">
      <c r="A60" s="30" t="s">
        <v>60</v>
      </c>
      <c r="B60" s="31" t="s">
        <v>435</v>
      </c>
      <c r="C60" s="45"/>
      <c r="D60" s="46">
        <f t="shared" si="6"/>
        <v>450</v>
      </c>
      <c r="E60" s="46">
        <f t="shared" si="6"/>
        <v>0</v>
      </c>
      <c r="F60" s="46">
        <f t="shared" si="6"/>
        <v>0</v>
      </c>
      <c r="G60" s="73"/>
    </row>
    <row r="61" spans="1:7" ht="27.75" customHeight="1">
      <c r="A61" s="49" t="s">
        <v>173</v>
      </c>
      <c r="B61" s="31" t="s">
        <v>435</v>
      </c>
      <c r="C61" s="45">
        <v>200</v>
      </c>
      <c r="D61" s="46">
        <f>'Приложение 2'!E70</f>
        <v>450</v>
      </c>
      <c r="E61" s="46">
        <f>'Приложение 2'!F70</f>
        <v>0</v>
      </c>
      <c r="F61" s="46">
        <f>'Приложение 2'!G70</f>
        <v>0</v>
      </c>
      <c r="G61" s="73"/>
    </row>
    <row r="62" spans="1:7" ht="24">
      <c r="A62" s="59" t="s">
        <v>404</v>
      </c>
      <c r="B62" s="31" t="s">
        <v>193</v>
      </c>
      <c r="C62" s="31" t="s">
        <v>160</v>
      </c>
      <c r="D62" s="32">
        <f aca="true" t="shared" si="7" ref="D62:F63">D63</f>
        <v>700.9</v>
      </c>
      <c r="E62" s="32">
        <f t="shared" si="7"/>
        <v>700.9</v>
      </c>
      <c r="F62" s="32">
        <f t="shared" si="7"/>
        <v>700.9</v>
      </c>
      <c r="G62" s="73"/>
    </row>
    <row r="63" spans="1:7" ht="72.75" customHeight="1">
      <c r="A63" s="30" t="s">
        <v>194</v>
      </c>
      <c r="B63" s="31" t="s">
        <v>195</v>
      </c>
      <c r="C63" s="31" t="s">
        <v>160</v>
      </c>
      <c r="D63" s="32">
        <f t="shared" si="7"/>
        <v>700.9</v>
      </c>
      <c r="E63" s="32">
        <f t="shared" si="7"/>
        <v>700.9</v>
      </c>
      <c r="F63" s="32">
        <f t="shared" si="7"/>
        <v>700.9</v>
      </c>
      <c r="G63" s="73"/>
    </row>
    <row r="64" spans="1:7" ht="24.75" customHeight="1">
      <c r="A64" s="49" t="s">
        <v>173</v>
      </c>
      <c r="B64" s="45" t="s">
        <v>195</v>
      </c>
      <c r="C64" s="45" t="s">
        <v>28</v>
      </c>
      <c r="D64" s="46">
        <f>'Приложение 2'!E73</f>
        <v>700.9</v>
      </c>
      <c r="E64" s="46">
        <f>'Приложение 2'!F73</f>
        <v>700.9</v>
      </c>
      <c r="F64" s="46">
        <f>'Приложение 2'!G73</f>
        <v>700.9</v>
      </c>
      <c r="G64" s="73"/>
    </row>
    <row r="65" spans="1:7" ht="36">
      <c r="A65" s="59" t="s">
        <v>92</v>
      </c>
      <c r="B65" s="31" t="s">
        <v>196</v>
      </c>
      <c r="C65" s="31" t="s">
        <v>160</v>
      </c>
      <c r="D65" s="32">
        <f aca="true" t="shared" si="8" ref="D65:F66">D66</f>
        <v>5987.1</v>
      </c>
      <c r="E65" s="32">
        <f t="shared" si="8"/>
        <v>4340</v>
      </c>
      <c r="F65" s="32">
        <f t="shared" si="8"/>
        <v>3699.5</v>
      </c>
      <c r="G65" s="73"/>
    </row>
    <row r="66" spans="1:7" ht="12" customHeight="1">
      <c r="A66" s="30" t="s">
        <v>60</v>
      </c>
      <c r="B66" s="31" t="s">
        <v>197</v>
      </c>
      <c r="C66" s="31" t="s">
        <v>160</v>
      </c>
      <c r="D66" s="32">
        <f t="shared" si="8"/>
        <v>5987.1</v>
      </c>
      <c r="E66" s="32">
        <f t="shared" si="8"/>
        <v>4340</v>
      </c>
      <c r="F66" s="32">
        <f t="shared" si="8"/>
        <v>3699.5</v>
      </c>
      <c r="G66" s="73"/>
    </row>
    <row r="67" spans="1:7" ht="39.75" customHeight="1">
      <c r="A67" s="49" t="s">
        <v>5</v>
      </c>
      <c r="B67" s="45" t="s">
        <v>197</v>
      </c>
      <c r="C67" s="45" t="s">
        <v>15</v>
      </c>
      <c r="D67" s="46">
        <f>'Приложение 2'!E76</f>
        <v>5987.1</v>
      </c>
      <c r="E67" s="46">
        <f>'Приложение 2'!F76</f>
        <v>4340</v>
      </c>
      <c r="F67" s="46">
        <f>'Приложение 2'!G76</f>
        <v>3699.5</v>
      </c>
      <c r="G67" s="73"/>
    </row>
    <row r="68" spans="1:7" ht="12.75">
      <c r="A68" s="59" t="s">
        <v>198</v>
      </c>
      <c r="B68" s="31" t="s">
        <v>199</v>
      </c>
      <c r="C68" s="31" t="s">
        <v>160</v>
      </c>
      <c r="D68" s="32">
        <f aca="true" t="shared" si="9" ref="D68:F69">D69</f>
        <v>163.8</v>
      </c>
      <c r="E68" s="32">
        <f t="shared" si="9"/>
        <v>0</v>
      </c>
      <c r="F68" s="32">
        <f t="shared" si="9"/>
        <v>0</v>
      </c>
      <c r="G68" s="73"/>
    </row>
    <row r="69" spans="1:7" ht="47.25" customHeight="1">
      <c r="A69" s="30" t="s">
        <v>399</v>
      </c>
      <c r="B69" s="31" t="s">
        <v>415</v>
      </c>
      <c r="C69" s="31" t="s">
        <v>160</v>
      </c>
      <c r="D69" s="32">
        <f t="shared" si="9"/>
        <v>163.8</v>
      </c>
      <c r="E69" s="32">
        <f t="shared" si="9"/>
        <v>0</v>
      </c>
      <c r="F69" s="32">
        <f t="shared" si="9"/>
        <v>0</v>
      </c>
      <c r="G69" s="73"/>
    </row>
    <row r="70" spans="1:7" ht="13.5" customHeight="1">
      <c r="A70" s="49" t="s">
        <v>33</v>
      </c>
      <c r="B70" s="45" t="s">
        <v>415</v>
      </c>
      <c r="C70" s="45" t="s">
        <v>2</v>
      </c>
      <c r="D70" s="46">
        <f>'Приложение 2'!E79</f>
        <v>163.8</v>
      </c>
      <c r="E70" s="46">
        <f>'Приложение 2'!F79</f>
        <v>0</v>
      </c>
      <c r="F70" s="46">
        <f>'Приложение 2'!G79</f>
        <v>0</v>
      </c>
      <c r="G70" s="92"/>
    </row>
    <row r="71" spans="1:7" ht="28.5" customHeight="1">
      <c r="A71" s="59" t="s">
        <v>494</v>
      </c>
      <c r="B71" s="31" t="s">
        <v>495</v>
      </c>
      <c r="C71" s="31" t="s">
        <v>160</v>
      </c>
      <c r="D71" s="32">
        <f aca="true" t="shared" si="10" ref="D71:F72">D72</f>
        <v>10000</v>
      </c>
      <c r="E71" s="32">
        <f t="shared" si="10"/>
        <v>0</v>
      </c>
      <c r="F71" s="32">
        <f t="shared" si="10"/>
        <v>0</v>
      </c>
      <c r="G71" s="92"/>
    </row>
    <row r="72" spans="1:7" ht="13.5" customHeight="1">
      <c r="A72" s="30" t="s">
        <v>60</v>
      </c>
      <c r="B72" s="31" t="s">
        <v>496</v>
      </c>
      <c r="C72" s="31" t="s">
        <v>160</v>
      </c>
      <c r="D72" s="32">
        <f t="shared" si="10"/>
        <v>10000</v>
      </c>
      <c r="E72" s="32">
        <f t="shared" si="10"/>
        <v>0</v>
      </c>
      <c r="F72" s="32">
        <f t="shared" si="10"/>
        <v>0</v>
      </c>
      <c r="G72" s="92"/>
    </row>
    <row r="73" spans="1:7" ht="26.25" customHeight="1">
      <c r="A73" s="49" t="s">
        <v>173</v>
      </c>
      <c r="B73" s="45" t="s">
        <v>496</v>
      </c>
      <c r="C73" s="45">
        <v>200</v>
      </c>
      <c r="D73" s="46">
        <f>'Приложение 2'!E82</f>
        <v>10000</v>
      </c>
      <c r="E73" s="46">
        <f>'[3]Приложение 2'!F71</f>
        <v>0</v>
      </c>
      <c r="F73" s="46">
        <f>'[3]Приложение 2'!G71</f>
        <v>0</v>
      </c>
      <c r="G73" s="92"/>
    </row>
    <row r="74" spans="1:7" ht="26.25" customHeight="1">
      <c r="A74" s="30" t="s">
        <v>524</v>
      </c>
      <c r="B74" s="31" t="s">
        <v>525</v>
      </c>
      <c r="C74" s="31"/>
      <c r="D74" s="32">
        <f>D75</f>
        <v>5450</v>
      </c>
      <c r="E74" s="32">
        <f>E75</f>
        <v>0</v>
      </c>
      <c r="F74" s="32">
        <f>F75</f>
        <v>0</v>
      </c>
      <c r="G74" s="92"/>
    </row>
    <row r="75" spans="1:7" ht="15" customHeight="1">
      <c r="A75" s="30" t="s">
        <v>60</v>
      </c>
      <c r="B75" s="31" t="s">
        <v>526</v>
      </c>
      <c r="C75" s="31"/>
      <c r="D75" s="32">
        <f>D76+D77</f>
        <v>5450</v>
      </c>
      <c r="E75" s="32">
        <f>E76+E77</f>
        <v>0</v>
      </c>
      <c r="F75" s="32">
        <f>F76+F77</f>
        <v>0</v>
      </c>
      <c r="G75" s="92"/>
    </row>
    <row r="76" spans="1:7" ht="27" customHeight="1">
      <c r="A76" s="49" t="s">
        <v>173</v>
      </c>
      <c r="B76" s="45" t="s">
        <v>526</v>
      </c>
      <c r="C76" s="45">
        <v>200</v>
      </c>
      <c r="D76" s="46">
        <f>'Приложение 2'!E85</f>
        <v>450</v>
      </c>
      <c r="E76" s="46">
        <f>'Приложение 2'!F85</f>
        <v>0</v>
      </c>
      <c r="F76" s="46">
        <f>'Приложение 2'!G85</f>
        <v>0</v>
      </c>
      <c r="G76" s="92"/>
    </row>
    <row r="77" spans="1:7" ht="38.25" customHeight="1">
      <c r="A77" s="49" t="s">
        <v>39</v>
      </c>
      <c r="B77" s="45" t="s">
        <v>526</v>
      </c>
      <c r="C77" s="45">
        <v>400</v>
      </c>
      <c r="D77" s="46">
        <f>'Приложение 2'!E86</f>
        <v>5000</v>
      </c>
      <c r="E77" s="46">
        <f>'Приложение 2'!F86</f>
        <v>0</v>
      </c>
      <c r="F77" s="46">
        <f>'Приложение 2'!G86</f>
        <v>0</v>
      </c>
      <c r="G77" s="92"/>
    </row>
    <row r="78" spans="1:7" ht="97.5" customHeight="1">
      <c r="A78" s="59" t="s">
        <v>93</v>
      </c>
      <c r="B78" s="31" t="s">
        <v>200</v>
      </c>
      <c r="C78" s="31" t="s">
        <v>160</v>
      </c>
      <c r="D78" s="32">
        <f aca="true" t="shared" si="11" ref="D78:F79">D79</f>
        <v>50</v>
      </c>
      <c r="E78" s="32">
        <f t="shared" si="11"/>
        <v>0</v>
      </c>
      <c r="F78" s="32">
        <f t="shared" si="11"/>
        <v>0</v>
      </c>
      <c r="G78" s="73"/>
    </row>
    <row r="79" spans="1:7" ht="12.75" customHeight="1">
      <c r="A79" s="30" t="s">
        <v>60</v>
      </c>
      <c r="B79" s="31" t="s">
        <v>201</v>
      </c>
      <c r="C79" s="31" t="s">
        <v>160</v>
      </c>
      <c r="D79" s="32">
        <f t="shared" si="11"/>
        <v>50</v>
      </c>
      <c r="E79" s="32">
        <f t="shared" si="11"/>
        <v>0</v>
      </c>
      <c r="F79" s="32">
        <f t="shared" si="11"/>
        <v>0</v>
      </c>
      <c r="G79" s="73"/>
    </row>
    <row r="80" spans="1:7" ht="23.25" customHeight="1">
      <c r="A80" s="49" t="s">
        <v>173</v>
      </c>
      <c r="B80" s="45" t="s">
        <v>201</v>
      </c>
      <c r="C80" s="45" t="s">
        <v>28</v>
      </c>
      <c r="D80" s="46">
        <f>'Приложение 2'!E89</f>
        <v>50</v>
      </c>
      <c r="E80" s="46">
        <f>'Приложение 2'!F89</f>
        <v>0</v>
      </c>
      <c r="F80" s="46">
        <f>'Приложение 2'!G89</f>
        <v>0</v>
      </c>
      <c r="G80" s="73"/>
    </row>
    <row r="81" spans="1:7" ht="40.5" customHeight="1">
      <c r="A81" s="98" t="s">
        <v>512</v>
      </c>
      <c r="B81" s="31" t="s">
        <v>510</v>
      </c>
      <c r="C81" s="45"/>
      <c r="D81" s="32">
        <f>D82+D84</f>
        <v>1673.9</v>
      </c>
      <c r="E81" s="32">
        <f>E82+E84</f>
        <v>0</v>
      </c>
      <c r="F81" s="32">
        <f>F82+F84</f>
        <v>0</v>
      </c>
      <c r="G81" s="73"/>
    </row>
    <row r="82" spans="1:7" ht="53.25" customHeight="1">
      <c r="A82" s="85" t="s">
        <v>513</v>
      </c>
      <c r="B82" s="31" t="s">
        <v>511</v>
      </c>
      <c r="C82" s="45"/>
      <c r="D82" s="32">
        <f>D83</f>
        <v>1623</v>
      </c>
      <c r="E82" s="32">
        <f>E83</f>
        <v>0</v>
      </c>
      <c r="F82" s="32">
        <f>F83</f>
        <v>0</v>
      </c>
      <c r="G82" s="73"/>
    </row>
    <row r="83" spans="1:7" ht="26.25" customHeight="1">
      <c r="A83" s="49" t="s">
        <v>173</v>
      </c>
      <c r="B83" s="31" t="s">
        <v>511</v>
      </c>
      <c r="C83" s="45">
        <v>200</v>
      </c>
      <c r="D83" s="46">
        <f>'Приложение 2'!E92</f>
        <v>1623</v>
      </c>
      <c r="E83" s="46">
        <f>'Приложение 2'!F92</f>
        <v>0</v>
      </c>
      <c r="F83" s="46">
        <f>'Приложение 2'!G92</f>
        <v>0</v>
      </c>
      <c r="G83" s="73"/>
    </row>
    <row r="84" spans="1:7" ht="13.5" customHeight="1">
      <c r="A84" s="30" t="s">
        <v>60</v>
      </c>
      <c r="B84" s="31" t="s">
        <v>527</v>
      </c>
      <c r="C84" s="45"/>
      <c r="D84" s="32">
        <f>D85</f>
        <v>50.9</v>
      </c>
      <c r="E84" s="32">
        <f>E85</f>
        <v>0</v>
      </c>
      <c r="F84" s="32">
        <f>F85</f>
        <v>0</v>
      </c>
      <c r="G84" s="73"/>
    </row>
    <row r="85" spans="1:7" ht="26.25" customHeight="1">
      <c r="A85" s="49" t="s">
        <v>173</v>
      </c>
      <c r="B85" s="31" t="s">
        <v>527</v>
      </c>
      <c r="C85" s="45">
        <v>200</v>
      </c>
      <c r="D85" s="46">
        <f>'Приложение 2'!E94</f>
        <v>50.9</v>
      </c>
      <c r="E85" s="46">
        <f>'Приложение 2'!F94</f>
        <v>0</v>
      </c>
      <c r="F85" s="46">
        <f>'Приложение 2'!G94</f>
        <v>0</v>
      </c>
      <c r="G85" s="73"/>
    </row>
    <row r="86" spans="1:7" ht="26.25" customHeight="1">
      <c r="A86" s="99" t="s">
        <v>516</v>
      </c>
      <c r="B86" s="31" t="s">
        <v>514</v>
      </c>
      <c r="C86" s="45"/>
      <c r="D86" s="46">
        <f aca="true" t="shared" si="12" ref="D86:F87">D87</f>
        <v>334.8</v>
      </c>
      <c r="E86" s="46">
        <f t="shared" si="12"/>
        <v>0</v>
      </c>
      <c r="F86" s="46">
        <f t="shared" si="12"/>
        <v>0</v>
      </c>
      <c r="G86" s="73"/>
    </row>
    <row r="87" spans="1:7" ht="16.5" customHeight="1">
      <c r="A87" s="30" t="s">
        <v>60</v>
      </c>
      <c r="B87" s="31" t="s">
        <v>515</v>
      </c>
      <c r="C87" s="45"/>
      <c r="D87" s="46">
        <f t="shared" si="12"/>
        <v>334.8</v>
      </c>
      <c r="E87" s="46">
        <f t="shared" si="12"/>
        <v>0</v>
      </c>
      <c r="F87" s="46">
        <f t="shared" si="12"/>
        <v>0</v>
      </c>
      <c r="G87" s="73"/>
    </row>
    <row r="88" spans="1:7" ht="38.25" customHeight="1">
      <c r="A88" s="49" t="s">
        <v>5</v>
      </c>
      <c r="B88" s="31" t="s">
        <v>515</v>
      </c>
      <c r="C88" s="45">
        <v>600</v>
      </c>
      <c r="D88" s="46">
        <f>'Приложение 2'!E97</f>
        <v>334.8</v>
      </c>
      <c r="E88" s="46">
        <f>'Приложение 2'!F97</f>
        <v>0</v>
      </c>
      <c r="F88" s="46">
        <f>'Приложение 2'!G97</f>
        <v>0</v>
      </c>
      <c r="G88" s="73"/>
    </row>
    <row r="89" spans="1:7" ht="24">
      <c r="A89" s="56" t="s">
        <v>202</v>
      </c>
      <c r="B89" s="57" t="s">
        <v>203</v>
      </c>
      <c r="C89" s="57" t="s">
        <v>160</v>
      </c>
      <c r="D89" s="58">
        <f aca="true" t="shared" si="13" ref="D89:F91">D90</f>
        <v>164641.1</v>
      </c>
      <c r="E89" s="58">
        <f t="shared" si="13"/>
        <v>52184.7</v>
      </c>
      <c r="F89" s="58">
        <f t="shared" si="13"/>
        <v>0</v>
      </c>
      <c r="G89" s="73"/>
    </row>
    <row r="90" spans="1:7" ht="55.5" customHeight="1">
      <c r="A90" s="71" t="s">
        <v>508</v>
      </c>
      <c r="B90" s="31" t="s">
        <v>204</v>
      </c>
      <c r="C90" s="31" t="s">
        <v>160</v>
      </c>
      <c r="D90" s="32">
        <f t="shared" si="13"/>
        <v>164641.1</v>
      </c>
      <c r="E90" s="32">
        <f t="shared" si="13"/>
        <v>52184.7</v>
      </c>
      <c r="F90" s="32">
        <f t="shared" si="13"/>
        <v>0</v>
      </c>
      <c r="G90" s="73"/>
    </row>
    <row r="91" spans="1:7" ht="37.5" customHeight="1">
      <c r="A91" s="100" t="s">
        <v>509</v>
      </c>
      <c r="B91" s="31" t="s">
        <v>98</v>
      </c>
      <c r="C91" s="31" t="s">
        <v>160</v>
      </c>
      <c r="D91" s="32">
        <f t="shared" si="13"/>
        <v>164641.1</v>
      </c>
      <c r="E91" s="32">
        <f t="shared" si="13"/>
        <v>52184.7</v>
      </c>
      <c r="F91" s="32">
        <f t="shared" si="13"/>
        <v>0</v>
      </c>
      <c r="G91" s="73"/>
    </row>
    <row r="92" spans="1:7" ht="37.5" customHeight="1">
      <c r="A92" s="49" t="s">
        <v>39</v>
      </c>
      <c r="B92" s="45" t="s">
        <v>98</v>
      </c>
      <c r="C92" s="45" t="s">
        <v>184</v>
      </c>
      <c r="D92" s="46">
        <f>'Приложение 2'!E101</f>
        <v>164641.1</v>
      </c>
      <c r="E92" s="46">
        <f>'Приложение 2'!F101</f>
        <v>52184.7</v>
      </c>
      <c r="F92" s="46">
        <f>'Приложение 2'!G101</f>
        <v>0</v>
      </c>
      <c r="G92" s="73"/>
    </row>
    <row r="93" spans="1:7" ht="40.5" customHeight="1">
      <c r="A93" s="56" t="s">
        <v>37</v>
      </c>
      <c r="B93" s="57" t="s">
        <v>205</v>
      </c>
      <c r="C93" s="57" t="s">
        <v>160</v>
      </c>
      <c r="D93" s="58">
        <f>D94+D102+D105+D109+D112+D115+D123+D126+D132+D136+D140+D144+D147+D150+D154+D158+D161+D167+D170+D173+D182+D164+D129</f>
        <v>877771.5000000002</v>
      </c>
      <c r="E93" s="58">
        <f>E94+E102+E105+E109+E112+E115+E123+E126+E132+E136+E140+E144+E147+E150+E154+E158+E161+E167+E170+E173+E182+E164+E129</f>
        <v>890012.9</v>
      </c>
      <c r="F93" s="58">
        <f>F94+F102+F105+F109+F112+F115+F123+F126+F132+F136+F140+F144+F147+F150+F154+F158+F161+F167+F170+F173+F182+F164+F129</f>
        <v>874475.5</v>
      </c>
      <c r="G93" s="73"/>
    </row>
    <row r="94" spans="1:7" ht="48.75" customHeight="1">
      <c r="A94" s="59" t="s">
        <v>318</v>
      </c>
      <c r="B94" s="31" t="s">
        <v>319</v>
      </c>
      <c r="C94" s="31" t="s">
        <v>160</v>
      </c>
      <c r="D94" s="32">
        <f>D95+D97+D99</f>
        <v>735330.8</v>
      </c>
      <c r="E94" s="32">
        <f>E95+E97+E99</f>
        <v>765385.6</v>
      </c>
      <c r="F94" s="32">
        <f>F95+F97+F99</f>
        <v>758549.7</v>
      </c>
      <c r="G94" s="73"/>
    </row>
    <row r="95" spans="1:7" ht="27" customHeight="1">
      <c r="A95" s="30" t="s">
        <v>38</v>
      </c>
      <c r="B95" s="31" t="s">
        <v>320</v>
      </c>
      <c r="C95" s="31" t="s">
        <v>160</v>
      </c>
      <c r="D95" s="32">
        <f>D96</f>
        <v>52883</v>
      </c>
      <c r="E95" s="32">
        <f>E96</f>
        <v>68264.9</v>
      </c>
      <c r="F95" s="32">
        <f>F96</f>
        <v>61429</v>
      </c>
      <c r="G95" s="73"/>
    </row>
    <row r="96" spans="1:7" ht="36">
      <c r="A96" s="49" t="s">
        <v>5</v>
      </c>
      <c r="B96" s="45" t="s">
        <v>320</v>
      </c>
      <c r="C96" s="45" t="s">
        <v>15</v>
      </c>
      <c r="D96" s="46">
        <f>'Приложение 2'!E364</f>
        <v>52883</v>
      </c>
      <c r="E96" s="46">
        <f>'Приложение 2'!F364</f>
        <v>68264.9</v>
      </c>
      <c r="F96" s="46">
        <f>'Приложение 2'!G364</f>
        <v>61429</v>
      </c>
      <c r="G96" s="73"/>
    </row>
    <row r="97" spans="1:7" ht="47.25" customHeight="1">
      <c r="A97" s="30" t="s">
        <v>69</v>
      </c>
      <c r="B97" s="31" t="s">
        <v>321</v>
      </c>
      <c r="C97" s="31" t="s">
        <v>160</v>
      </c>
      <c r="D97" s="32">
        <f>D98</f>
        <v>620071.9</v>
      </c>
      <c r="E97" s="32">
        <f>E98</f>
        <v>633071.1</v>
      </c>
      <c r="F97" s="32">
        <f>F98</f>
        <v>633071.1</v>
      </c>
      <c r="G97" s="73"/>
    </row>
    <row r="98" spans="1:7" ht="36">
      <c r="A98" s="49" t="s">
        <v>5</v>
      </c>
      <c r="B98" s="45" t="s">
        <v>321</v>
      </c>
      <c r="C98" s="45" t="s">
        <v>15</v>
      </c>
      <c r="D98" s="46">
        <f>'Приложение 2'!E366</f>
        <v>620071.9</v>
      </c>
      <c r="E98" s="46">
        <f>'Приложение 2'!F366</f>
        <v>633071.1</v>
      </c>
      <c r="F98" s="46">
        <f>'Приложение 2'!G366</f>
        <v>633071.1</v>
      </c>
      <c r="G98" s="73"/>
    </row>
    <row r="99" spans="1:7" ht="25.5" customHeight="1">
      <c r="A99" s="30" t="s">
        <v>229</v>
      </c>
      <c r="B99" s="31" t="s">
        <v>322</v>
      </c>
      <c r="C99" s="31" t="s">
        <v>160</v>
      </c>
      <c r="D99" s="32">
        <f>D101+D100</f>
        <v>62375.9</v>
      </c>
      <c r="E99" s="32">
        <f>E101+E100</f>
        <v>64049.6</v>
      </c>
      <c r="F99" s="32">
        <f>F101+F100</f>
        <v>64049.6</v>
      </c>
      <c r="G99" s="73"/>
    </row>
    <row r="100" spans="1:7" ht="25.5" customHeight="1">
      <c r="A100" s="49" t="s">
        <v>173</v>
      </c>
      <c r="B100" s="45" t="s">
        <v>322</v>
      </c>
      <c r="C100" s="45">
        <v>200</v>
      </c>
      <c r="D100" s="46">
        <f>'Приложение 2'!E368</f>
        <v>4000</v>
      </c>
      <c r="E100" s="46">
        <f>'Приложение 2'!F368</f>
        <v>0</v>
      </c>
      <c r="F100" s="46">
        <f>'Приложение 2'!G368</f>
        <v>0</v>
      </c>
      <c r="G100" s="73"/>
    </row>
    <row r="101" spans="1:7" ht="39" customHeight="1">
      <c r="A101" s="49" t="s">
        <v>5</v>
      </c>
      <c r="B101" s="45" t="s">
        <v>322</v>
      </c>
      <c r="C101" s="45" t="s">
        <v>15</v>
      </c>
      <c r="D101" s="46">
        <f>'Приложение 2'!E369</f>
        <v>58375.9</v>
      </c>
      <c r="E101" s="46">
        <f>'Приложение 2'!F369</f>
        <v>64049.6</v>
      </c>
      <c r="F101" s="46">
        <f>'Приложение 2'!G369</f>
        <v>64049.6</v>
      </c>
      <c r="G101" s="73"/>
    </row>
    <row r="102" spans="1:7" ht="85.5" customHeight="1">
      <c r="A102" s="59" t="s">
        <v>70</v>
      </c>
      <c r="B102" s="31" t="s">
        <v>323</v>
      </c>
      <c r="C102" s="31" t="s">
        <v>160</v>
      </c>
      <c r="D102" s="32">
        <f aca="true" t="shared" si="14" ref="D102:F103">D103</f>
        <v>11824</v>
      </c>
      <c r="E102" s="32">
        <f t="shared" si="14"/>
        <v>13141.8</v>
      </c>
      <c r="F102" s="32">
        <f t="shared" si="14"/>
        <v>13141.8</v>
      </c>
      <c r="G102" s="73"/>
    </row>
    <row r="103" spans="1:7" ht="73.5" customHeight="1">
      <c r="A103" s="30" t="s">
        <v>4</v>
      </c>
      <c r="B103" s="31" t="s">
        <v>324</v>
      </c>
      <c r="C103" s="31" t="s">
        <v>160</v>
      </c>
      <c r="D103" s="32">
        <f t="shared" si="14"/>
        <v>11824</v>
      </c>
      <c r="E103" s="32">
        <f t="shared" si="14"/>
        <v>13141.8</v>
      </c>
      <c r="F103" s="32">
        <f t="shared" si="14"/>
        <v>13141.8</v>
      </c>
      <c r="G103" s="73"/>
    </row>
    <row r="104" spans="1:7" ht="36">
      <c r="A104" s="49" t="s">
        <v>5</v>
      </c>
      <c r="B104" s="45" t="s">
        <v>324</v>
      </c>
      <c r="C104" s="45" t="s">
        <v>15</v>
      </c>
      <c r="D104" s="46">
        <f>'Приложение 2'!E372</f>
        <v>11824</v>
      </c>
      <c r="E104" s="46">
        <f>'Приложение 2'!F372</f>
        <v>13141.8</v>
      </c>
      <c r="F104" s="46">
        <f>'Приложение 2'!G372</f>
        <v>13141.8</v>
      </c>
      <c r="G104" s="73"/>
    </row>
    <row r="105" spans="1:7" ht="24">
      <c r="A105" s="59" t="s">
        <v>106</v>
      </c>
      <c r="B105" s="31" t="s">
        <v>206</v>
      </c>
      <c r="C105" s="31" t="s">
        <v>160</v>
      </c>
      <c r="D105" s="32">
        <f>D106</f>
        <v>2144</v>
      </c>
      <c r="E105" s="32">
        <f>E106</f>
        <v>5000</v>
      </c>
      <c r="F105" s="32">
        <f>F106</f>
        <v>0</v>
      </c>
      <c r="G105" s="92"/>
    </row>
    <row r="106" spans="1:7" ht="12.75">
      <c r="A106" s="30" t="s">
        <v>60</v>
      </c>
      <c r="B106" s="31" t="s">
        <v>416</v>
      </c>
      <c r="C106" s="31" t="s">
        <v>160</v>
      </c>
      <c r="D106" s="32">
        <f>D108+D107</f>
        <v>2144</v>
      </c>
      <c r="E106" s="32">
        <f>E108+E107</f>
        <v>5000</v>
      </c>
      <c r="F106" s="32">
        <f>F108+F107</f>
        <v>0</v>
      </c>
      <c r="G106" s="73"/>
    </row>
    <row r="107" spans="1:7" ht="27" customHeight="1">
      <c r="A107" s="49" t="s">
        <v>173</v>
      </c>
      <c r="B107" s="45" t="s">
        <v>416</v>
      </c>
      <c r="C107" s="45">
        <v>200</v>
      </c>
      <c r="D107" s="46">
        <f>'Приложение 2'!E105</f>
        <v>894</v>
      </c>
      <c r="E107" s="46">
        <f>'Приложение 2'!F105</f>
        <v>0</v>
      </c>
      <c r="F107" s="46">
        <f>'Приложение 2'!G105</f>
        <v>0</v>
      </c>
      <c r="G107" s="73"/>
    </row>
    <row r="108" spans="1:7" ht="37.5" customHeight="1">
      <c r="A108" s="49" t="s">
        <v>39</v>
      </c>
      <c r="B108" s="45" t="s">
        <v>416</v>
      </c>
      <c r="C108" s="45" t="s">
        <v>184</v>
      </c>
      <c r="D108" s="46">
        <f>'Приложение 2'!E106</f>
        <v>1250</v>
      </c>
      <c r="E108" s="46">
        <f>'Приложение 2'!F106</f>
        <v>5000</v>
      </c>
      <c r="F108" s="46">
        <f>'Приложение 2'!G106</f>
        <v>0</v>
      </c>
      <c r="G108" s="73"/>
    </row>
    <row r="109" spans="1:7" ht="13.5" customHeight="1">
      <c r="A109" s="59" t="s">
        <v>40</v>
      </c>
      <c r="B109" s="31" t="s">
        <v>325</v>
      </c>
      <c r="C109" s="31" t="s">
        <v>160</v>
      </c>
      <c r="D109" s="32">
        <f aca="true" t="shared" si="15" ref="D109:F110">D110</f>
        <v>1890</v>
      </c>
      <c r="E109" s="32">
        <f t="shared" si="15"/>
        <v>470</v>
      </c>
      <c r="F109" s="32">
        <f t="shared" si="15"/>
        <v>459</v>
      </c>
      <c r="G109" s="73"/>
    </row>
    <row r="110" spans="1:7" ht="12.75" customHeight="1">
      <c r="A110" s="30" t="s">
        <v>60</v>
      </c>
      <c r="B110" s="31" t="s">
        <v>326</v>
      </c>
      <c r="C110" s="31" t="s">
        <v>160</v>
      </c>
      <c r="D110" s="32">
        <f t="shared" si="15"/>
        <v>1890</v>
      </c>
      <c r="E110" s="32">
        <f t="shared" si="15"/>
        <v>470</v>
      </c>
      <c r="F110" s="32">
        <f t="shared" si="15"/>
        <v>459</v>
      </c>
      <c r="G110" s="73"/>
    </row>
    <row r="111" spans="1:7" ht="36">
      <c r="A111" s="49" t="s">
        <v>5</v>
      </c>
      <c r="B111" s="45" t="s">
        <v>326</v>
      </c>
      <c r="C111" s="45" t="s">
        <v>15</v>
      </c>
      <c r="D111" s="46">
        <f>'Приложение 2'!E375</f>
        <v>1890</v>
      </c>
      <c r="E111" s="46">
        <f>'Приложение 2'!F375</f>
        <v>470</v>
      </c>
      <c r="F111" s="46">
        <f>'Приложение 2'!G375</f>
        <v>459</v>
      </c>
      <c r="G111" s="73"/>
    </row>
    <row r="112" spans="1:7" ht="28.5" customHeight="1">
      <c r="A112" s="59" t="s">
        <v>127</v>
      </c>
      <c r="B112" s="31" t="s">
        <v>327</v>
      </c>
      <c r="C112" s="31" t="s">
        <v>160</v>
      </c>
      <c r="D112" s="32">
        <f aca="true" t="shared" si="16" ref="D112:F113">D113</f>
        <v>683</v>
      </c>
      <c r="E112" s="32">
        <f t="shared" si="16"/>
        <v>50</v>
      </c>
      <c r="F112" s="32">
        <f t="shared" si="16"/>
        <v>50</v>
      </c>
      <c r="G112" s="73"/>
    </row>
    <row r="113" spans="1:7" ht="12" customHeight="1">
      <c r="A113" s="30" t="s">
        <v>60</v>
      </c>
      <c r="B113" s="31" t="s">
        <v>328</v>
      </c>
      <c r="C113" s="31" t="s">
        <v>160</v>
      </c>
      <c r="D113" s="32">
        <f t="shared" si="16"/>
        <v>683</v>
      </c>
      <c r="E113" s="32">
        <f t="shared" si="16"/>
        <v>50</v>
      </c>
      <c r="F113" s="32">
        <f t="shared" si="16"/>
        <v>50</v>
      </c>
      <c r="G113" s="73"/>
    </row>
    <row r="114" spans="1:7" ht="36">
      <c r="A114" s="49" t="s">
        <v>5</v>
      </c>
      <c r="B114" s="45" t="s">
        <v>328</v>
      </c>
      <c r="C114" s="45" t="s">
        <v>15</v>
      </c>
      <c r="D114" s="46">
        <f>'Приложение 2'!E378</f>
        <v>683</v>
      </c>
      <c r="E114" s="46">
        <f>'Приложение 2'!F378</f>
        <v>50</v>
      </c>
      <c r="F114" s="46">
        <f>'Приложение 2'!G378</f>
        <v>50</v>
      </c>
      <c r="G114" s="73"/>
    </row>
    <row r="115" spans="1:7" ht="27.75" customHeight="1">
      <c r="A115" s="59" t="s">
        <v>71</v>
      </c>
      <c r="B115" s="31" t="s">
        <v>329</v>
      </c>
      <c r="C115" s="31" t="s">
        <v>160</v>
      </c>
      <c r="D115" s="32">
        <f>D116+D121+D119</f>
        <v>26526.8</v>
      </c>
      <c r="E115" s="32">
        <f>E116+E121+E119</f>
        <v>11047.1</v>
      </c>
      <c r="F115" s="32">
        <f>F116+F121+F119</f>
        <v>7847.1</v>
      </c>
      <c r="G115" s="73"/>
    </row>
    <row r="116" spans="1:7" ht="14.25" customHeight="1">
      <c r="A116" s="30" t="s">
        <v>60</v>
      </c>
      <c r="B116" s="31" t="s">
        <v>412</v>
      </c>
      <c r="C116" s="31" t="s">
        <v>160</v>
      </c>
      <c r="D116" s="32">
        <f>D117+D118</f>
        <v>16717.8</v>
      </c>
      <c r="E116" s="32">
        <f>E117+E118</f>
        <v>5200</v>
      </c>
      <c r="F116" s="32">
        <f>F117+F118</f>
        <v>2000</v>
      </c>
      <c r="G116" s="73"/>
    </row>
    <row r="117" spans="1:7" ht="24.75" customHeight="1">
      <c r="A117" s="49" t="s">
        <v>173</v>
      </c>
      <c r="B117" s="45" t="s">
        <v>412</v>
      </c>
      <c r="C117" s="45" t="s">
        <v>28</v>
      </c>
      <c r="D117" s="46">
        <f>'Приложение 2'!E381</f>
        <v>3629.1</v>
      </c>
      <c r="E117" s="46">
        <f>'Приложение 2'!F381</f>
        <v>5100</v>
      </c>
      <c r="F117" s="46">
        <f>'Приложение 2'!G381</f>
        <v>1900</v>
      </c>
      <c r="G117" s="73"/>
    </row>
    <row r="118" spans="1:7" ht="36">
      <c r="A118" s="49" t="s">
        <v>5</v>
      </c>
      <c r="B118" s="45" t="s">
        <v>412</v>
      </c>
      <c r="C118" s="45" t="s">
        <v>15</v>
      </c>
      <c r="D118" s="46">
        <f>'Приложение 2'!E382</f>
        <v>13088.7</v>
      </c>
      <c r="E118" s="46">
        <f>'Приложение 2'!F382</f>
        <v>100</v>
      </c>
      <c r="F118" s="46">
        <f>'Приложение 2'!G382</f>
        <v>100</v>
      </c>
      <c r="G118" s="73"/>
    </row>
    <row r="119" spans="1:7" ht="36.75" customHeight="1">
      <c r="A119" s="30" t="s">
        <v>368</v>
      </c>
      <c r="B119" s="31" t="s">
        <v>420</v>
      </c>
      <c r="C119" s="31"/>
      <c r="D119" s="32">
        <f>D120</f>
        <v>7599.2</v>
      </c>
      <c r="E119" s="32">
        <f>E120</f>
        <v>5847.1</v>
      </c>
      <c r="F119" s="32">
        <f>F120</f>
        <v>5847.1</v>
      </c>
      <c r="G119" s="73"/>
    </row>
    <row r="120" spans="1:7" ht="36">
      <c r="A120" s="49" t="s">
        <v>5</v>
      </c>
      <c r="B120" s="31" t="s">
        <v>420</v>
      </c>
      <c r="C120" s="45">
        <v>600</v>
      </c>
      <c r="D120" s="46">
        <f>'Приложение 2'!E384</f>
        <v>7599.2</v>
      </c>
      <c r="E120" s="46">
        <f>'Приложение 2'!F384</f>
        <v>5847.1</v>
      </c>
      <c r="F120" s="46">
        <f>'Приложение 2'!G384</f>
        <v>5847.1</v>
      </c>
      <c r="G120" s="73"/>
    </row>
    <row r="121" spans="1:7" ht="36">
      <c r="A121" s="30" t="s">
        <v>330</v>
      </c>
      <c r="B121" s="31" t="s">
        <v>448</v>
      </c>
      <c r="C121" s="31" t="s">
        <v>160</v>
      </c>
      <c r="D121" s="32">
        <f>D122</f>
        <v>2209.8</v>
      </c>
      <c r="E121" s="32">
        <f>E122</f>
        <v>0</v>
      </c>
      <c r="F121" s="32">
        <f>F122</f>
        <v>0</v>
      </c>
      <c r="G121" s="73"/>
    </row>
    <row r="122" spans="1:7" ht="36">
      <c r="A122" s="49" t="s">
        <v>5</v>
      </c>
      <c r="B122" s="45" t="s">
        <v>448</v>
      </c>
      <c r="C122" s="45" t="s">
        <v>15</v>
      </c>
      <c r="D122" s="46">
        <f>'Приложение 2'!E386</f>
        <v>2209.8</v>
      </c>
      <c r="E122" s="46">
        <f>'Приложение 2'!F386</f>
        <v>0</v>
      </c>
      <c r="F122" s="46">
        <f>'Приложение 2'!G386</f>
        <v>0</v>
      </c>
      <c r="G122" s="73"/>
    </row>
    <row r="123" spans="1:7" ht="48.75" customHeight="1">
      <c r="A123" s="59" t="s">
        <v>331</v>
      </c>
      <c r="B123" s="31" t="s">
        <v>332</v>
      </c>
      <c r="C123" s="31" t="s">
        <v>160</v>
      </c>
      <c r="D123" s="32">
        <f aca="true" t="shared" si="17" ref="D123:F124">D124</f>
        <v>13459.3</v>
      </c>
      <c r="E123" s="32">
        <f t="shared" si="17"/>
        <v>14051.2</v>
      </c>
      <c r="F123" s="32">
        <f t="shared" si="17"/>
        <v>13632.2</v>
      </c>
      <c r="G123" s="73"/>
    </row>
    <row r="124" spans="1:7" ht="49.5" customHeight="1">
      <c r="A124" s="30" t="s">
        <v>484</v>
      </c>
      <c r="B124" s="31" t="s">
        <v>429</v>
      </c>
      <c r="C124" s="31" t="s">
        <v>160</v>
      </c>
      <c r="D124" s="32">
        <f t="shared" si="17"/>
        <v>13459.3</v>
      </c>
      <c r="E124" s="32">
        <f t="shared" si="17"/>
        <v>14051.2</v>
      </c>
      <c r="F124" s="32">
        <f t="shared" si="17"/>
        <v>13632.2</v>
      </c>
      <c r="G124" s="73"/>
    </row>
    <row r="125" spans="1:7" ht="36">
      <c r="A125" s="49" t="s">
        <v>5</v>
      </c>
      <c r="B125" s="45" t="s">
        <v>429</v>
      </c>
      <c r="C125" s="45" t="s">
        <v>15</v>
      </c>
      <c r="D125" s="46">
        <f>'Приложение 2'!E389</f>
        <v>13459.3</v>
      </c>
      <c r="E125" s="46">
        <f>'Приложение 2'!F389</f>
        <v>14051.2</v>
      </c>
      <c r="F125" s="46">
        <f>'Приложение 2'!G389</f>
        <v>13632.2</v>
      </c>
      <c r="G125" s="73"/>
    </row>
    <row r="126" spans="1:7" ht="28.5" customHeight="1">
      <c r="A126" s="59" t="s">
        <v>486</v>
      </c>
      <c r="B126" s="31" t="s">
        <v>334</v>
      </c>
      <c r="C126" s="31" t="s">
        <v>160</v>
      </c>
      <c r="D126" s="32">
        <f aca="true" t="shared" si="18" ref="D126:F127">D127</f>
        <v>8044.1</v>
      </c>
      <c r="E126" s="32">
        <f t="shared" si="18"/>
        <v>8044.1</v>
      </c>
      <c r="F126" s="32">
        <f t="shared" si="18"/>
        <v>8044.1</v>
      </c>
      <c r="G126" s="73"/>
    </row>
    <row r="127" spans="1:7" ht="49.5" customHeight="1">
      <c r="A127" s="30" t="s">
        <v>335</v>
      </c>
      <c r="B127" s="31" t="s">
        <v>336</v>
      </c>
      <c r="C127" s="31" t="s">
        <v>160</v>
      </c>
      <c r="D127" s="32">
        <f t="shared" si="18"/>
        <v>8044.1</v>
      </c>
      <c r="E127" s="32">
        <f t="shared" si="18"/>
        <v>8044.1</v>
      </c>
      <c r="F127" s="32">
        <f t="shared" si="18"/>
        <v>8044.1</v>
      </c>
      <c r="G127" s="73"/>
    </row>
    <row r="128" spans="1:7" ht="36">
      <c r="A128" s="49" t="s">
        <v>5</v>
      </c>
      <c r="B128" s="45" t="s">
        <v>336</v>
      </c>
      <c r="C128" s="45" t="s">
        <v>15</v>
      </c>
      <c r="D128" s="46">
        <f>'Приложение 2'!E392</f>
        <v>8044.1</v>
      </c>
      <c r="E128" s="46">
        <f>'Приложение 2'!F392</f>
        <v>8044.1</v>
      </c>
      <c r="F128" s="46">
        <f>'Приложение 2'!G392</f>
        <v>8044.1</v>
      </c>
      <c r="G128" s="73"/>
    </row>
    <row r="129" spans="1:7" ht="84.75" customHeight="1">
      <c r="A129" s="63" t="s">
        <v>464</v>
      </c>
      <c r="B129" s="31" t="s">
        <v>465</v>
      </c>
      <c r="C129" s="45"/>
      <c r="D129" s="32">
        <f aca="true" t="shared" si="19" ref="D129:F130">D130</f>
        <v>34790.8</v>
      </c>
      <c r="E129" s="32">
        <f t="shared" si="19"/>
        <v>34790.8</v>
      </c>
      <c r="F129" s="32">
        <f t="shared" si="19"/>
        <v>34790.8</v>
      </c>
      <c r="G129" s="73"/>
    </row>
    <row r="130" spans="1:7" ht="88.5" customHeight="1">
      <c r="A130" s="63" t="s">
        <v>464</v>
      </c>
      <c r="B130" s="31" t="s">
        <v>466</v>
      </c>
      <c r="C130" s="45"/>
      <c r="D130" s="32">
        <f t="shared" si="19"/>
        <v>34790.8</v>
      </c>
      <c r="E130" s="32">
        <f t="shared" si="19"/>
        <v>34790.8</v>
      </c>
      <c r="F130" s="32">
        <f t="shared" si="19"/>
        <v>34790.8</v>
      </c>
      <c r="G130" s="73"/>
    </row>
    <row r="131" spans="1:7" ht="36">
      <c r="A131" s="49" t="s">
        <v>5</v>
      </c>
      <c r="B131" s="45" t="s">
        <v>466</v>
      </c>
      <c r="C131" s="45">
        <v>600</v>
      </c>
      <c r="D131" s="46">
        <f>'Приложение 2'!E395</f>
        <v>34790.8</v>
      </c>
      <c r="E131" s="46">
        <f>'Приложение 2'!F395</f>
        <v>34790.8</v>
      </c>
      <c r="F131" s="46">
        <f>'Приложение 2'!G395</f>
        <v>34790.8</v>
      </c>
      <c r="G131" s="73"/>
    </row>
    <row r="132" spans="1:7" ht="36" customHeight="1">
      <c r="A132" s="59" t="s">
        <v>76</v>
      </c>
      <c r="B132" s="31" t="s">
        <v>337</v>
      </c>
      <c r="C132" s="31" t="s">
        <v>160</v>
      </c>
      <c r="D132" s="32">
        <f>D133</f>
        <v>50.4</v>
      </c>
      <c r="E132" s="32">
        <f>E133</f>
        <v>35</v>
      </c>
      <c r="F132" s="32">
        <f>F133</f>
        <v>35</v>
      </c>
      <c r="G132" s="73"/>
    </row>
    <row r="133" spans="1:7" ht="15" customHeight="1">
      <c r="A133" s="30" t="s">
        <v>60</v>
      </c>
      <c r="B133" s="31" t="s">
        <v>338</v>
      </c>
      <c r="C133" s="31" t="s">
        <v>160</v>
      </c>
      <c r="D133" s="32">
        <f>D134+D135</f>
        <v>50.4</v>
      </c>
      <c r="E133" s="32">
        <f>E134+E135</f>
        <v>35</v>
      </c>
      <c r="F133" s="32">
        <f>F134+F135</f>
        <v>35</v>
      </c>
      <c r="G133" s="73"/>
    </row>
    <row r="134" spans="1:7" ht="25.5" customHeight="1">
      <c r="A134" s="49" t="s">
        <v>173</v>
      </c>
      <c r="B134" s="45" t="s">
        <v>338</v>
      </c>
      <c r="C134" s="45" t="s">
        <v>28</v>
      </c>
      <c r="D134" s="46">
        <f>'Приложение 2'!E398</f>
        <v>0</v>
      </c>
      <c r="E134" s="46">
        <f>'Приложение 2'!F398</f>
        <v>35</v>
      </c>
      <c r="F134" s="46">
        <f>'Приложение 2'!G398</f>
        <v>35</v>
      </c>
      <c r="G134" s="73"/>
    </row>
    <row r="135" spans="1:7" ht="25.5" customHeight="1">
      <c r="A135" s="49" t="s">
        <v>5</v>
      </c>
      <c r="B135" s="45" t="s">
        <v>338</v>
      </c>
      <c r="C135" s="45">
        <v>600</v>
      </c>
      <c r="D135" s="46">
        <f>'Приложение 2'!E399</f>
        <v>50.4</v>
      </c>
      <c r="E135" s="46">
        <f>'Приложение 2'!F399</f>
        <v>0</v>
      </c>
      <c r="F135" s="46">
        <f>'Приложение 2'!G399</f>
        <v>0</v>
      </c>
      <c r="G135" s="73"/>
    </row>
    <row r="136" spans="1:7" ht="24.75" customHeight="1">
      <c r="A136" s="59" t="s">
        <v>77</v>
      </c>
      <c r="B136" s="31" t="s">
        <v>339</v>
      </c>
      <c r="C136" s="31" t="s">
        <v>160</v>
      </c>
      <c r="D136" s="32">
        <f>D137</f>
        <v>374</v>
      </c>
      <c r="E136" s="32">
        <f>E137</f>
        <v>200</v>
      </c>
      <c r="F136" s="32">
        <f>F137</f>
        <v>110</v>
      </c>
      <c r="G136" s="73"/>
    </row>
    <row r="137" spans="1:7" ht="12" customHeight="1">
      <c r="A137" s="30" t="s">
        <v>60</v>
      </c>
      <c r="B137" s="31" t="s">
        <v>340</v>
      </c>
      <c r="C137" s="31" t="s">
        <v>160</v>
      </c>
      <c r="D137" s="32">
        <f>D138+D139</f>
        <v>374</v>
      </c>
      <c r="E137" s="32">
        <f>E138+E139</f>
        <v>200</v>
      </c>
      <c r="F137" s="32">
        <f>F138+F139</f>
        <v>110</v>
      </c>
      <c r="G137" s="73"/>
    </row>
    <row r="138" spans="1:7" ht="27.75" customHeight="1">
      <c r="A138" s="49" t="s">
        <v>173</v>
      </c>
      <c r="B138" s="45" t="s">
        <v>340</v>
      </c>
      <c r="C138" s="45" t="s">
        <v>28</v>
      </c>
      <c r="D138" s="46">
        <f>'Приложение 2'!E402</f>
        <v>34</v>
      </c>
      <c r="E138" s="46">
        <f>'Приложение 2'!F402</f>
        <v>10</v>
      </c>
      <c r="F138" s="46">
        <f>'Приложение 2'!G402</f>
        <v>10</v>
      </c>
      <c r="G138" s="73"/>
    </row>
    <row r="139" spans="1:7" ht="36">
      <c r="A139" s="49" t="s">
        <v>5</v>
      </c>
      <c r="B139" s="45" t="s">
        <v>340</v>
      </c>
      <c r="C139" s="45" t="s">
        <v>15</v>
      </c>
      <c r="D139" s="46">
        <f>'Приложение 2'!E403</f>
        <v>340</v>
      </c>
      <c r="E139" s="46">
        <f>'Приложение 2'!F403</f>
        <v>190</v>
      </c>
      <c r="F139" s="46">
        <f>'Приложение 2'!G403</f>
        <v>100</v>
      </c>
      <c r="G139" s="73"/>
    </row>
    <row r="140" spans="1:7" ht="39.75" customHeight="1">
      <c r="A140" s="59" t="s">
        <v>341</v>
      </c>
      <c r="B140" s="31" t="s">
        <v>342</v>
      </c>
      <c r="C140" s="31" t="s">
        <v>160</v>
      </c>
      <c r="D140" s="32">
        <f>D141</f>
        <v>20</v>
      </c>
      <c r="E140" s="32">
        <f>E141</f>
        <v>20</v>
      </c>
      <c r="F140" s="32">
        <f>F141</f>
        <v>20</v>
      </c>
      <c r="G140" s="73"/>
    </row>
    <row r="141" spans="1:7" ht="15.75" customHeight="1">
      <c r="A141" s="30" t="s">
        <v>60</v>
      </c>
      <c r="B141" s="31" t="s">
        <v>343</v>
      </c>
      <c r="C141" s="31" t="s">
        <v>160</v>
      </c>
      <c r="D141" s="32">
        <f>D142+D143</f>
        <v>20</v>
      </c>
      <c r="E141" s="32">
        <f>E142+E143</f>
        <v>20</v>
      </c>
      <c r="F141" s="32">
        <f>F142+F143</f>
        <v>20</v>
      </c>
      <c r="G141" s="73"/>
    </row>
    <row r="142" spans="1:7" ht="24.75" customHeight="1">
      <c r="A142" s="49" t="s">
        <v>173</v>
      </c>
      <c r="B142" s="45" t="s">
        <v>343</v>
      </c>
      <c r="C142" s="45" t="s">
        <v>28</v>
      </c>
      <c r="D142" s="46">
        <f>'Приложение 2'!E406</f>
        <v>10</v>
      </c>
      <c r="E142" s="46">
        <f>'Приложение 2'!F406</f>
        <v>10</v>
      </c>
      <c r="F142" s="46">
        <f>'Приложение 2'!G406</f>
        <v>10</v>
      </c>
      <c r="G142" s="73"/>
    </row>
    <row r="143" spans="1:7" ht="37.5" customHeight="1">
      <c r="A143" s="49" t="s">
        <v>5</v>
      </c>
      <c r="B143" s="45" t="s">
        <v>343</v>
      </c>
      <c r="C143" s="45">
        <v>600</v>
      </c>
      <c r="D143" s="46">
        <f>'Приложение 2'!E407</f>
        <v>10</v>
      </c>
      <c r="E143" s="46">
        <f>'Приложение 2'!F407</f>
        <v>10</v>
      </c>
      <c r="F143" s="46">
        <f>'Приложение 2'!G407</f>
        <v>10</v>
      </c>
      <c r="G143" s="73"/>
    </row>
    <row r="144" spans="1:7" ht="24">
      <c r="A144" s="59" t="s">
        <v>78</v>
      </c>
      <c r="B144" s="31" t="s">
        <v>344</v>
      </c>
      <c r="C144" s="31" t="s">
        <v>160</v>
      </c>
      <c r="D144" s="32">
        <f aca="true" t="shared" si="20" ref="D144:F145">D145</f>
        <v>60</v>
      </c>
      <c r="E144" s="32">
        <f t="shared" si="20"/>
        <v>60</v>
      </c>
      <c r="F144" s="32">
        <f t="shared" si="20"/>
        <v>60</v>
      </c>
      <c r="G144" s="73"/>
    </row>
    <row r="145" spans="1:7" ht="13.5" customHeight="1">
      <c r="A145" s="30" t="s">
        <v>60</v>
      </c>
      <c r="B145" s="31" t="s">
        <v>345</v>
      </c>
      <c r="C145" s="31" t="s">
        <v>160</v>
      </c>
      <c r="D145" s="32">
        <f t="shared" si="20"/>
        <v>60</v>
      </c>
      <c r="E145" s="32">
        <f t="shared" si="20"/>
        <v>60</v>
      </c>
      <c r="F145" s="32">
        <f t="shared" si="20"/>
        <v>60</v>
      </c>
      <c r="G145" s="73"/>
    </row>
    <row r="146" spans="1:7" ht="25.5" customHeight="1">
      <c r="A146" s="49" t="s">
        <v>173</v>
      </c>
      <c r="B146" s="45" t="s">
        <v>345</v>
      </c>
      <c r="C146" s="45" t="s">
        <v>28</v>
      </c>
      <c r="D146" s="46">
        <f>'Приложение 2'!E410</f>
        <v>60</v>
      </c>
      <c r="E146" s="46">
        <f>'Приложение 2'!F410</f>
        <v>60</v>
      </c>
      <c r="F146" s="46">
        <f>'Приложение 2'!G410</f>
        <v>60</v>
      </c>
      <c r="G146" s="73"/>
    </row>
    <row r="147" spans="1:7" ht="37.5" customHeight="1">
      <c r="A147" s="59" t="s">
        <v>100</v>
      </c>
      <c r="B147" s="31" t="s">
        <v>346</v>
      </c>
      <c r="C147" s="31" t="s">
        <v>160</v>
      </c>
      <c r="D147" s="32">
        <f aca="true" t="shared" si="21" ref="D147:F148">D148</f>
        <v>20</v>
      </c>
      <c r="E147" s="32">
        <f t="shared" si="21"/>
        <v>0</v>
      </c>
      <c r="F147" s="32">
        <f t="shared" si="21"/>
        <v>0</v>
      </c>
      <c r="G147" s="73"/>
    </row>
    <row r="148" spans="1:7" ht="14.25" customHeight="1">
      <c r="A148" s="30" t="s">
        <v>60</v>
      </c>
      <c r="B148" s="31" t="s">
        <v>347</v>
      </c>
      <c r="C148" s="31" t="s">
        <v>160</v>
      </c>
      <c r="D148" s="32">
        <f t="shared" si="21"/>
        <v>20</v>
      </c>
      <c r="E148" s="32">
        <f t="shared" si="21"/>
        <v>0</v>
      </c>
      <c r="F148" s="32">
        <f t="shared" si="21"/>
        <v>0</v>
      </c>
      <c r="G148" s="73"/>
    </row>
    <row r="149" spans="1:7" ht="27.75" customHeight="1">
      <c r="A149" s="49" t="s">
        <v>173</v>
      </c>
      <c r="B149" s="45" t="s">
        <v>347</v>
      </c>
      <c r="C149" s="45" t="s">
        <v>28</v>
      </c>
      <c r="D149" s="46">
        <f>'Приложение 2'!E413</f>
        <v>20</v>
      </c>
      <c r="E149" s="46">
        <f>'Приложение 2'!F413</f>
        <v>0</v>
      </c>
      <c r="F149" s="46">
        <f>'Приложение 2'!G413</f>
        <v>0</v>
      </c>
      <c r="G149" s="73"/>
    </row>
    <row r="150" spans="1:7" ht="63" customHeight="1">
      <c r="A150" s="59" t="s">
        <v>148</v>
      </c>
      <c r="B150" s="31" t="s">
        <v>207</v>
      </c>
      <c r="C150" s="31" t="s">
        <v>160</v>
      </c>
      <c r="D150" s="32">
        <f>D151</f>
        <v>263</v>
      </c>
      <c r="E150" s="32">
        <f>E151</f>
        <v>160</v>
      </c>
      <c r="F150" s="32">
        <f>F151</f>
        <v>160</v>
      </c>
      <c r="G150" s="73"/>
    </row>
    <row r="151" spans="1:7" ht="12" customHeight="1">
      <c r="A151" s="30" t="s">
        <v>60</v>
      </c>
      <c r="B151" s="31" t="s">
        <v>208</v>
      </c>
      <c r="C151" s="31" t="s">
        <v>160</v>
      </c>
      <c r="D151" s="32">
        <f>D153+D152</f>
        <v>263</v>
      </c>
      <c r="E151" s="32">
        <f>E153+E152</f>
        <v>160</v>
      </c>
      <c r="F151" s="32">
        <f>F153+F152</f>
        <v>160</v>
      </c>
      <c r="G151" s="73"/>
    </row>
    <row r="152" spans="1:7" ht="27.75" customHeight="1">
      <c r="A152" s="49" t="s">
        <v>173</v>
      </c>
      <c r="B152" s="45" t="s">
        <v>208</v>
      </c>
      <c r="C152" s="45" t="s">
        <v>28</v>
      </c>
      <c r="D152" s="46">
        <f>'Приложение 2'!E416+'Приложение 2'!E109</f>
        <v>136</v>
      </c>
      <c r="E152" s="46">
        <f>'Приложение 2'!F416+'Приложение 2'!F109</f>
        <v>110</v>
      </c>
      <c r="F152" s="46">
        <f>'Приложение 2'!G416+'Приложение 2'!G109</f>
        <v>110</v>
      </c>
      <c r="G152" s="73"/>
    </row>
    <row r="153" spans="1:7" ht="40.5" customHeight="1">
      <c r="A153" s="49" t="s">
        <v>5</v>
      </c>
      <c r="B153" s="45" t="s">
        <v>208</v>
      </c>
      <c r="C153" s="45" t="s">
        <v>15</v>
      </c>
      <c r="D153" s="46">
        <f>'Приложение 2'!E417</f>
        <v>127</v>
      </c>
      <c r="E153" s="46">
        <f>'Приложение 2'!F417</f>
        <v>50</v>
      </c>
      <c r="F153" s="46">
        <f>'Приложение 2'!G417</f>
        <v>50</v>
      </c>
      <c r="G153" s="93"/>
    </row>
    <row r="154" spans="1:7" ht="12.75">
      <c r="A154" s="59" t="s">
        <v>125</v>
      </c>
      <c r="B154" s="31" t="s">
        <v>348</v>
      </c>
      <c r="C154" s="31" t="s">
        <v>160</v>
      </c>
      <c r="D154" s="32">
        <f>D155</f>
        <v>30</v>
      </c>
      <c r="E154" s="32">
        <f>E155</f>
        <v>30</v>
      </c>
      <c r="F154" s="32">
        <f>F155</f>
        <v>30</v>
      </c>
      <c r="G154" s="73"/>
    </row>
    <row r="155" spans="1:7" ht="15" customHeight="1">
      <c r="A155" s="30" t="s">
        <v>60</v>
      </c>
      <c r="B155" s="31" t="s">
        <v>349</v>
      </c>
      <c r="C155" s="31" t="s">
        <v>160</v>
      </c>
      <c r="D155" s="32">
        <f>D156+D157</f>
        <v>30</v>
      </c>
      <c r="E155" s="32">
        <f>E156+E157</f>
        <v>30</v>
      </c>
      <c r="F155" s="32">
        <f>F156+F157</f>
        <v>30</v>
      </c>
      <c r="G155" s="73"/>
    </row>
    <row r="156" spans="1:7" ht="27" customHeight="1">
      <c r="A156" s="49" t="s">
        <v>173</v>
      </c>
      <c r="B156" s="45" t="s">
        <v>349</v>
      </c>
      <c r="C156" s="45" t="s">
        <v>28</v>
      </c>
      <c r="D156" s="46">
        <f>'Приложение 2'!E420</f>
        <v>19.2</v>
      </c>
      <c r="E156" s="46">
        <f>'Приложение 2'!F420</f>
        <v>30</v>
      </c>
      <c r="F156" s="46">
        <f>'Приложение 2'!G420</f>
        <v>30</v>
      </c>
      <c r="G156" s="73"/>
    </row>
    <row r="157" spans="1:7" ht="40.5" customHeight="1">
      <c r="A157" s="49" t="s">
        <v>5</v>
      </c>
      <c r="B157" s="45" t="s">
        <v>349</v>
      </c>
      <c r="C157" s="45" t="s">
        <v>15</v>
      </c>
      <c r="D157" s="46">
        <f>'Приложение 2'!E421</f>
        <v>10.8</v>
      </c>
      <c r="E157" s="46">
        <f>'Приложение 2'!F421</f>
        <v>0</v>
      </c>
      <c r="F157" s="46">
        <f>'Приложение 2'!G421</f>
        <v>0</v>
      </c>
      <c r="G157" s="73"/>
    </row>
    <row r="158" spans="1:7" ht="27.75" customHeight="1">
      <c r="A158" s="59" t="s">
        <v>147</v>
      </c>
      <c r="B158" s="31" t="s">
        <v>350</v>
      </c>
      <c r="C158" s="31" t="s">
        <v>160</v>
      </c>
      <c r="D158" s="32">
        <f aca="true" t="shared" si="22" ref="D158:F159">D159</f>
        <v>10</v>
      </c>
      <c r="E158" s="32">
        <f t="shared" si="22"/>
        <v>10</v>
      </c>
      <c r="F158" s="32">
        <f t="shared" si="22"/>
        <v>10</v>
      </c>
      <c r="G158" s="73"/>
    </row>
    <row r="159" spans="1:7" ht="16.5" customHeight="1">
      <c r="A159" s="30" t="s">
        <v>60</v>
      </c>
      <c r="B159" s="31" t="s">
        <v>351</v>
      </c>
      <c r="C159" s="31" t="s">
        <v>160</v>
      </c>
      <c r="D159" s="32">
        <f t="shared" si="22"/>
        <v>10</v>
      </c>
      <c r="E159" s="32">
        <f t="shared" si="22"/>
        <v>10</v>
      </c>
      <c r="F159" s="32">
        <f t="shared" si="22"/>
        <v>10</v>
      </c>
      <c r="G159" s="73"/>
    </row>
    <row r="160" spans="1:7" ht="24.75" customHeight="1">
      <c r="A160" s="49" t="s">
        <v>173</v>
      </c>
      <c r="B160" s="45" t="s">
        <v>351</v>
      </c>
      <c r="C160" s="45" t="s">
        <v>28</v>
      </c>
      <c r="D160" s="46">
        <f>'Приложение 2'!E424</f>
        <v>10</v>
      </c>
      <c r="E160" s="46">
        <f>'Приложение 2'!F424</f>
        <v>10</v>
      </c>
      <c r="F160" s="46">
        <f>'Приложение 2'!G424</f>
        <v>10</v>
      </c>
      <c r="G160" s="73"/>
    </row>
    <row r="161" spans="1:7" ht="35.25" customHeight="1">
      <c r="A161" s="59" t="s">
        <v>126</v>
      </c>
      <c r="B161" s="31" t="s">
        <v>352</v>
      </c>
      <c r="C161" s="31" t="s">
        <v>160</v>
      </c>
      <c r="D161" s="32">
        <f aca="true" t="shared" si="23" ref="D161:F162">D162</f>
        <v>150</v>
      </c>
      <c r="E161" s="32">
        <f t="shared" si="23"/>
        <v>50</v>
      </c>
      <c r="F161" s="32">
        <f t="shared" si="23"/>
        <v>50</v>
      </c>
      <c r="G161" s="73"/>
    </row>
    <row r="162" spans="1:7" ht="15" customHeight="1">
      <c r="A162" s="30" t="s">
        <v>60</v>
      </c>
      <c r="B162" s="31" t="s">
        <v>353</v>
      </c>
      <c r="C162" s="31" t="s">
        <v>160</v>
      </c>
      <c r="D162" s="32">
        <f t="shared" si="23"/>
        <v>150</v>
      </c>
      <c r="E162" s="32">
        <f t="shared" si="23"/>
        <v>50</v>
      </c>
      <c r="F162" s="32">
        <f t="shared" si="23"/>
        <v>50</v>
      </c>
      <c r="G162" s="73"/>
    </row>
    <row r="163" spans="1:7" ht="36">
      <c r="A163" s="49" t="s">
        <v>5</v>
      </c>
      <c r="B163" s="45" t="s">
        <v>353</v>
      </c>
      <c r="C163" s="45" t="s">
        <v>15</v>
      </c>
      <c r="D163" s="46">
        <f>'Приложение 2'!E427</f>
        <v>150</v>
      </c>
      <c r="E163" s="46">
        <f>'Приложение 2'!F427</f>
        <v>50</v>
      </c>
      <c r="F163" s="46">
        <f>'Приложение 2'!G427</f>
        <v>50</v>
      </c>
      <c r="G163" s="73"/>
    </row>
    <row r="164" spans="1:7" ht="36">
      <c r="A164" s="59" t="s">
        <v>149</v>
      </c>
      <c r="B164" s="31" t="s">
        <v>264</v>
      </c>
      <c r="C164" s="31" t="s">
        <v>160</v>
      </c>
      <c r="D164" s="46">
        <f aca="true" t="shared" si="24" ref="D164:F165">D165</f>
        <v>135</v>
      </c>
      <c r="E164" s="46">
        <f t="shared" si="24"/>
        <v>100</v>
      </c>
      <c r="F164" s="46">
        <f t="shared" si="24"/>
        <v>100</v>
      </c>
      <c r="G164" s="73"/>
    </row>
    <row r="165" spans="1:7" ht="12.75">
      <c r="A165" s="30" t="s">
        <v>60</v>
      </c>
      <c r="B165" s="31" t="s">
        <v>265</v>
      </c>
      <c r="C165" s="31" t="s">
        <v>160</v>
      </c>
      <c r="D165" s="46">
        <f t="shared" si="24"/>
        <v>135</v>
      </c>
      <c r="E165" s="46">
        <f t="shared" si="24"/>
        <v>100</v>
      </c>
      <c r="F165" s="46">
        <f t="shared" si="24"/>
        <v>100</v>
      </c>
      <c r="G165" s="73"/>
    </row>
    <row r="166" spans="1:7" ht="36">
      <c r="A166" s="49" t="s">
        <v>5</v>
      </c>
      <c r="B166" s="45" t="s">
        <v>265</v>
      </c>
      <c r="C166" s="45" t="s">
        <v>15</v>
      </c>
      <c r="D166" s="46">
        <f>'Приложение 2'!E430</f>
        <v>135</v>
      </c>
      <c r="E166" s="46">
        <f>'Приложение 2'!F430</f>
        <v>100</v>
      </c>
      <c r="F166" s="46">
        <f>'Приложение 2'!G430</f>
        <v>100</v>
      </c>
      <c r="G166" s="73"/>
    </row>
    <row r="167" spans="1:7" ht="28.5" customHeight="1">
      <c r="A167" s="59" t="s">
        <v>72</v>
      </c>
      <c r="B167" s="31" t="s">
        <v>354</v>
      </c>
      <c r="C167" s="31" t="s">
        <v>160</v>
      </c>
      <c r="D167" s="32">
        <f aca="true" t="shared" si="25" ref="D167:F168">D168</f>
        <v>1569.3</v>
      </c>
      <c r="E167" s="32">
        <f t="shared" si="25"/>
        <v>1569.3</v>
      </c>
      <c r="F167" s="32">
        <f t="shared" si="25"/>
        <v>1569.3</v>
      </c>
      <c r="G167" s="73"/>
    </row>
    <row r="168" spans="1:7" ht="24.75" customHeight="1">
      <c r="A168" s="30" t="s">
        <v>413</v>
      </c>
      <c r="B168" s="31" t="s">
        <v>87</v>
      </c>
      <c r="C168" s="31" t="s">
        <v>160</v>
      </c>
      <c r="D168" s="32">
        <f t="shared" si="25"/>
        <v>1569.3</v>
      </c>
      <c r="E168" s="32">
        <f t="shared" si="25"/>
        <v>1569.3</v>
      </c>
      <c r="F168" s="32">
        <f t="shared" si="25"/>
        <v>1569.3</v>
      </c>
      <c r="G168" s="73"/>
    </row>
    <row r="169" spans="1:7" ht="36">
      <c r="A169" s="49" t="s">
        <v>5</v>
      </c>
      <c r="B169" s="45" t="s">
        <v>87</v>
      </c>
      <c r="C169" s="45" t="s">
        <v>15</v>
      </c>
      <c r="D169" s="46">
        <f>'Приложение 2'!E433</f>
        <v>1569.3</v>
      </c>
      <c r="E169" s="46">
        <f>'Приложение 2'!F433</f>
        <v>1569.3</v>
      </c>
      <c r="F169" s="46">
        <f>'Приложение 2'!G433</f>
        <v>1569.3</v>
      </c>
      <c r="G169" s="73"/>
    </row>
    <row r="170" spans="1:7" ht="51.75" customHeight="1">
      <c r="A170" s="59" t="s">
        <v>45</v>
      </c>
      <c r="B170" s="31" t="s">
        <v>355</v>
      </c>
      <c r="C170" s="31" t="s">
        <v>160</v>
      </c>
      <c r="D170" s="32">
        <f aca="true" t="shared" si="26" ref="D170:F171">D171</f>
        <v>765</v>
      </c>
      <c r="E170" s="32">
        <f t="shared" si="26"/>
        <v>857.9</v>
      </c>
      <c r="F170" s="32">
        <f t="shared" si="26"/>
        <v>857.9</v>
      </c>
      <c r="G170" s="73"/>
    </row>
    <row r="171" spans="1:7" ht="14.25" customHeight="1">
      <c r="A171" s="30" t="s">
        <v>60</v>
      </c>
      <c r="B171" s="31" t="s">
        <v>356</v>
      </c>
      <c r="C171" s="31" t="s">
        <v>160</v>
      </c>
      <c r="D171" s="32">
        <f t="shared" si="26"/>
        <v>765</v>
      </c>
      <c r="E171" s="32">
        <f t="shared" si="26"/>
        <v>857.9</v>
      </c>
      <c r="F171" s="32">
        <f t="shared" si="26"/>
        <v>857.9</v>
      </c>
      <c r="G171" s="73"/>
    </row>
    <row r="172" spans="1:7" ht="36">
      <c r="A172" s="49" t="s">
        <v>5</v>
      </c>
      <c r="B172" s="45" t="s">
        <v>356</v>
      </c>
      <c r="C172" s="45" t="s">
        <v>15</v>
      </c>
      <c r="D172" s="46">
        <f>'Приложение 2'!E436</f>
        <v>765</v>
      </c>
      <c r="E172" s="46">
        <f>'Приложение 2'!F436</f>
        <v>857.9</v>
      </c>
      <c r="F172" s="46">
        <f>'Приложение 2'!G436</f>
        <v>857.9</v>
      </c>
      <c r="G172" s="73"/>
    </row>
    <row r="173" spans="1:7" ht="28.5" customHeight="1">
      <c r="A173" s="59" t="s">
        <v>73</v>
      </c>
      <c r="B173" s="31" t="s">
        <v>357</v>
      </c>
      <c r="C173" s="31" t="s">
        <v>160</v>
      </c>
      <c r="D173" s="32">
        <f>D174+D179</f>
        <v>37638.7</v>
      </c>
      <c r="E173" s="32">
        <f>E174+E179</f>
        <v>34940.1</v>
      </c>
      <c r="F173" s="32">
        <f>F174+F179</f>
        <v>34940.5</v>
      </c>
      <c r="G173" s="73"/>
    </row>
    <row r="174" spans="1:7" ht="39.75" customHeight="1">
      <c r="A174" s="30" t="s">
        <v>23</v>
      </c>
      <c r="B174" s="31" t="s">
        <v>358</v>
      </c>
      <c r="C174" s="31" t="s">
        <v>160</v>
      </c>
      <c r="D174" s="32">
        <f>D175+D176+D178+D177</f>
        <v>19289.8</v>
      </c>
      <c r="E174" s="32">
        <f>E175+E176+E178+E177</f>
        <v>17518.899999999998</v>
      </c>
      <c r="F174" s="32">
        <f>F175+F176+F178+F177</f>
        <v>17519.199999999997</v>
      </c>
      <c r="G174" s="73"/>
    </row>
    <row r="175" spans="1:7" ht="62.25" customHeight="1">
      <c r="A175" s="49" t="s">
        <v>12</v>
      </c>
      <c r="B175" s="45" t="s">
        <v>358</v>
      </c>
      <c r="C175" s="45" t="s">
        <v>13</v>
      </c>
      <c r="D175" s="46">
        <f>'Приложение 2'!E439</f>
        <v>16972.8</v>
      </c>
      <c r="E175" s="46">
        <f>'Приложение 2'!F439</f>
        <v>16544.1</v>
      </c>
      <c r="F175" s="46">
        <f>'Приложение 2'!G439</f>
        <v>16544.1</v>
      </c>
      <c r="G175" s="73"/>
    </row>
    <row r="176" spans="1:7" ht="26.25" customHeight="1">
      <c r="A176" s="49" t="s">
        <v>173</v>
      </c>
      <c r="B176" s="45" t="s">
        <v>358</v>
      </c>
      <c r="C176" s="45" t="s">
        <v>28</v>
      </c>
      <c r="D176" s="46">
        <f>'Приложение 2'!E440</f>
        <v>2224.2</v>
      </c>
      <c r="E176" s="46">
        <f>'Приложение 2'!F440</f>
        <v>957.3</v>
      </c>
      <c r="F176" s="46">
        <f>'Приложение 2'!G440</f>
        <v>957.6</v>
      </c>
      <c r="G176" s="73"/>
    </row>
    <row r="177" spans="1:7" ht="26.25" customHeight="1">
      <c r="A177" s="49" t="s">
        <v>50</v>
      </c>
      <c r="B177" s="45" t="s">
        <v>358</v>
      </c>
      <c r="C177" s="45">
        <v>300</v>
      </c>
      <c r="D177" s="46">
        <f>'Приложение 2'!E441</f>
        <v>69.3</v>
      </c>
      <c r="E177" s="46">
        <f>'Приложение 2'!F441</f>
        <v>0</v>
      </c>
      <c r="F177" s="46">
        <f>'Приложение 2'!G441</f>
        <v>0</v>
      </c>
      <c r="G177" s="73"/>
    </row>
    <row r="178" spans="1:7" ht="15" customHeight="1">
      <c r="A178" s="49" t="s">
        <v>1</v>
      </c>
      <c r="B178" s="45" t="s">
        <v>358</v>
      </c>
      <c r="C178" s="45" t="s">
        <v>0</v>
      </c>
      <c r="D178" s="46">
        <f>'Приложение 2'!E442</f>
        <v>23.5</v>
      </c>
      <c r="E178" s="46">
        <f>'Приложение 2'!F442</f>
        <v>17.5</v>
      </c>
      <c r="F178" s="46">
        <f>'Приложение 2'!G442</f>
        <v>17.5</v>
      </c>
      <c r="G178" s="73"/>
    </row>
    <row r="179" spans="1:7" ht="37.5" customHeight="1">
      <c r="A179" s="30" t="s">
        <v>46</v>
      </c>
      <c r="B179" s="31" t="s">
        <v>359</v>
      </c>
      <c r="C179" s="31" t="s">
        <v>160</v>
      </c>
      <c r="D179" s="32">
        <f>D180+D181</f>
        <v>18348.899999999998</v>
      </c>
      <c r="E179" s="32">
        <f>E180+E181</f>
        <v>17421.2</v>
      </c>
      <c r="F179" s="32">
        <f>F180+F181</f>
        <v>17421.3</v>
      </c>
      <c r="G179" s="73"/>
    </row>
    <row r="180" spans="1:7" ht="62.25" customHeight="1">
      <c r="A180" s="49" t="s">
        <v>12</v>
      </c>
      <c r="B180" s="45" t="s">
        <v>359</v>
      </c>
      <c r="C180" s="45" t="s">
        <v>13</v>
      </c>
      <c r="D180" s="46">
        <f>'Приложение 2'!E444</f>
        <v>17330.8</v>
      </c>
      <c r="E180" s="46">
        <f>'Приложение 2'!F444</f>
        <v>16906.9</v>
      </c>
      <c r="F180" s="46">
        <f>'Приложение 2'!G444</f>
        <v>16907</v>
      </c>
      <c r="G180" s="73"/>
    </row>
    <row r="181" spans="1:7" ht="23.25" customHeight="1">
      <c r="A181" s="49" t="s">
        <v>173</v>
      </c>
      <c r="B181" s="45" t="s">
        <v>359</v>
      </c>
      <c r="C181" s="45" t="s">
        <v>28</v>
      </c>
      <c r="D181" s="46">
        <f>'Приложение 2'!E445</f>
        <v>1018.1</v>
      </c>
      <c r="E181" s="46">
        <f>'Приложение 2'!F445</f>
        <v>514.3</v>
      </c>
      <c r="F181" s="46">
        <f>'Приложение 2'!G445</f>
        <v>514.3</v>
      </c>
      <c r="G181" s="73"/>
    </row>
    <row r="182" spans="1:7" ht="27.75" customHeight="1">
      <c r="A182" s="59" t="s">
        <v>360</v>
      </c>
      <c r="B182" s="31" t="s">
        <v>361</v>
      </c>
      <c r="C182" s="31" t="s">
        <v>160</v>
      </c>
      <c r="D182" s="32">
        <f>D183+D185</f>
        <v>1993.3</v>
      </c>
      <c r="E182" s="32">
        <f>E183+E185</f>
        <v>0</v>
      </c>
      <c r="F182" s="32">
        <f>F183+F185</f>
        <v>18.1</v>
      </c>
      <c r="G182" s="73"/>
    </row>
    <row r="183" spans="1:7" ht="36.75" customHeight="1">
      <c r="A183" s="30" t="s">
        <v>362</v>
      </c>
      <c r="B183" s="31" t="s">
        <v>363</v>
      </c>
      <c r="C183" s="31" t="s">
        <v>160</v>
      </c>
      <c r="D183" s="32">
        <f>D184</f>
        <v>1993.3</v>
      </c>
      <c r="E183" s="32">
        <f>E184</f>
        <v>0</v>
      </c>
      <c r="F183" s="32">
        <f>F184</f>
        <v>0</v>
      </c>
      <c r="G183" s="73"/>
    </row>
    <row r="184" spans="1:7" ht="37.5" customHeight="1">
      <c r="A184" s="49" t="s">
        <v>5</v>
      </c>
      <c r="B184" s="45" t="s">
        <v>363</v>
      </c>
      <c r="C184" s="45" t="s">
        <v>15</v>
      </c>
      <c r="D184" s="46">
        <f>'Приложение 2'!E448</f>
        <v>1993.3</v>
      </c>
      <c r="E184" s="46">
        <f>'Приложение 2'!F448</f>
        <v>0</v>
      </c>
      <c r="F184" s="46">
        <f>'Приложение 2'!G448</f>
        <v>0</v>
      </c>
      <c r="G184" s="73"/>
    </row>
    <row r="185" spans="1:7" ht="37.5" customHeight="1">
      <c r="A185" s="30" t="s">
        <v>362</v>
      </c>
      <c r="B185" s="31" t="s">
        <v>485</v>
      </c>
      <c r="C185" s="31" t="s">
        <v>160</v>
      </c>
      <c r="D185" s="32">
        <f>D186</f>
        <v>0</v>
      </c>
      <c r="E185" s="32">
        <f>E186</f>
        <v>0</v>
      </c>
      <c r="F185" s="32">
        <f>F186</f>
        <v>18.1</v>
      </c>
      <c r="G185" s="73"/>
    </row>
    <row r="186" spans="1:7" ht="37.5" customHeight="1">
      <c r="A186" s="49" t="s">
        <v>5</v>
      </c>
      <c r="B186" s="45" t="s">
        <v>485</v>
      </c>
      <c r="C186" s="45" t="s">
        <v>15</v>
      </c>
      <c r="D186" s="46">
        <v>0</v>
      </c>
      <c r="E186" s="46">
        <v>0</v>
      </c>
      <c r="F186" s="46">
        <v>18.1</v>
      </c>
      <c r="G186" s="73"/>
    </row>
    <row r="187" spans="1:7" ht="36.75" customHeight="1">
      <c r="A187" s="56" t="s">
        <v>52</v>
      </c>
      <c r="B187" s="57" t="s">
        <v>266</v>
      </c>
      <c r="C187" s="57" t="s">
        <v>160</v>
      </c>
      <c r="D187" s="58">
        <f>D188+D193+D196+D203+D206+D214+D217+D221+D224+D229+D236+D241+D247+D211</f>
        <v>171930.5</v>
      </c>
      <c r="E187" s="58">
        <f>E188+E193+E196+E203+E206+E214+E217+E221+E224+E229+E236+E241+E247+E211</f>
        <v>161578.8</v>
      </c>
      <c r="F187" s="58">
        <f>F188+F193+F196+F203+F206+F214+F217+F221+F224+F229+F236+F241+F247+F211</f>
        <v>161578.8</v>
      </c>
      <c r="G187" s="73"/>
    </row>
    <row r="188" spans="1:7" ht="36" customHeight="1">
      <c r="A188" s="59" t="s">
        <v>63</v>
      </c>
      <c r="B188" s="31" t="s">
        <v>267</v>
      </c>
      <c r="C188" s="31" t="s">
        <v>160</v>
      </c>
      <c r="D188" s="32">
        <f>D189+D191</f>
        <v>3912.3</v>
      </c>
      <c r="E188" s="32">
        <f>E189+E191</f>
        <v>0</v>
      </c>
      <c r="F188" s="32">
        <f>F189+F191</f>
        <v>0</v>
      </c>
      <c r="G188" s="73"/>
    </row>
    <row r="189" spans="1:7" ht="13.5" customHeight="1">
      <c r="A189" s="30" t="s">
        <v>60</v>
      </c>
      <c r="B189" s="31" t="s">
        <v>407</v>
      </c>
      <c r="C189" s="31" t="s">
        <v>160</v>
      </c>
      <c r="D189" s="32">
        <f>D190</f>
        <v>1994.4</v>
      </c>
      <c r="E189" s="32">
        <f>E190</f>
        <v>0</v>
      </c>
      <c r="F189" s="32">
        <f>F190</f>
        <v>0</v>
      </c>
      <c r="G189" s="73"/>
    </row>
    <row r="190" spans="1:7" ht="39" customHeight="1">
      <c r="A190" s="49" t="s">
        <v>5</v>
      </c>
      <c r="B190" s="45" t="s">
        <v>407</v>
      </c>
      <c r="C190" s="45" t="s">
        <v>15</v>
      </c>
      <c r="D190" s="46">
        <f>'Приложение 2'!E256</f>
        <v>1994.4</v>
      </c>
      <c r="E190" s="46">
        <f>'Приложение 2'!F256</f>
        <v>0</v>
      </c>
      <c r="F190" s="46">
        <f>'Приложение 2'!G256</f>
        <v>0</v>
      </c>
      <c r="G190" s="73"/>
    </row>
    <row r="191" spans="1:7" ht="22.5" customHeight="1">
      <c r="A191" s="30" t="s">
        <v>119</v>
      </c>
      <c r="B191" s="31" t="s">
        <v>121</v>
      </c>
      <c r="C191" s="31" t="s">
        <v>160</v>
      </c>
      <c r="D191" s="32">
        <f>D192</f>
        <v>1917.9</v>
      </c>
      <c r="E191" s="32">
        <f>E192</f>
        <v>0</v>
      </c>
      <c r="F191" s="32">
        <f>F192</f>
        <v>0</v>
      </c>
      <c r="G191" s="73"/>
    </row>
    <row r="192" spans="1:7" ht="36" customHeight="1">
      <c r="A192" s="49" t="s">
        <v>5</v>
      </c>
      <c r="B192" s="45" t="s">
        <v>121</v>
      </c>
      <c r="C192" s="45" t="s">
        <v>15</v>
      </c>
      <c r="D192" s="46">
        <f>'Приложение 2'!E258</f>
        <v>1917.9</v>
      </c>
      <c r="E192" s="46">
        <f>'Приложение 2'!F258</f>
        <v>0</v>
      </c>
      <c r="F192" s="46">
        <f>'Приложение 2'!G258</f>
        <v>0</v>
      </c>
      <c r="G192" s="73"/>
    </row>
    <row r="193" spans="1:7" ht="27.75" customHeight="1">
      <c r="A193" s="59" t="s">
        <v>85</v>
      </c>
      <c r="B193" s="31" t="s">
        <v>268</v>
      </c>
      <c r="C193" s="31" t="s">
        <v>160</v>
      </c>
      <c r="D193" s="32">
        <f aca="true" t="shared" si="27" ref="D193:F194">D194</f>
        <v>352.2</v>
      </c>
      <c r="E193" s="32">
        <f t="shared" si="27"/>
        <v>355</v>
      </c>
      <c r="F193" s="32">
        <f t="shared" si="27"/>
        <v>355</v>
      </c>
      <c r="G193" s="73"/>
    </row>
    <row r="194" spans="1:7" ht="13.5" customHeight="1">
      <c r="A194" s="30" t="s">
        <v>60</v>
      </c>
      <c r="B194" s="31" t="s">
        <v>408</v>
      </c>
      <c r="C194" s="31" t="s">
        <v>160</v>
      </c>
      <c r="D194" s="32">
        <f t="shared" si="27"/>
        <v>352.2</v>
      </c>
      <c r="E194" s="32">
        <f t="shared" si="27"/>
        <v>355</v>
      </c>
      <c r="F194" s="32">
        <f t="shared" si="27"/>
        <v>355</v>
      </c>
      <c r="G194" s="73"/>
    </row>
    <row r="195" spans="1:7" ht="36">
      <c r="A195" s="49" t="s">
        <v>5</v>
      </c>
      <c r="B195" s="45" t="s">
        <v>408</v>
      </c>
      <c r="C195" s="45" t="s">
        <v>15</v>
      </c>
      <c r="D195" s="46">
        <f>'Приложение 2'!E261</f>
        <v>352.2</v>
      </c>
      <c r="E195" s="46">
        <f>'Приложение 2'!F261</f>
        <v>355</v>
      </c>
      <c r="F195" s="46">
        <f>'Приложение 2'!G261</f>
        <v>355</v>
      </c>
      <c r="G195" s="73"/>
    </row>
    <row r="196" spans="1:7" ht="12.75">
      <c r="A196" s="59" t="s">
        <v>97</v>
      </c>
      <c r="B196" s="31" t="s">
        <v>269</v>
      </c>
      <c r="C196" s="31" t="s">
        <v>160</v>
      </c>
      <c r="D196" s="32">
        <f>D197+D199+D201</f>
        <v>13903.099999999999</v>
      </c>
      <c r="E196" s="32">
        <f>E197+E199+E201</f>
        <v>16021</v>
      </c>
      <c r="F196" s="32">
        <f>F197+F199+F201</f>
        <v>16021</v>
      </c>
      <c r="G196" s="73"/>
    </row>
    <row r="197" spans="1:7" ht="24">
      <c r="A197" s="30" t="s">
        <v>36</v>
      </c>
      <c r="B197" s="31" t="s">
        <v>270</v>
      </c>
      <c r="C197" s="31" t="s">
        <v>160</v>
      </c>
      <c r="D197" s="32">
        <f>D198</f>
        <v>13269.3</v>
      </c>
      <c r="E197" s="32">
        <f>E198</f>
        <v>15521</v>
      </c>
      <c r="F197" s="32">
        <f>F198</f>
        <v>15521</v>
      </c>
      <c r="G197" s="92"/>
    </row>
    <row r="198" spans="1:7" ht="36">
      <c r="A198" s="49" t="s">
        <v>5</v>
      </c>
      <c r="B198" s="45" t="s">
        <v>270</v>
      </c>
      <c r="C198" s="45" t="s">
        <v>15</v>
      </c>
      <c r="D198" s="46">
        <f>'Приложение 2'!E264</f>
        <v>13269.3</v>
      </c>
      <c r="E198" s="46">
        <f>'Приложение 2'!F264</f>
        <v>15521</v>
      </c>
      <c r="F198" s="46">
        <f>'Приложение 2'!G264</f>
        <v>15521</v>
      </c>
      <c r="G198" s="73"/>
    </row>
    <row r="199" spans="1:7" ht="12.75">
      <c r="A199" s="30" t="s">
        <v>122</v>
      </c>
      <c r="B199" s="31" t="s">
        <v>271</v>
      </c>
      <c r="C199" s="31" t="s">
        <v>160</v>
      </c>
      <c r="D199" s="32">
        <f>D200</f>
        <v>500</v>
      </c>
      <c r="E199" s="32">
        <f>E200</f>
        <v>500</v>
      </c>
      <c r="F199" s="32">
        <f>F200</f>
        <v>500</v>
      </c>
      <c r="G199" s="73"/>
    </row>
    <row r="200" spans="1:7" ht="38.25" customHeight="1">
      <c r="A200" s="49" t="s">
        <v>5</v>
      </c>
      <c r="B200" s="45" t="s">
        <v>271</v>
      </c>
      <c r="C200" s="45" t="s">
        <v>15</v>
      </c>
      <c r="D200" s="46">
        <f>'Приложение 2'!E266</f>
        <v>500</v>
      </c>
      <c r="E200" s="46">
        <f>'Приложение 2'!F266</f>
        <v>500</v>
      </c>
      <c r="F200" s="46">
        <f>'Приложение 2'!G266</f>
        <v>500</v>
      </c>
      <c r="G200" s="73"/>
    </row>
    <row r="201" spans="1:7" ht="16.5" customHeight="1">
      <c r="A201" s="30" t="s">
        <v>105</v>
      </c>
      <c r="B201" s="31" t="s">
        <v>478</v>
      </c>
      <c r="C201" s="31" t="s">
        <v>160</v>
      </c>
      <c r="D201" s="32">
        <f>D202</f>
        <v>133.8</v>
      </c>
      <c r="E201" s="32">
        <f>E202</f>
        <v>0</v>
      </c>
      <c r="F201" s="32">
        <f>F202</f>
        <v>0</v>
      </c>
      <c r="G201" s="73"/>
    </row>
    <row r="202" spans="1:7" ht="37.5" customHeight="1">
      <c r="A202" s="49" t="s">
        <v>5</v>
      </c>
      <c r="B202" s="31" t="s">
        <v>478</v>
      </c>
      <c r="C202" s="45" t="s">
        <v>15</v>
      </c>
      <c r="D202" s="46">
        <f>'Приложение 2'!E268</f>
        <v>133.8</v>
      </c>
      <c r="E202" s="46">
        <f>'Приложение 2'!F268</f>
        <v>0</v>
      </c>
      <c r="F202" s="46">
        <f>'Приложение 2'!G268</f>
        <v>0</v>
      </c>
      <c r="G202" s="73"/>
    </row>
    <row r="203" spans="1:7" ht="24">
      <c r="A203" s="59" t="s">
        <v>35</v>
      </c>
      <c r="B203" s="31" t="s">
        <v>272</v>
      </c>
      <c r="C203" s="31" t="s">
        <v>160</v>
      </c>
      <c r="D203" s="32">
        <f aca="true" t="shared" si="28" ref="D203:F204">D204</f>
        <v>2520</v>
      </c>
      <c r="E203" s="32">
        <f t="shared" si="28"/>
        <v>3551</v>
      </c>
      <c r="F203" s="32">
        <f t="shared" si="28"/>
        <v>3551</v>
      </c>
      <c r="G203" s="73"/>
    </row>
    <row r="204" spans="1:7" ht="15.75" customHeight="1">
      <c r="A204" s="30" t="s">
        <v>60</v>
      </c>
      <c r="B204" s="31" t="s">
        <v>273</v>
      </c>
      <c r="C204" s="31" t="s">
        <v>160</v>
      </c>
      <c r="D204" s="32">
        <f t="shared" si="28"/>
        <v>2520</v>
      </c>
      <c r="E204" s="32">
        <f t="shared" si="28"/>
        <v>3551</v>
      </c>
      <c r="F204" s="32">
        <f t="shared" si="28"/>
        <v>3551</v>
      </c>
      <c r="G204" s="73"/>
    </row>
    <row r="205" spans="1:7" ht="37.5" customHeight="1">
      <c r="A205" s="49" t="s">
        <v>5</v>
      </c>
      <c r="B205" s="45" t="s">
        <v>273</v>
      </c>
      <c r="C205" s="45" t="s">
        <v>15</v>
      </c>
      <c r="D205" s="46">
        <f>'Приложение 2'!E271</f>
        <v>2520</v>
      </c>
      <c r="E205" s="46">
        <f>'Приложение 2'!F271</f>
        <v>3551</v>
      </c>
      <c r="F205" s="46">
        <f>'Приложение 2'!G271</f>
        <v>3551</v>
      </c>
      <c r="G205" s="73"/>
    </row>
    <row r="206" spans="1:7" ht="27" customHeight="1">
      <c r="A206" s="59" t="s">
        <v>64</v>
      </c>
      <c r="B206" s="31" t="s">
        <v>274</v>
      </c>
      <c r="C206" s="31" t="s">
        <v>160</v>
      </c>
      <c r="D206" s="32">
        <f>D207+D209</f>
        <v>1024.3</v>
      </c>
      <c r="E206" s="32">
        <f>E207+E209</f>
        <v>409</v>
      </c>
      <c r="F206" s="32">
        <f>F207+F209</f>
        <v>409</v>
      </c>
      <c r="G206" s="73"/>
    </row>
    <row r="207" spans="1:7" ht="12.75">
      <c r="A207" s="30" t="s">
        <v>60</v>
      </c>
      <c r="B207" s="31" t="s">
        <v>409</v>
      </c>
      <c r="C207" s="31" t="s">
        <v>160</v>
      </c>
      <c r="D207" s="32">
        <f>D208</f>
        <v>946</v>
      </c>
      <c r="E207" s="32">
        <f>E208</f>
        <v>409</v>
      </c>
      <c r="F207" s="32">
        <f>F208</f>
        <v>409</v>
      </c>
      <c r="G207" s="73"/>
    </row>
    <row r="208" spans="1:7" ht="36.75" customHeight="1">
      <c r="A208" s="49" t="s">
        <v>5</v>
      </c>
      <c r="B208" s="45" t="s">
        <v>409</v>
      </c>
      <c r="C208" s="45" t="s">
        <v>15</v>
      </c>
      <c r="D208" s="46">
        <f>'Приложение 2'!E274</f>
        <v>946</v>
      </c>
      <c r="E208" s="46">
        <f>'Приложение 2'!F274</f>
        <v>409</v>
      </c>
      <c r="F208" s="46">
        <f>'Приложение 2'!G274</f>
        <v>409</v>
      </c>
      <c r="G208" s="73"/>
    </row>
    <row r="209" spans="1:7" ht="24" customHeight="1">
      <c r="A209" s="30" t="s">
        <v>119</v>
      </c>
      <c r="B209" s="31" t="s">
        <v>120</v>
      </c>
      <c r="C209" s="31" t="s">
        <v>160</v>
      </c>
      <c r="D209" s="32">
        <f>D210</f>
        <v>78.3</v>
      </c>
      <c r="E209" s="32">
        <f>E210</f>
        <v>0</v>
      </c>
      <c r="F209" s="32">
        <f>F210</f>
        <v>0</v>
      </c>
      <c r="G209" s="73"/>
    </row>
    <row r="210" spans="1:7" ht="36">
      <c r="A210" s="49" t="s">
        <v>5</v>
      </c>
      <c r="B210" s="45" t="s">
        <v>120</v>
      </c>
      <c r="C210" s="45" t="s">
        <v>15</v>
      </c>
      <c r="D210" s="46">
        <f>'Приложение 2'!E276</f>
        <v>78.3</v>
      </c>
      <c r="E210" s="46">
        <f>'Приложение 2'!F276</f>
        <v>0</v>
      </c>
      <c r="F210" s="46">
        <f>'Приложение 2'!G276</f>
        <v>0</v>
      </c>
      <c r="G210" s="73"/>
    </row>
    <row r="211" spans="1:7" ht="24">
      <c r="A211" s="59" t="s">
        <v>469</v>
      </c>
      <c r="B211" s="31" t="s">
        <v>467</v>
      </c>
      <c r="C211" s="31" t="s">
        <v>160</v>
      </c>
      <c r="D211" s="32">
        <f aca="true" t="shared" si="29" ref="D211:F212">D212</f>
        <v>1250</v>
      </c>
      <c r="E211" s="32">
        <f t="shared" si="29"/>
        <v>0</v>
      </c>
      <c r="F211" s="32">
        <f t="shared" si="29"/>
        <v>0</v>
      </c>
      <c r="G211" s="73"/>
    </row>
    <row r="212" spans="1:7" ht="12.75">
      <c r="A212" s="30" t="s">
        <v>60</v>
      </c>
      <c r="B212" s="31" t="s">
        <v>468</v>
      </c>
      <c r="C212" s="31" t="s">
        <v>160</v>
      </c>
      <c r="D212" s="32">
        <f t="shared" si="29"/>
        <v>1250</v>
      </c>
      <c r="E212" s="32">
        <f t="shared" si="29"/>
        <v>0</v>
      </c>
      <c r="F212" s="32">
        <f t="shared" si="29"/>
        <v>0</v>
      </c>
      <c r="G212" s="73"/>
    </row>
    <row r="213" spans="1:7" ht="36">
      <c r="A213" s="49" t="s">
        <v>39</v>
      </c>
      <c r="B213" s="45" t="s">
        <v>468</v>
      </c>
      <c r="C213" s="45">
        <v>400</v>
      </c>
      <c r="D213" s="46">
        <f>'Приложение 2'!E113</f>
        <v>1250</v>
      </c>
      <c r="E213" s="46">
        <f>'Приложение 2'!F113</f>
        <v>0</v>
      </c>
      <c r="F213" s="46">
        <f>'Приложение 2'!G113</f>
        <v>0</v>
      </c>
      <c r="G213" s="73"/>
    </row>
    <row r="214" spans="1:7" ht="30" customHeight="1">
      <c r="A214" s="59" t="s">
        <v>54</v>
      </c>
      <c r="B214" s="31" t="s">
        <v>275</v>
      </c>
      <c r="C214" s="31" t="s">
        <v>160</v>
      </c>
      <c r="D214" s="32">
        <f aca="true" t="shared" si="30" ref="D214:F215">D215</f>
        <v>35519.9</v>
      </c>
      <c r="E214" s="32">
        <f t="shared" si="30"/>
        <v>37200</v>
      </c>
      <c r="F214" s="32">
        <f t="shared" si="30"/>
        <v>37200</v>
      </c>
      <c r="G214" s="73"/>
    </row>
    <row r="215" spans="1:7" ht="12" customHeight="1">
      <c r="A215" s="30" t="s">
        <v>60</v>
      </c>
      <c r="B215" s="31" t="s">
        <v>276</v>
      </c>
      <c r="C215" s="31" t="s">
        <v>160</v>
      </c>
      <c r="D215" s="32">
        <f t="shared" si="30"/>
        <v>35519.9</v>
      </c>
      <c r="E215" s="32">
        <f t="shared" si="30"/>
        <v>37200</v>
      </c>
      <c r="F215" s="32">
        <f t="shared" si="30"/>
        <v>37200</v>
      </c>
      <c r="G215" s="73"/>
    </row>
    <row r="216" spans="1:7" ht="36">
      <c r="A216" s="49" t="s">
        <v>5</v>
      </c>
      <c r="B216" s="45" t="s">
        <v>276</v>
      </c>
      <c r="C216" s="45" t="s">
        <v>15</v>
      </c>
      <c r="D216" s="46">
        <f>'Приложение 2'!E279</f>
        <v>35519.9</v>
      </c>
      <c r="E216" s="46">
        <f>'Приложение 2'!F279</f>
        <v>37200</v>
      </c>
      <c r="F216" s="46">
        <f>'Приложение 2'!G279</f>
        <v>37200</v>
      </c>
      <c r="G216" s="73"/>
    </row>
    <row r="217" spans="1:7" ht="27" customHeight="1">
      <c r="A217" s="59" t="s">
        <v>116</v>
      </c>
      <c r="B217" s="31" t="s">
        <v>277</v>
      </c>
      <c r="C217" s="31" t="s">
        <v>160</v>
      </c>
      <c r="D217" s="32">
        <f>D218</f>
        <v>1000</v>
      </c>
      <c r="E217" s="32">
        <f>E218</f>
        <v>225.4</v>
      </c>
      <c r="F217" s="32">
        <f>F218</f>
        <v>225.4</v>
      </c>
      <c r="G217" s="73"/>
    </row>
    <row r="218" spans="1:7" ht="12.75" customHeight="1">
      <c r="A218" s="30" t="s">
        <v>60</v>
      </c>
      <c r="B218" s="31" t="s">
        <v>278</v>
      </c>
      <c r="C218" s="31" t="s">
        <v>160</v>
      </c>
      <c r="D218" s="32">
        <f>D220+D219</f>
        <v>1000</v>
      </c>
      <c r="E218" s="32">
        <f>E220+E219</f>
        <v>225.4</v>
      </c>
      <c r="F218" s="32">
        <f>F220+F219</f>
        <v>225.4</v>
      </c>
      <c r="G218" s="73"/>
    </row>
    <row r="219" spans="1:7" ht="26.25" customHeight="1">
      <c r="A219" s="49" t="s">
        <v>173</v>
      </c>
      <c r="B219" s="45" t="s">
        <v>278</v>
      </c>
      <c r="C219" s="45">
        <v>200</v>
      </c>
      <c r="D219" s="46">
        <f>'Приложение 2'!E282</f>
        <v>100</v>
      </c>
      <c r="E219" s="46">
        <f>'Приложение 2'!F282</f>
        <v>25.4</v>
      </c>
      <c r="F219" s="46">
        <f>'Приложение 2'!G282</f>
        <v>25.4</v>
      </c>
      <c r="G219" s="73"/>
    </row>
    <row r="220" spans="1:7" ht="36">
      <c r="A220" s="49" t="s">
        <v>5</v>
      </c>
      <c r="B220" s="45" t="s">
        <v>278</v>
      </c>
      <c r="C220" s="45" t="s">
        <v>15</v>
      </c>
      <c r="D220" s="46">
        <f>'Приложение 2'!E283</f>
        <v>900</v>
      </c>
      <c r="E220" s="46">
        <f>'Приложение 2'!F283</f>
        <v>200</v>
      </c>
      <c r="F220" s="46">
        <f>'Приложение 2'!G283</f>
        <v>200</v>
      </c>
      <c r="G220" s="73"/>
    </row>
    <row r="221" spans="1:7" ht="25.5" customHeight="1">
      <c r="A221" s="59" t="s">
        <v>53</v>
      </c>
      <c r="B221" s="31" t="s">
        <v>279</v>
      </c>
      <c r="C221" s="31" t="s">
        <v>160</v>
      </c>
      <c r="D221" s="32">
        <f aca="true" t="shared" si="31" ref="D221:F222">D222</f>
        <v>13624.6</v>
      </c>
      <c r="E221" s="32">
        <f t="shared" si="31"/>
        <v>12163</v>
      </c>
      <c r="F221" s="32">
        <f t="shared" si="31"/>
        <v>12163</v>
      </c>
      <c r="G221" s="73"/>
    </row>
    <row r="222" spans="1:7" ht="12.75" customHeight="1">
      <c r="A222" s="30" t="s">
        <v>60</v>
      </c>
      <c r="B222" s="31" t="s">
        <v>280</v>
      </c>
      <c r="C222" s="31" t="s">
        <v>160</v>
      </c>
      <c r="D222" s="32">
        <f t="shared" si="31"/>
        <v>13624.6</v>
      </c>
      <c r="E222" s="32">
        <f t="shared" si="31"/>
        <v>12163</v>
      </c>
      <c r="F222" s="32">
        <f t="shared" si="31"/>
        <v>12163</v>
      </c>
      <c r="G222" s="73"/>
    </row>
    <row r="223" spans="1:7" ht="38.25" customHeight="1">
      <c r="A223" s="49" t="s">
        <v>5</v>
      </c>
      <c r="B223" s="45" t="s">
        <v>280</v>
      </c>
      <c r="C223" s="45" t="s">
        <v>15</v>
      </c>
      <c r="D223" s="46">
        <f>'Приложение 2'!E286</f>
        <v>13624.6</v>
      </c>
      <c r="E223" s="46">
        <f>'Приложение 2'!F286</f>
        <v>12163</v>
      </c>
      <c r="F223" s="46">
        <f>'Приложение 2'!G286</f>
        <v>12163</v>
      </c>
      <c r="G223" s="73"/>
    </row>
    <row r="224" spans="1:7" ht="24">
      <c r="A224" s="59" t="s">
        <v>99</v>
      </c>
      <c r="B224" s="31" t="s">
        <v>281</v>
      </c>
      <c r="C224" s="31" t="s">
        <v>160</v>
      </c>
      <c r="D224" s="32">
        <f>D227+D225</f>
        <v>2261.7</v>
      </c>
      <c r="E224" s="32">
        <f>E227</f>
        <v>0</v>
      </c>
      <c r="F224" s="32">
        <f>F227</f>
        <v>0</v>
      </c>
      <c r="G224" s="73"/>
    </row>
    <row r="225" spans="1:7" ht="36">
      <c r="A225" s="30" t="s">
        <v>481</v>
      </c>
      <c r="B225" s="31" t="s">
        <v>480</v>
      </c>
      <c r="C225" s="31"/>
      <c r="D225" s="32">
        <f>D226</f>
        <v>1927.7</v>
      </c>
      <c r="E225" s="32">
        <f>E226</f>
        <v>0</v>
      </c>
      <c r="F225" s="32">
        <f>F226</f>
        <v>0</v>
      </c>
      <c r="G225" s="73"/>
    </row>
    <row r="226" spans="1:7" ht="36" customHeight="1">
      <c r="A226" s="49" t="s">
        <v>5</v>
      </c>
      <c r="B226" s="45" t="s">
        <v>480</v>
      </c>
      <c r="C226" s="45">
        <v>600</v>
      </c>
      <c r="D226" s="46">
        <f>'Приложение 2'!E289</f>
        <v>1927.7</v>
      </c>
      <c r="E226" s="46"/>
      <c r="F226" s="46"/>
      <c r="G226" s="73"/>
    </row>
    <row r="227" spans="1:7" ht="48.75" customHeight="1">
      <c r="A227" s="30" t="s">
        <v>115</v>
      </c>
      <c r="B227" s="31" t="s">
        <v>442</v>
      </c>
      <c r="C227" s="31" t="s">
        <v>160</v>
      </c>
      <c r="D227" s="32">
        <f>D228</f>
        <v>334</v>
      </c>
      <c r="E227" s="32">
        <f>E228</f>
        <v>0</v>
      </c>
      <c r="F227" s="32">
        <f>F228</f>
        <v>0</v>
      </c>
      <c r="G227" s="73"/>
    </row>
    <row r="228" spans="1:7" ht="36">
      <c r="A228" s="49" t="s">
        <v>5</v>
      </c>
      <c r="B228" s="45" t="s">
        <v>442</v>
      </c>
      <c r="C228" s="45" t="s">
        <v>15</v>
      </c>
      <c r="D228" s="46">
        <f>'Приложение 2'!E291</f>
        <v>334</v>
      </c>
      <c r="E228" s="46">
        <f>'Приложение 2'!F291</f>
        <v>0</v>
      </c>
      <c r="F228" s="46">
        <f>'Приложение 2'!G291</f>
        <v>0</v>
      </c>
      <c r="G228" s="73"/>
    </row>
    <row r="229" spans="1:7" ht="24.75" customHeight="1">
      <c r="A229" s="59" t="s">
        <v>73</v>
      </c>
      <c r="B229" s="31" t="s">
        <v>282</v>
      </c>
      <c r="C229" s="31" t="s">
        <v>160</v>
      </c>
      <c r="D229" s="32">
        <f>D230+D233</f>
        <v>9085.7</v>
      </c>
      <c r="E229" s="32">
        <f>E230+E233</f>
        <v>8605.7</v>
      </c>
      <c r="F229" s="32">
        <f>F230+F233</f>
        <v>8605.7</v>
      </c>
      <c r="G229" s="73"/>
    </row>
    <row r="230" spans="1:7" ht="36" customHeight="1">
      <c r="A230" s="30" t="s">
        <v>23</v>
      </c>
      <c r="B230" s="31" t="s">
        <v>283</v>
      </c>
      <c r="C230" s="31" t="s">
        <v>160</v>
      </c>
      <c r="D230" s="32">
        <f>D231+D232</f>
        <v>3226.8</v>
      </c>
      <c r="E230" s="32">
        <f>E231+E232</f>
        <v>2996.7</v>
      </c>
      <c r="F230" s="32">
        <f>F231+F232</f>
        <v>2996.7</v>
      </c>
      <c r="G230" s="73"/>
    </row>
    <row r="231" spans="1:7" ht="59.25" customHeight="1">
      <c r="A231" s="49" t="s">
        <v>12</v>
      </c>
      <c r="B231" s="45" t="s">
        <v>283</v>
      </c>
      <c r="C231" s="45" t="s">
        <v>13</v>
      </c>
      <c r="D231" s="46">
        <f>'Приложение 2'!E294</f>
        <v>2946.8</v>
      </c>
      <c r="E231" s="46">
        <f>'Приложение 2'!F294</f>
        <v>2946.7</v>
      </c>
      <c r="F231" s="46">
        <f>'Приложение 2'!G294</f>
        <v>2946.7</v>
      </c>
      <c r="G231" s="73"/>
    </row>
    <row r="232" spans="1:7" ht="28.5" customHeight="1">
      <c r="A232" s="49" t="s">
        <v>173</v>
      </c>
      <c r="B232" s="45" t="s">
        <v>283</v>
      </c>
      <c r="C232" s="45" t="s">
        <v>28</v>
      </c>
      <c r="D232" s="46">
        <f>'Приложение 2'!E295</f>
        <v>280</v>
      </c>
      <c r="E232" s="46">
        <f>'Приложение 2'!F295</f>
        <v>50</v>
      </c>
      <c r="F232" s="46">
        <f>'Приложение 2'!G295</f>
        <v>50</v>
      </c>
      <c r="G232" s="73"/>
    </row>
    <row r="233" spans="1:7" ht="36" customHeight="1">
      <c r="A233" s="30" t="s">
        <v>46</v>
      </c>
      <c r="B233" s="31" t="s">
        <v>284</v>
      </c>
      <c r="C233" s="31" t="s">
        <v>160</v>
      </c>
      <c r="D233" s="32">
        <f>D234+D235</f>
        <v>5858.900000000001</v>
      </c>
      <c r="E233" s="32">
        <f>E234+E235</f>
        <v>5609</v>
      </c>
      <c r="F233" s="32">
        <f>F234+F235</f>
        <v>5609</v>
      </c>
      <c r="G233" s="73"/>
    </row>
    <row r="234" spans="1:7" ht="61.5" customHeight="1">
      <c r="A234" s="49" t="s">
        <v>12</v>
      </c>
      <c r="B234" s="45" t="s">
        <v>284</v>
      </c>
      <c r="C234" s="45" t="s">
        <v>13</v>
      </c>
      <c r="D234" s="46">
        <f>'Приложение 2'!E297</f>
        <v>5558.8</v>
      </c>
      <c r="E234" s="46">
        <f>'Приложение 2'!F297</f>
        <v>5309</v>
      </c>
      <c r="F234" s="46">
        <f>'Приложение 2'!G297</f>
        <v>5309</v>
      </c>
      <c r="G234" s="73"/>
    </row>
    <row r="235" spans="1:7" ht="25.5" customHeight="1">
      <c r="A235" s="49" t="s">
        <v>173</v>
      </c>
      <c r="B235" s="45" t="s">
        <v>284</v>
      </c>
      <c r="C235" s="45" t="s">
        <v>28</v>
      </c>
      <c r="D235" s="46">
        <f>'Приложение 2'!E298</f>
        <v>300.1</v>
      </c>
      <c r="E235" s="46">
        <f>'Приложение 2'!F298</f>
        <v>300</v>
      </c>
      <c r="F235" s="46">
        <f>'Приложение 2'!G298</f>
        <v>300</v>
      </c>
      <c r="G235" s="73"/>
    </row>
    <row r="236" spans="1:7" ht="15" customHeight="1">
      <c r="A236" s="59" t="s">
        <v>101</v>
      </c>
      <c r="B236" s="31" t="s">
        <v>285</v>
      </c>
      <c r="C236" s="31" t="s">
        <v>160</v>
      </c>
      <c r="D236" s="32">
        <f>D237</f>
        <v>24482.499999999996</v>
      </c>
      <c r="E236" s="32">
        <f>E237</f>
        <v>18496.6</v>
      </c>
      <c r="F236" s="32">
        <f>F237</f>
        <v>18496.6</v>
      </c>
      <c r="G236" s="73"/>
    </row>
    <row r="237" spans="1:7" ht="12" customHeight="1">
      <c r="A237" s="30" t="s">
        <v>60</v>
      </c>
      <c r="B237" s="31" t="s">
        <v>286</v>
      </c>
      <c r="C237" s="31" t="s">
        <v>160</v>
      </c>
      <c r="D237" s="32">
        <f>D238+D239+D240</f>
        <v>24482.499999999996</v>
      </c>
      <c r="E237" s="32">
        <f>E238+E239+E240</f>
        <v>18496.6</v>
      </c>
      <c r="F237" s="32">
        <f>F238+F239+F240</f>
        <v>18496.6</v>
      </c>
      <c r="G237" s="73"/>
    </row>
    <row r="238" spans="1:7" ht="60.75" customHeight="1">
      <c r="A238" s="49" t="s">
        <v>12</v>
      </c>
      <c r="B238" s="45" t="s">
        <v>286</v>
      </c>
      <c r="C238" s="45" t="s">
        <v>13</v>
      </c>
      <c r="D238" s="46">
        <f>'Приложение 2'!E301</f>
        <v>23366.1</v>
      </c>
      <c r="E238" s="46">
        <f>'Приложение 2'!F301</f>
        <v>18246.6</v>
      </c>
      <c r="F238" s="46">
        <f>'Приложение 2'!G301</f>
        <v>18246.6</v>
      </c>
      <c r="G238" s="73"/>
    </row>
    <row r="239" spans="1:7" ht="26.25" customHeight="1">
      <c r="A239" s="49" t="s">
        <v>173</v>
      </c>
      <c r="B239" s="45" t="s">
        <v>286</v>
      </c>
      <c r="C239" s="45" t="s">
        <v>28</v>
      </c>
      <c r="D239" s="46">
        <f>'Приложение 2'!E302</f>
        <v>1097.3</v>
      </c>
      <c r="E239" s="46">
        <f>'Приложение 2'!F302</f>
        <v>250</v>
      </c>
      <c r="F239" s="46">
        <f>'Приложение 2'!G302</f>
        <v>250</v>
      </c>
      <c r="G239" s="73"/>
    </row>
    <row r="240" spans="1:7" ht="15" customHeight="1">
      <c r="A240" s="49" t="s">
        <v>1</v>
      </c>
      <c r="B240" s="45" t="s">
        <v>286</v>
      </c>
      <c r="C240" s="45" t="s">
        <v>0</v>
      </c>
      <c r="D240" s="46">
        <f>'Приложение 2'!E303</f>
        <v>19.1</v>
      </c>
      <c r="E240" s="46">
        <f>'Приложение 2'!F303</f>
        <v>0</v>
      </c>
      <c r="F240" s="46">
        <f>'Приложение 2'!G303</f>
        <v>0</v>
      </c>
      <c r="G240" s="73"/>
    </row>
    <row r="241" spans="1:7" ht="39" customHeight="1">
      <c r="A241" s="59" t="s">
        <v>110</v>
      </c>
      <c r="B241" s="31" t="s">
        <v>287</v>
      </c>
      <c r="C241" s="31" t="s">
        <v>160</v>
      </c>
      <c r="D241" s="32">
        <f>D242+D245</f>
        <v>48659.9</v>
      </c>
      <c r="E241" s="32">
        <f>E242+E245</f>
        <v>48659.9</v>
      </c>
      <c r="F241" s="32">
        <f>F242+F245</f>
        <v>48659.9</v>
      </c>
      <c r="G241" s="73"/>
    </row>
    <row r="242" spans="1:7" ht="54.75" customHeight="1">
      <c r="A242" s="100" t="s">
        <v>482</v>
      </c>
      <c r="B242" s="31" t="s">
        <v>111</v>
      </c>
      <c r="C242" s="31" t="s">
        <v>160</v>
      </c>
      <c r="D242" s="32">
        <f>D243+D244</f>
        <v>45821.9</v>
      </c>
      <c r="E242" s="32">
        <f>E243+E244</f>
        <v>45821.9</v>
      </c>
      <c r="F242" s="32">
        <f>F243+F244</f>
        <v>45821.9</v>
      </c>
      <c r="G242" s="73"/>
    </row>
    <row r="243" spans="1:7" ht="63" customHeight="1">
      <c r="A243" s="49" t="s">
        <v>12</v>
      </c>
      <c r="B243" s="45" t="s">
        <v>111</v>
      </c>
      <c r="C243" s="45" t="s">
        <v>13</v>
      </c>
      <c r="D243" s="46">
        <f>'Приложение 2'!E306</f>
        <v>8720.4</v>
      </c>
      <c r="E243" s="46">
        <f>'Приложение 2'!F306</f>
        <v>8720.4</v>
      </c>
      <c r="F243" s="46">
        <f>'Приложение 2'!G306</f>
        <v>8720.4</v>
      </c>
      <c r="G243" s="73"/>
    </row>
    <row r="244" spans="1:7" ht="36">
      <c r="A244" s="49" t="s">
        <v>5</v>
      </c>
      <c r="B244" s="45" t="s">
        <v>111</v>
      </c>
      <c r="C244" s="45" t="s">
        <v>15</v>
      </c>
      <c r="D244" s="46">
        <f>'Приложение 2'!E307</f>
        <v>37101.5</v>
      </c>
      <c r="E244" s="46">
        <f>'Приложение 2'!F307</f>
        <v>37101.5</v>
      </c>
      <c r="F244" s="46">
        <f>'Приложение 2'!G307</f>
        <v>37101.5</v>
      </c>
      <c r="G244" s="73"/>
    </row>
    <row r="245" spans="1:7" ht="51.75" customHeight="1">
      <c r="A245" s="30" t="s">
        <v>483</v>
      </c>
      <c r="B245" s="31" t="s">
        <v>155</v>
      </c>
      <c r="C245" s="31" t="s">
        <v>160</v>
      </c>
      <c r="D245" s="32">
        <f>D246</f>
        <v>2838</v>
      </c>
      <c r="E245" s="32">
        <f>E246</f>
        <v>2838</v>
      </c>
      <c r="F245" s="32">
        <f>F246</f>
        <v>2838</v>
      </c>
      <c r="G245" s="73"/>
    </row>
    <row r="246" spans="1:7" ht="36">
      <c r="A246" s="49" t="s">
        <v>5</v>
      </c>
      <c r="B246" s="45" t="s">
        <v>155</v>
      </c>
      <c r="C246" s="45" t="s">
        <v>15</v>
      </c>
      <c r="D246" s="46">
        <f>'Приложение 2'!E309</f>
        <v>2838</v>
      </c>
      <c r="E246" s="46">
        <f>'Приложение 2'!F309</f>
        <v>2838</v>
      </c>
      <c r="F246" s="46">
        <f>'Приложение 2'!G309</f>
        <v>2838</v>
      </c>
      <c r="G246" s="73"/>
    </row>
    <row r="247" spans="1:7" ht="27" customHeight="1">
      <c r="A247" s="59" t="s">
        <v>288</v>
      </c>
      <c r="B247" s="31" t="s">
        <v>289</v>
      </c>
      <c r="C247" s="31" t="s">
        <v>160</v>
      </c>
      <c r="D247" s="32">
        <f aca="true" t="shared" si="32" ref="D247:F248">D248</f>
        <v>14334.3</v>
      </c>
      <c r="E247" s="32">
        <f t="shared" si="32"/>
        <v>15892.2</v>
      </c>
      <c r="F247" s="32">
        <f t="shared" si="32"/>
        <v>15892.2</v>
      </c>
      <c r="G247" s="73"/>
    </row>
    <row r="248" spans="1:7" ht="24.75" customHeight="1">
      <c r="A248" s="30" t="s">
        <v>229</v>
      </c>
      <c r="B248" s="31" t="s">
        <v>290</v>
      </c>
      <c r="C248" s="31" t="s">
        <v>160</v>
      </c>
      <c r="D248" s="32">
        <f t="shared" si="32"/>
        <v>14334.3</v>
      </c>
      <c r="E248" s="32">
        <f t="shared" si="32"/>
        <v>15892.2</v>
      </c>
      <c r="F248" s="32">
        <f t="shared" si="32"/>
        <v>15892.2</v>
      </c>
      <c r="G248" s="73"/>
    </row>
    <row r="249" spans="1:7" ht="36">
      <c r="A249" s="49" t="s">
        <v>5</v>
      </c>
      <c r="B249" s="45" t="s">
        <v>290</v>
      </c>
      <c r="C249" s="45" t="s">
        <v>15</v>
      </c>
      <c r="D249" s="46">
        <f>'Приложение 2'!E312</f>
        <v>14334.3</v>
      </c>
      <c r="E249" s="46">
        <f>'Приложение 2'!F312</f>
        <v>15892.2</v>
      </c>
      <c r="F249" s="46">
        <f>'Приложение 2'!G312</f>
        <v>15892.2</v>
      </c>
      <c r="G249" s="73"/>
    </row>
    <row r="250" spans="1:7" ht="39" customHeight="1">
      <c r="A250" s="56" t="s">
        <v>41</v>
      </c>
      <c r="B250" s="57" t="s">
        <v>299</v>
      </c>
      <c r="C250" s="57" t="s">
        <v>160</v>
      </c>
      <c r="D250" s="58">
        <f>D254+D257+D260+D263+D266+D269+D272+D275+D279+D283+D287+D251</f>
        <v>34810.8</v>
      </c>
      <c r="E250" s="58">
        <f>E254+E257+E260+E263+E266+E269+E272+E275+E279+E283+E287+E251</f>
        <v>33723.6</v>
      </c>
      <c r="F250" s="58">
        <f>F254+F257+F260+F263+F266+F269+F272+F275+F279+F283+F287+F251</f>
        <v>33656.2</v>
      </c>
      <c r="G250" s="73"/>
    </row>
    <row r="251" spans="1:7" ht="39" customHeight="1">
      <c r="A251" s="59" t="s">
        <v>497</v>
      </c>
      <c r="B251" s="31" t="s">
        <v>498</v>
      </c>
      <c r="C251" s="31" t="s">
        <v>160</v>
      </c>
      <c r="D251" s="32">
        <f>D252</f>
        <v>1760</v>
      </c>
      <c r="E251" s="32">
        <f>E252</f>
        <v>0</v>
      </c>
      <c r="F251" s="32">
        <f>F252</f>
        <v>0</v>
      </c>
      <c r="G251" s="73"/>
    </row>
    <row r="252" spans="1:7" ht="15.75" customHeight="1">
      <c r="A252" s="30" t="s">
        <v>60</v>
      </c>
      <c r="B252" s="31" t="s">
        <v>499</v>
      </c>
      <c r="C252" s="31" t="s">
        <v>160</v>
      </c>
      <c r="D252" s="32">
        <f>D253</f>
        <v>1760</v>
      </c>
      <c r="E252" s="32">
        <f>E254</f>
        <v>0</v>
      </c>
      <c r="F252" s="32">
        <f>F254</f>
        <v>0</v>
      </c>
      <c r="G252" s="73"/>
    </row>
    <row r="253" spans="1:7" ht="39" customHeight="1">
      <c r="A253" s="49" t="s">
        <v>39</v>
      </c>
      <c r="B253" s="45" t="s">
        <v>499</v>
      </c>
      <c r="C253" s="45">
        <v>400</v>
      </c>
      <c r="D253" s="46">
        <f>'Приложение 2'!E117</f>
        <v>1760</v>
      </c>
      <c r="E253" s="46">
        <f>'[3]Приложение 2'!F94</f>
        <v>0</v>
      </c>
      <c r="F253" s="46">
        <f>'[3]Приложение 2'!G94</f>
        <v>0</v>
      </c>
      <c r="G253" s="73"/>
    </row>
    <row r="254" spans="1:7" ht="30" customHeight="1">
      <c r="A254" s="59" t="s">
        <v>96</v>
      </c>
      <c r="B254" s="31" t="s">
        <v>300</v>
      </c>
      <c r="C254" s="31" t="s">
        <v>160</v>
      </c>
      <c r="D254" s="32">
        <f aca="true" t="shared" si="33" ref="D254:F255">D255</f>
        <v>1336</v>
      </c>
      <c r="E254" s="32">
        <f t="shared" si="33"/>
        <v>0</v>
      </c>
      <c r="F254" s="32">
        <f t="shared" si="33"/>
        <v>0</v>
      </c>
      <c r="G254" s="73"/>
    </row>
    <row r="255" spans="1:7" ht="40.5" customHeight="1">
      <c r="A255" s="30" t="s">
        <v>411</v>
      </c>
      <c r="B255" s="31" t="s">
        <v>443</v>
      </c>
      <c r="C255" s="31" t="s">
        <v>160</v>
      </c>
      <c r="D255" s="32">
        <f t="shared" si="33"/>
        <v>1336</v>
      </c>
      <c r="E255" s="32">
        <f t="shared" si="33"/>
        <v>0</v>
      </c>
      <c r="F255" s="32">
        <f t="shared" si="33"/>
        <v>0</v>
      </c>
      <c r="G255" s="73"/>
    </row>
    <row r="256" spans="1:7" ht="25.5" customHeight="1">
      <c r="A256" s="49" t="s">
        <v>173</v>
      </c>
      <c r="B256" s="45" t="s">
        <v>443</v>
      </c>
      <c r="C256" s="45" t="s">
        <v>28</v>
      </c>
      <c r="D256" s="46">
        <f>'Приложение 2'!E335</f>
        <v>1336</v>
      </c>
      <c r="E256" s="46">
        <f>'Приложение 2'!F335</f>
        <v>0</v>
      </c>
      <c r="F256" s="46">
        <f>'Приложение 2'!G335</f>
        <v>0</v>
      </c>
      <c r="G256" s="73"/>
    </row>
    <row r="257" spans="1:7" ht="39.75" customHeight="1">
      <c r="A257" s="59" t="s">
        <v>65</v>
      </c>
      <c r="B257" s="31" t="s">
        <v>301</v>
      </c>
      <c r="C257" s="31" t="s">
        <v>160</v>
      </c>
      <c r="D257" s="32">
        <f aca="true" t="shared" si="34" ref="D257:F258">D258</f>
        <v>5503.9</v>
      </c>
      <c r="E257" s="32">
        <f t="shared" si="34"/>
        <v>5000</v>
      </c>
      <c r="F257" s="32">
        <f t="shared" si="34"/>
        <v>5000</v>
      </c>
      <c r="G257" s="73"/>
    </row>
    <row r="258" spans="1:7" ht="16.5" customHeight="1">
      <c r="A258" s="30" t="s">
        <v>60</v>
      </c>
      <c r="B258" s="31" t="s">
        <v>302</v>
      </c>
      <c r="C258" s="31" t="s">
        <v>160</v>
      </c>
      <c r="D258" s="32">
        <f t="shared" si="34"/>
        <v>5503.9</v>
      </c>
      <c r="E258" s="32">
        <f t="shared" si="34"/>
        <v>5000</v>
      </c>
      <c r="F258" s="32">
        <f t="shared" si="34"/>
        <v>5000</v>
      </c>
      <c r="G258" s="73"/>
    </row>
    <row r="259" spans="1:7" ht="36">
      <c r="A259" s="49" t="s">
        <v>5</v>
      </c>
      <c r="B259" s="45" t="s">
        <v>302</v>
      </c>
      <c r="C259" s="45" t="s">
        <v>15</v>
      </c>
      <c r="D259" s="46">
        <f>'Приложение 2'!E338</f>
        <v>5503.9</v>
      </c>
      <c r="E259" s="46">
        <f>'Приложение 2'!F338</f>
        <v>5000</v>
      </c>
      <c r="F259" s="46">
        <f>'Приложение 2'!G338</f>
        <v>5000</v>
      </c>
      <c r="G259" s="73"/>
    </row>
    <row r="260" spans="1:7" ht="36">
      <c r="A260" s="59" t="s">
        <v>80</v>
      </c>
      <c r="B260" s="31" t="s">
        <v>303</v>
      </c>
      <c r="C260" s="31" t="s">
        <v>160</v>
      </c>
      <c r="D260" s="32">
        <f aca="true" t="shared" si="35" ref="D260:F261">D261</f>
        <v>30</v>
      </c>
      <c r="E260" s="32">
        <f t="shared" si="35"/>
        <v>30</v>
      </c>
      <c r="F260" s="32">
        <f t="shared" si="35"/>
        <v>30</v>
      </c>
      <c r="G260" s="73"/>
    </row>
    <row r="261" spans="1:7" ht="13.5" customHeight="1">
      <c r="A261" s="30" t="s">
        <v>60</v>
      </c>
      <c r="B261" s="31" t="s">
        <v>304</v>
      </c>
      <c r="C261" s="31" t="s">
        <v>160</v>
      </c>
      <c r="D261" s="32">
        <f t="shared" si="35"/>
        <v>30</v>
      </c>
      <c r="E261" s="32">
        <f t="shared" si="35"/>
        <v>30</v>
      </c>
      <c r="F261" s="32">
        <f t="shared" si="35"/>
        <v>30</v>
      </c>
      <c r="G261" s="73"/>
    </row>
    <row r="262" spans="1:7" ht="24.75" customHeight="1">
      <c r="A262" s="49" t="s">
        <v>173</v>
      </c>
      <c r="B262" s="45" t="s">
        <v>304</v>
      </c>
      <c r="C262" s="45" t="s">
        <v>28</v>
      </c>
      <c r="D262" s="46">
        <f>'Приложение 2'!E341</f>
        <v>30</v>
      </c>
      <c r="E262" s="46">
        <f>'Приложение 2'!F341</f>
        <v>30</v>
      </c>
      <c r="F262" s="46">
        <f>'Приложение 2'!G341</f>
        <v>30</v>
      </c>
      <c r="G262" s="73"/>
    </row>
    <row r="263" spans="1:7" ht="39.75" customHeight="1">
      <c r="A263" s="59" t="s">
        <v>42</v>
      </c>
      <c r="B263" s="31" t="s">
        <v>364</v>
      </c>
      <c r="C263" s="31" t="s">
        <v>160</v>
      </c>
      <c r="D263" s="32">
        <f aca="true" t="shared" si="36" ref="D263:F264">D264</f>
        <v>16841</v>
      </c>
      <c r="E263" s="32">
        <f t="shared" si="36"/>
        <v>18000</v>
      </c>
      <c r="F263" s="32">
        <f t="shared" si="36"/>
        <v>17932.6</v>
      </c>
      <c r="G263" s="73"/>
    </row>
    <row r="264" spans="1:7" ht="14.25" customHeight="1">
      <c r="A264" s="30" t="s">
        <v>60</v>
      </c>
      <c r="B264" s="31" t="s">
        <v>365</v>
      </c>
      <c r="C264" s="31" t="s">
        <v>160</v>
      </c>
      <c r="D264" s="32">
        <f t="shared" si="36"/>
        <v>16841</v>
      </c>
      <c r="E264" s="32">
        <f t="shared" si="36"/>
        <v>18000</v>
      </c>
      <c r="F264" s="32">
        <f t="shared" si="36"/>
        <v>17932.6</v>
      </c>
      <c r="G264" s="73"/>
    </row>
    <row r="265" spans="1:7" ht="36">
      <c r="A265" s="49" t="s">
        <v>5</v>
      </c>
      <c r="B265" s="45" t="s">
        <v>365</v>
      </c>
      <c r="C265" s="45" t="s">
        <v>15</v>
      </c>
      <c r="D265" s="46">
        <f>'Приложение 2'!E454</f>
        <v>16841</v>
      </c>
      <c r="E265" s="46">
        <f>'Приложение 2'!F454</f>
        <v>18000</v>
      </c>
      <c r="F265" s="46">
        <f>'Приложение 2'!G454</f>
        <v>17932.6</v>
      </c>
      <c r="G265" s="73"/>
    </row>
    <row r="266" spans="1:7" ht="38.25" customHeight="1">
      <c r="A266" s="59" t="s">
        <v>43</v>
      </c>
      <c r="B266" s="31" t="s">
        <v>366</v>
      </c>
      <c r="C266" s="31" t="s">
        <v>160</v>
      </c>
      <c r="D266" s="32">
        <f aca="true" t="shared" si="37" ref="D266:F267">D267</f>
        <v>1000</v>
      </c>
      <c r="E266" s="32">
        <f t="shared" si="37"/>
        <v>2000</v>
      </c>
      <c r="F266" s="32">
        <f t="shared" si="37"/>
        <v>2000</v>
      </c>
      <c r="G266" s="73"/>
    </row>
    <row r="267" spans="1:7" ht="15" customHeight="1">
      <c r="A267" s="30" t="s">
        <v>60</v>
      </c>
      <c r="B267" s="31" t="s">
        <v>367</v>
      </c>
      <c r="C267" s="31" t="s">
        <v>160</v>
      </c>
      <c r="D267" s="32">
        <f t="shared" si="37"/>
        <v>1000</v>
      </c>
      <c r="E267" s="32">
        <f t="shared" si="37"/>
        <v>2000</v>
      </c>
      <c r="F267" s="32">
        <f t="shared" si="37"/>
        <v>2000</v>
      </c>
      <c r="G267" s="73"/>
    </row>
    <row r="268" spans="1:7" ht="36">
      <c r="A268" s="49" t="s">
        <v>5</v>
      </c>
      <c r="B268" s="45" t="s">
        <v>367</v>
      </c>
      <c r="C268" s="45" t="s">
        <v>15</v>
      </c>
      <c r="D268" s="46">
        <f>'Приложение 2'!E457</f>
        <v>1000</v>
      </c>
      <c r="E268" s="46">
        <f>'Приложение 2'!F457</f>
        <v>2000</v>
      </c>
      <c r="F268" s="46">
        <f>'Приложение 2'!G457</f>
        <v>2000</v>
      </c>
      <c r="G268" s="73"/>
    </row>
    <row r="269" spans="1:7" ht="38.25" customHeight="1">
      <c r="A269" s="59" t="s">
        <v>112</v>
      </c>
      <c r="B269" s="31" t="s">
        <v>113</v>
      </c>
      <c r="C269" s="31" t="s">
        <v>160</v>
      </c>
      <c r="D269" s="32">
        <f aca="true" t="shared" si="38" ref="D269:F270">D270</f>
        <v>1606</v>
      </c>
      <c r="E269" s="32">
        <f t="shared" si="38"/>
        <v>1606</v>
      </c>
      <c r="F269" s="32">
        <f t="shared" si="38"/>
        <v>1606</v>
      </c>
      <c r="G269" s="73"/>
    </row>
    <row r="270" spans="1:7" ht="37.5" customHeight="1">
      <c r="A270" s="30" t="s">
        <v>520</v>
      </c>
      <c r="B270" s="31" t="s">
        <v>114</v>
      </c>
      <c r="C270" s="31" t="s">
        <v>160</v>
      </c>
      <c r="D270" s="32">
        <f t="shared" si="38"/>
        <v>1606</v>
      </c>
      <c r="E270" s="32">
        <f t="shared" si="38"/>
        <v>1606</v>
      </c>
      <c r="F270" s="32">
        <f t="shared" si="38"/>
        <v>1606</v>
      </c>
      <c r="G270" s="73"/>
    </row>
    <row r="271" spans="1:7" ht="36">
      <c r="A271" s="49" t="s">
        <v>5</v>
      </c>
      <c r="B271" s="45" t="s">
        <v>114</v>
      </c>
      <c r="C271" s="45" t="s">
        <v>15</v>
      </c>
      <c r="D271" s="46">
        <f>'Приложение 2'!E460</f>
        <v>1606</v>
      </c>
      <c r="E271" s="46">
        <f>'Приложение 2'!F460</f>
        <v>1606</v>
      </c>
      <c r="F271" s="46">
        <f>'Приложение 2'!G460</f>
        <v>1606</v>
      </c>
      <c r="G271" s="73"/>
    </row>
    <row r="272" spans="1:7" ht="24.75" customHeight="1">
      <c r="A272" s="59" t="s">
        <v>305</v>
      </c>
      <c r="B272" s="31" t="s">
        <v>306</v>
      </c>
      <c r="C272" s="31" t="s">
        <v>160</v>
      </c>
      <c r="D272" s="32">
        <f aca="true" t="shared" si="39" ref="D272:F273">D273</f>
        <v>3194.7</v>
      </c>
      <c r="E272" s="32">
        <f t="shared" si="39"/>
        <v>3857.8</v>
      </c>
      <c r="F272" s="32">
        <f t="shared" si="39"/>
        <v>3857.8</v>
      </c>
      <c r="G272" s="73"/>
    </row>
    <row r="273" spans="1:7" ht="25.5" customHeight="1">
      <c r="A273" s="30" t="s">
        <v>229</v>
      </c>
      <c r="B273" s="31" t="s">
        <v>307</v>
      </c>
      <c r="C273" s="31" t="s">
        <v>160</v>
      </c>
      <c r="D273" s="32">
        <f t="shared" si="39"/>
        <v>3194.7</v>
      </c>
      <c r="E273" s="32">
        <f t="shared" si="39"/>
        <v>3857.8</v>
      </c>
      <c r="F273" s="32">
        <f t="shared" si="39"/>
        <v>3857.8</v>
      </c>
      <c r="G273" s="73"/>
    </row>
    <row r="274" spans="1:7" ht="36">
      <c r="A274" s="49" t="s">
        <v>5</v>
      </c>
      <c r="B274" s="45" t="s">
        <v>307</v>
      </c>
      <c r="C274" s="45" t="s">
        <v>15</v>
      </c>
      <c r="D274" s="46">
        <f>'Приложение 2'!E344+'Приложение 2'!E463</f>
        <v>3194.7</v>
      </c>
      <c r="E274" s="46">
        <f>'Приложение 2'!F344+'Приложение 2'!F463</f>
        <v>3857.8</v>
      </c>
      <c r="F274" s="46">
        <f>'Приложение 2'!G344+'Приложение 2'!G463</f>
        <v>3857.8</v>
      </c>
      <c r="G274" s="73"/>
    </row>
    <row r="275" spans="1:7" ht="51.75" customHeight="1">
      <c r="A275" s="59" t="s">
        <v>66</v>
      </c>
      <c r="B275" s="31" t="s">
        <v>308</v>
      </c>
      <c r="C275" s="31" t="s">
        <v>160</v>
      </c>
      <c r="D275" s="32">
        <f>D276</f>
        <v>50</v>
      </c>
      <c r="E275" s="32">
        <f>E276</f>
        <v>50</v>
      </c>
      <c r="F275" s="32">
        <f>F276</f>
        <v>50</v>
      </c>
      <c r="G275" s="73"/>
    </row>
    <row r="276" spans="1:7" ht="11.25" customHeight="1">
      <c r="A276" s="30" t="s">
        <v>60</v>
      </c>
      <c r="B276" s="31" t="s">
        <v>309</v>
      </c>
      <c r="C276" s="31" t="s">
        <v>160</v>
      </c>
      <c r="D276" s="32">
        <f>D277+D278</f>
        <v>50</v>
      </c>
      <c r="E276" s="32">
        <f>E277+E278</f>
        <v>50</v>
      </c>
      <c r="F276" s="32">
        <f>F277+F278</f>
        <v>50</v>
      </c>
      <c r="G276" s="73"/>
    </row>
    <row r="277" spans="1:7" ht="62.25" customHeight="1">
      <c r="A277" s="49" t="s">
        <v>12</v>
      </c>
      <c r="B277" s="45" t="s">
        <v>309</v>
      </c>
      <c r="C277" s="45" t="s">
        <v>13</v>
      </c>
      <c r="D277" s="46">
        <f>'Приложение 2'!E347</f>
        <v>20</v>
      </c>
      <c r="E277" s="46">
        <f>'Приложение 2'!F347</f>
        <v>20</v>
      </c>
      <c r="F277" s="46">
        <f>'Приложение 2'!G347</f>
        <v>20</v>
      </c>
      <c r="G277" s="73"/>
    </row>
    <row r="278" spans="1:7" ht="24.75" customHeight="1">
      <c r="A278" s="49" t="s">
        <v>173</v>
      </c>
      <c r="B278" s="45" t="s">
        <v>309</v>
      </c>
      <c r="C278" s="45" t="s">
        <v>28</v>
      </c>
      <c r="D278" s="46">
        <f>'Приложение 2'!E348</f>
        <v>30</v>
      </c>
      <c r="E278" s="46">
        <f>'Приложение 2'!F348</f>
        <v>30</v>
      </c>
      <c r="F278" s="46">
        <f>'Приложение 2'!G348</f>
        <v>30</v>
      </c>
      <c r="G278" s="73"/>
    </row>
    <row r="279" spans="1:7" ht="88.5" customHeight="1">
      <c r="A279" s="59" t="s">
        <v>310</v>
      </c>
      <c r="B279" s="31" t="s">
        <v>311</v>
      </c>
      <c r="C279" s="31" t="s">
        <v>160</v>
      </c>
      <c r="D279" s="32">
        <f>D280</f>
        <v>500</v>
      </c>
      <c r="E279" s="32">
        <f>E280</f>
        <v>500</v>
      </c>
      <c r="F279" s="32">
        <f>F280</f>
        <v>500</v>
      </c>
      <c r="G279" s="73"/>
    </row>
    <row r="280" spans="1:7" ht="12.75" customHeight="1">
      <c r="A280" s="30" t="s">
        <v>60</v>
      </c>
      <c r="B280" s="31" t="s">
        <v>312</v>
      </c>
      <c r="C280" s="31" t="s">
        <v>160</v>
      </c>
      <c r="D280" s="32">
        <f>D281+D282</f>
        <v>500</v>
      </c>
      <c r="E280" s="32">
        <f>E281+E282</f>
        <v>500</v>
      </c>
      <c r="F280" s="32">
        <f>F281+F282</f>
        <v>500</v>
      </c>
      <c r="G280" s="73"/>
    </row>
    <row r="281" spans="1:7" ht="61.5" customHeight="1">
      <c r="A281" s="49" t="s">
        <v>12</v>
      </c>
      <c r="B281" s="45" t="s">
        <v>312</v>
      </c>
      <c r="C281" s="45" t="s">
        <v>13</v>
      </c>
      <c r="D281" s="46">
        <f>'Приложение 2'!E351</f>
        <v>420</v>
      </c>
      <c r="E281" s="46">
        <f>'Приложение 2'!F351</f>
        <v>420</v>
      </c>
      <c r="F281" s="46">
        <f>'Приложение 2'!G351</f>
        <v>420</v>
      </c>
      <c r="G281" s="73"/>
    </row>
    <row r="282" spans="1:7" ht="23.25" customHeight="1">
      <c r="A282" s="49" t="s">
        <v>173</v>
      </c>
      <c r="B282" s="45" t="s">
        <v>312</v>
      </c>
      <c r="C282" s="45" t="s">
        <v>28</v>
      </c>
      <c r="D282" s="46">
        <f>'Приложение 2'!E352</f>
        <v>80</v>
      </c>
      <c r="E282" s="46">
        <f>'Приложение 2'!F352</f>
        <v>80</v>
      </c>
      <c r="F282" s="46">
        <f>'Приложение 2'!G352</f>
        <v>80</v>
      </c>
      <c r="G282" s="73"/>
    </row>
    <row r="283" spans="1:7" ht="27.75" customHeight="1">
      <c r="A283" s="59" t="s">
        <v>73</v>
      </c>
      <c r="B283" s="31" t="s">
        <v>313</v>
      </c>
      <c r="C283" s="31" t="s">
        <v>160</v>
      </c>
      <c r="D283" s="32">
        <f>D284</f>
        <v>2869.2</v>
      </c>
      <c r="E283" s="32">
        <f>E284</f>
        <v>2559.7999999999997</v>
      </c>
      <c r="F283" s="32">
        <f>F284</f>
        <v>2559.7999999999997</v>
      </c>
      <c r="G283" s="73"/>
    </row>
    <row r="284" spans="1:7" ht="38.25" customHeight="1">
      <c r="A284" s="30" t="s">
        <v>23</v>
      </c>
      <c r="B284" s="31" t="s">
        <v>314</v>
      </c>
      <c r="C284" s="31" t="s">
        <v>160</v>
      </c>
      <c r="D284" s="32">
        <f>D285+D286</f>
        <v>2869.2</v>
      </c>
      <c r="E284" s="32">
        <f>E285+E286</f>
        <v>2559.7999999999997</v>
      </c>
      <c r="F284" s="32">
        <f>F285+F286</f>
        <v>2559.7999999999997</v>
      </c>
      <c r="G284" s="73"/>
    </row>
    <row r="285" spans="1:7" ht="61.5" customHeight="1">
      <c r="A285" s="49" t="s">
        <v>12</v>
      </c>
      <c r="B285" s="45" t="s">
        <v>314</v>
      </c>
      <c r="C285" s="45" t="s">
        <v>13</v>
      </c>
      <c r="D285" s="46">
        <f>'Приложение 2'!E355</f>
        <v>2645.2</v>
      </c>
      <c r="E285" s="46">
        <f>'Приложение 2'!F355</f>
        <v>2509.2</v>
      </c>
      <c r="F285" s="46">
        <f>'Приложение 2'!G355</f>
        <v>2509.2</v>
      </c>
      <c r="G285" s="73"/>
    </row>
    <row r="286" spans="1:7" ht="24" customHeight="1">
      <c r="A286" s="49" t="s">
        <v>173</v>
      </c>
      <c r="B286" s="45" t="s">
        <v>314</v>
      </c>
      <c r="C286" s="45" t="s">
        <v>28</v>
      </c>
      <c r="D286" s="46">
        <f>'Приложение 2'!E356</f>
        <v>224</v>
      </c>
      <c r="E286" s="46">
        <f>'Приложение 2'!F356</f>
        <v>50.6</v>
      </c>
      <c r="F286" s="46">
        <f>'Приложение 2'!G356</f>
        <v>50.6</v>
      </c>
      <c r="G286" s="73"/>
    </row>
    <row r="287" spans="1:7" ht="17.25" customHeight="1">
      <c r="A287" s="59" t="s">
        <v>67</v>
      </c>
      <c r="B287" s="31" t="s">
        <v>315</v>
      </c>
      <c r="C287" s="31" t="s">
        <v>160</v>
      </c>
      <c r="D287" s="32">
        <f aca="true" t="shared" si="40" ref="D287:F288">D288</f>
        <v>120</v>
      </c>
      <c r="E287" s="32">
        <f t="shared" si="40"/>
        <v>120</v>
      </c>
      <c r="F287" s="32">
        <f t="shared" si="40"/>
        <v>120</v>
      </c>
      <c r="G287" s="73"/>
    </row>
    <row r="288" spans="1:7" ht="72" customHeight="1">
      <c r="A288" s="30" t="s">
        <v>68</v>
      </c>
      <c r="B288" s="31" t="s">
        <v>316</v>
      </c>
      <c r="C288" s="31" t="s">
        <v>160</v>
      </c>
      <c r="D288" s="32">
        <f t="shared" si="40"/>
        <v>120</v>
      </c>
      <c r="E288" s="32">
        <f t="shared" si="40"/>
        <v>120</v>
      </c>
      <c r="F288" s="32">
        <f t="shared" si="40"/>
        <v>120</v>
      </c>
      <c r="G288" s="73"/>
    </row>
    <row r="289" spans="1:7" ht="24">
      <c r="A289" s="49" t="s">
        <v>50</v>
      </c>
      <c r="B289" s="45" t="s">
        <v>316</v>
      </c>
      <c r="C289" s="45" t="s">
        <v>6</v>
      </c>
      <c r="D289" s="46">
        <f>'Приложение 2'!E359</f>
        <v>120</v>
      </c>
      <c r="E289" s="46">
        <f>'Приложение 2'!F359</f>
        <v>120</v>
      </c>
      <c r="F289" s="46">
        <f>'Приложение 2'!G359</f>
        <v>120</v>
      </c>
      <c r="G289" s="73"/>
    </row>
    <row r="290" spans="1:7" ht="38.25" customHeight="1">
      <c r="A290" s="56" t="s">
        <v>51</v>
      </c>
      <c r="B290" s="57" t="s">
        <v>209</v>
      </c>
      <c r="C290" s="57" t="s">
        <v>160</v>
      </c>
      <c r="D290" s="58">
        <f>D291+D298</f>
        <v>2216</v>
      </c>
      <c r="E290" s="58">
        <f>E291+E298</f>
        <v>2666</v>
      </c>
      <c r="F290" s="58">
        <f>F291+F298</f>
        <v>2666</v>
      </c>
      <c r="G290" s="73"/>
    </row>
    <row r="291" spans="1:7" ht="25.5" customHeight="1">
      <c r="A291" s="56" t="s">
        <v>10</v>
      </c>
      <c r="B291" s="57" t="s">
        <v>210</v>
      </c>
      <c r="C291" s="31" t="s">
        <v>160</v>
      </c>
      <c r="D291" s="58">
        <f>D295+D292</f>
        <v>700</v>
      </c>
      <c r="E291" s="58">
        <f>E295+E292</f>
        <v>1550</v>
      </c>
      <c r="F291" s="58">
        <f>F295+F292</f>
        <v>1550</v>
      </c>
      <c r="G291" s="73"/>
    </row>
    <row r="292" spans="1:7" ht="28.5" customHeight="1">
      <c r="A292" s="48" t="s">
        <v>419</v>
      </c>
      <c r="B292" s="31" t="s">
        <v>417</v>
      </c>
      <c r="C292" s="31"/>
      <c r="D292" s="32">
        <f aca="true" t="shared" si="41" ref="D292:F293">D293</f>
        <v>100</v>
      </c>
      <c r="E292" s="32">
        <f t="shared" si="41"/>
        <v>0</v>
      </c>
      <c r="F292" s="32">
        <f t="shared" si="41"/>
        <v>0</v>
      </c>
      <c r="G292" s="73"/>
    </row>
    <row r="293" spans="1:7" ht="15" customHeight="1">
      <c r="A293" s="30" t="s">
        <v>60</v>
      </c>
      <c r="B293" s="31" t="s">
        <v>418</v>
      </c>
      <c r="C293" s="31"/>
      <c r="D293" s="32">
        <f t="shared" si="41"/>
        <v>100</v>
      </c>
      <c r="E293" s="32">
        <f t="shared" si="41"/>
        <v>0</v>
      </c>
      <c r="F293" s="32">
        <f t="shared" si="41"/>
        <v>0</v>
      </c>
      <c r="G293" s="73"/>
    </row>
    <row r="294" spans="1:7" ht="35.25" customHeight="1">
      <c r="A294" s="49" t="s">
        <v>5</v>
      </c>
      <c r="B294" s="45" t="s">
        <v>418</v>
      </c>
      <c r="C294" s="45" t="s">
        <v>15</v>
      </c>
      <c r="D294" s="46">
        <f>'Приложение 2'!E317</f>
        <v>100</v>
      </c>
      <c r="E294" s="46">
        <f>'Приложение 2'!F317</f>
        <v>0</v>
      </c>
      <c r="F294" s="46">
        <f>'Приложение 2'!G317</f>
        <v>0</v>
      </c>
      <c r="G294" s="73"/>
    </row>
    <row r="295" spans="1:7" ht="25.5" customHeight="1">
      <c r="A295" s="59" t="s">
        <v>20</v>
      </c>
      <c r="B295" s="31" t="s">
        <v>211</v>
      </c>
      <c r="C295" s="31" t="s">
        <v>160</v>
      </c>
      <c r="D295" s="32">
        <f aca="true" t="shared" si="42" ref="D295:F296">D296</f>
        <v>600</v>
      </c>
      <c r="E295" s="32">
        <f t="shared" si="42"/>
        <v>1550</v>
      </c>
      <c r="F295" s="32">
        <f t="shared" si="42"/>
        <v>1550</v>
      </c>
      <c r="G295" s="73"/>
    </row>
    <row r="296" spans="1:7" ht="12.75">
      <c r="A296" s="30" t="s">
        <v>60</v>
      </c>
      <c r="B296" s="31" t="s">
        <v>405</v>
      </c>
      <c r="C296" s="31" t="s">
        <v>160</v>
      </c>
      <c r="D296" s="32">
        <f t="shared" si="42"/>
        <v>600</v>
      </c>
      <c r="E296" s="32">
        <f t="shared" si="42"/>
        <v>1550</v>
      </c>
      <c r="F296" s="32">
        <f t="shared" si="42"/>
        <v>1550</v>
      </c>
      <c r="G296" s="73"/>
    </row>
    <row r="297" spans="1:7" ht="14.25" customHeight="1">
      <c r="A297" s="49" t="s">
        <v>1</v>
      </c>
      <c r="B297" s="45" t="s">
        <v>405</v>
      </c>
      <c r="C297" s="45" t="s">
        <v>0</v>
      </c>
      <c r="D297" s="46">
        <f>'Приложение 2'!E122</f>
        <v>600</v>
      </c>
      <c r="E297" s="46">
        <f>'Приложение 2'!F122</f>
        <v>1550</v>
      </c>
      <c r="F297" s="46">
        <f>'Приложение 2'!G122</f>
        <v>1550</v>
      </c>
      <c r="G297" s="73"/>
    </row>
    <row r="298" spans="1:7" ht="25.5" customHeight="1">
      <c r="A298" s="56" t="s">
        <v>83</v>
      </c>
      <c r="B298" s="57" t="s">
        <v>212</v>
      </c>
      <c r="C298" s="31" t="s">
        <v>160</v>
      </c>
      <c r="D298" s="58">
        <f>D299</f>
        <v>1516</v>
      </c>
      <c r="E298" s="58">
        <f>E299</f>
        <v>1116</v>
      </c>
      <c r="F298" s="58">
        <f>F299</f>
        <v>1116</v>
      </c>
      <c r="G298" s="73"/>
    </row>
    <row r="299" spans="1:7" ht="24.75" customHeight="1">
      <c r="A299" s="59" t="s">
        <v>84</v>
      </c>
      <c r="B299" s="31" t="s">
        <v>213</v>
      </c>
      <c r="C299" s="31" t="s">
        <v>160</v>
      </c>
      <c r="D299" s="32">
        <f>D300+D302</f>
        <v>1516</v>
      </c>
      <c r="E299" s="32">
        <f>E300+E302</f>
        <v>1116</v>
      </c>
      <c r="F299" s="32">
        <f>F300+F302</f>
        <v>1116</v>
      </c>
      <c r="G299" s="73"/>
    </row>
    <row r="300" spans="1:7" ht="13.5" customHeight="1">
      <c r="A300" s="30" t="s">
        <v>60</v>
      </c>
      <c r="B300" s="31" t="s">
        <v>214</v>
      </c>
      <c r="C300" s="31" t="s">
        <v>160</v>
      </c>
      <c r="D300" s="32">
        <f>D301</f>
        <v>601.6</v>
      </c>
      <c r="E300" s="32">
        <f>E301</f>
        <v>1116</v>
      </c>
      <c r="F300" s="32">
        <f>F301</f>
        <v>1116</v>
      </c>
      <c r="G300" s="73"/>
    </row>
    <row r="301" spans="1:7" ht="13.5" customHeight="1">
      <c r="A301" s="49" t="s">
        <v>1</v>
      </c>
      <c r="B301" s="45" t="s">
        <v>214</v>
      </c>
      <c r="C301" s="45" t="s">
        <v>0</v>
      </c>
      <c r="D301" s="46">
        <f>'Приложение 2'!E126</f>
        <v>601.6</v>
      </c>
      <c r="E301" s="46">
        <f>'Приложение 2'!F126</f>
        <v>1116</v>
      </c>
      <c r="F301" s="46">
        <f>'Приложение 2'!G126</f>
        <v>1116</v>
      </c>
      <c r="G301" s="73"/>
    </row>
    <row r="302" spans="1:7" ht="36">
      <c r="A302" s="30" t="s">
        <v>215</v>
      </c>
      <c r="B302" s="31" t="s">
        <v>437</v>
      </c>
      <c r="C302" s="31" t="s">
        <v>160</v>
      </c>
      <c r="D302" s="32">
        <f>D303</f>
        <v>914.4</v>
      </c>
      <c r="E302" s="32">
        <f>E303</f>
        <v>0</v>
      </c>
      <c r="F302" s="32">
        <f>F303</f>
        <v>0</v>
      </c>
      <c r="G302" s="73"/>
    </row>
    <row r="303" spans="1:7" ht="12.75" customHeight="1">
      <c r="A303" s="49" t="s">
        <v>1</v>
      </c>
      <c r="B303" s="45" t="s">
        <v>437</v>
      </c>
      <c r="C303" s="45" t="s">
        <v>0</v>
      </c>
      <c r="D303" s="46">
        <f>'Приложение 2'!E128</f>
        <v>914.4</v>
      </c>
      <c r="E303" s="46">
        <f>'Приложение 2'!F128</f>
        <v>0</v>
      </c>
      <c r="F303" s="46">
        <f>'Приложение 2'!G128</f>
        <v>0</v>
      </c>
      <c r="G303" s="73"/>
    </row>
    <row r="304" spans="1:7" ht="38.25" customHeight="1">
      <c r="A304" s="56" t="s">
        <v>21</v>
      </c>
      <c r="B304" s="57" t="s">
        <v>216</v>
      </c>
      <c r="C304" s="57" t="s">
        <v>160</v>
      </c>
      <c r="D304" s="58">
        <f>D305+D319+D335+D342</f>
        <v>66130.5</v>
      </c>
      <c r="E304" s="58">
        <f>E305+E319+E335+E342</f>
        <v>57004.399999999994</v>
      </c>
      <c r="F304" s="58">
        <f>F305+F319+F335+F342</f>
        <v>56451</v>
      </c>
      <c r="G304" s="73"/>
    </row>
    <row r="305" spans="1:7" ht="23.25" customHeight="1">
      <c r="A305" s="56" t="s">
        <v>8</v>
      </c>
      <c r="B305" s="57" t="s">
        <v>378</v>
      </c>
      <c r="C305" s="57" t="s">
        <v>160</v>
      </c>
      <c r="D305" s="58">
        <f>D306+D311+D314</f>
        <v>60444.49999999999</v>
      </c>
      <c r="E305" s="58">
        <f>E306+E311+E314</f>
        <v>54194.399999999994</v>
      </c>
      <c r="F305" s="58">
        <f>F306+F311+F314</f>
        <v>53641</v>
      </c>
      <c r="G305" s="73"/>
    </row>
    <row r="306" spans="1:7" ht="24">
      <c r="A306" s="59" t="s">
        <v>74</v>
      </c>
      <c r="B306" s="31" t="s">
        <v>379</v>
      </c>
      <c r="C306" s="31" t="s">
        <v>160</v>
      </c>
      <c r="D306" s="32">
        <f>D307+D309</f>
        <v>42321.1</v>
      </c>
      <c r="E306" s="32">
        <f>E307+E309</f>
        <v>37915.799999999996</v>
      </c>
      <c r="F306" s="32">
        <f>F307+F309</f>
        <v>37363.5</v>
      </c>
      <c r="G306" s="73"/>
    </row>
    <row r="307" spans="1:7" ht="26.25" customHeight="1">
      <c r="A307" s="30" t="s">
        <v>487</v>
      </c>
      <c r="B307" s="31" t="s">
        <v>380</v>
      </c>
      <c r="C307" s="31" t="s">
        <v>160</v>
      </c>
      <c r="D307" s="32">
        <f>D308</f>
        <v>41801.5</v>
      </c>
      <c r="E307" s="32">
        <f>E308</f>
        <v>37401.6</v>
      </c>
      <c r="F307" s="32">
        <f>F308</f>
        <v>36853.7</v>
      </c>
      <c r="G307" s="73"/>
    </row>
    <row r="308" spans="1:7" ht="12.75" customHeight="1">
      <c r="A308" s="49" t="s">
        <v>33</v>
      </c>
      <c r="B308" s="45" t="s">
        <v>380</v>
      </c>
      <c r="C308" s="45" t="s">
        <v>2</v>
      </c>
      <c r="D308" s="46">
        <f>'Приложение 2'!E498</f>
        <v>41801.5</v>
      </c>
      <c r="E308" s="46">
        <f>'Приложение 2'!F498</f>
        <v>37401.6</v>
      </c>
      <c r="F308" s="46">
        <f>'Приложение 2'!G498</f>
        <v>36853.7</v>
      </c>
      <c r="G308" s="73"/>
    </row>
    <row r="309" spans="1:7" ht="45.75" customHeight="1">
      <c r="A309" s="30" t="s">
        <v>381</v>
      </c>
      <c r="B309" s="31" t="s">
        <v>382</v>
      </c>
      <c r="C309" s="31" t="s">
        <v>160</v>
      </c>
      <c r="D309" s="32">
        <f>D310</f>
        <v>519.6</v>
      </c>
      <c r="E309" s="32">
        <f>E310</f>
        <v>514.2</v>
      </c>
      <c r="F309" s="32">
        <f>F310</f>
        <v>509.8</v>
      </c>
      <c r="G309" s="73"/>
    </row>
    <row r="310" spans="1:7" ht="12.75" customHeight="1">
      <c r="A310" s="49" t="s">
        <v>33</v>
      </c>
      <c r="B310" s="45" t="s">
        <v>382</v>
      </c>
      <c r="C310" s="45" t="s">
        <v>2</v>
      </c>
      <c r="D310" s="46">
        <f>'Приложение 2'!E500</f>
        <v>519.6</v>
      </c>
      <c r="E310" s="46">
        <f>'Приложение 2'!F500</f>
        <v>514.2</v>
      </c>
      <c r="F310" s="46">
        <f>'Приложение 2'!G500</f>
        <v>509.8</v>
      </c>
      <c r="G310" s="73"/>
    </row>
    <row r="311" spans="1:7" ht="25.5" customHeight="1">
      <c r="A311" s="59" t="s">
        <v>107</v>
      </c>
      <c r="B311" s="31" t="s">
        <v>383</v>
      </c>
      <c r="C311" s="31" t="s">
        <v>160</v>
      </c>
      <c r="D311" s="32">
        <f aca="true" t="shared" si="43" ref="D311:F312">D312</f>
        <v>5.2</v>
      </c>
      <c r="E311" s="32">
        <f t="shared" si="43"/>
        <v>5</v>
      </c>
      <c r="F311" s="32">
        <f t="shared" si="43"/>
        <v>3.9</v>
      </c>
      <c r="G311" s="73"/>
    </row>
    <row r="312" spans="1:7" ht="15.75" customHeight="1">
      <c r="A312" s="30" t="s">
        <v>60</v>
      </c>
      <c r="B312" s="31" t="s">
        <v>384</v>
      </c>
      <c r="C312" s="31" t="s">
        <v>160</v>
      </c>
      <c r="D312" s="32">
        <f t="shared" si="43"/>
        <v>5.2</v>
      </c>
      <c r="E312" s="32">
        <f t="shared" si="43"/>
        <v>5</v>
      </c>
      <c r="F312" s="32">
        <f t="shared" si="43"/>
        <v>3.9</v>
      </c>
      <c r="G312" s="73"/>
    </row>
    <row r="313" spans="1:7" ht="24">
      <c r="A313" s="49" t="s">
        <v>108</v>
      </c>
      <c r="B313" s="45" t="s">
        <v>384</v>
      </c>
      <c r="C313" s="45" t="s">
        <v>385</v>
      </c>
      <c r="D313" s="46">
        <f>'Приложение 2'!E503</f>
        <v>5.2</v>
      </c>
      <c r="E313" s="46">
        <f>'Приложение 2'!F503</f>
        <v>5</v>
      </c>
      <c r="F313" s="46">
        <f>'Приложение 2'!G503</f>
        <v>3.9</v>
      </c>
      <c r="G313" s="73"/>
    </row>
    <row r="314" spans="1:7" ht="27.75" customHeight="1">
      <c r="A314" s="59" t="s">
        <v>73</v>
      </c>
      <c r="B314" s="31" t="s">
        <v>386</v>
      </c>
      <c r="C314" s="31" t="s">
        <v>160</v>
      </c>
      <c r="D314" s="32">
        <f>D315</f>
        <v>18118.199999999997</v>
      </c>
      <c r="E314" s="32">
        <f>E315</f>
        <v>16273.6</v>
      </c>
      <c r="F314" s="32">
        <f>F315</f>
        <v>16273.6</v>
      </c>
      <c r="G314" s="73"/>
    </row>
    <row r="315" spans="1:7" ht="36.75" customHeight="1">
      <c r="A315" s="30" t="s">
        <v>23</v>
      </c>
      <c r="B315" s="31" t="s">
        <v>387</v>
      </c>
      <c r="C315" s="31" t="s">
        <v>160</v>
      </c>
      <c r="D315" s="32">
        <f>D316+D317+D318</f>
        <v>18118.199999999997</v>
      </c>
      <c r="E315" s="32">
        <f>E316+E317+E318</f>
        <v>16273.6</v>
      </c>
      <c r="F315" s="32">
        <f>F316+F317+F318</f>
        <v>16273.6</v>
      </c>
      <c r="G315" s="73"/>
    </row>
    <row r="316" spans="1:7" ht="61.5" customHeight="1">
      <c r="A316" s="49" t="s">
        <v>12</v>
      </c>
      <c r="B316" s="45" t="s">
        <v>387</v>
      </c>
      <c r="C316" s="45" t="s">
        <v>13</v>
      </c>
      <c r="D316" s="46">
        <f>'Приложение 2'!E506</f>
        <v>16447.6</v>
      </c>
      <c r="E316" s="46">
        <f>'Приложение 2'!F506</f>
        <v>15847.6</v>
      </c>
      <c r="F316" s="46">
        <f>'Приложение 2'!G506</f>
        <v>15847.6</v>
      </c>
      <c r="G316" s="73"/>
    </row>
    <row r="317" spans="1:7" ht="23.25" customHeight="1">
      <c r="A317" s="49" t="s">
        <v>173</v>
      </c>
      <c r="B317" s="45" t="s">
        <v>387</v>
      </c>
      <c r="C317" s="45" t="s">
        <v>28</v>
      </c>
      <c r="D317" s="46">
        <f>'Приложение 2'!E507</f>
        <v>1665.6</v>
      </c>
      <c r="E317" s="46">
        <f>'Приложение 2'!F507</f>
        <v>421</v>
      </c>
      <c r="F317" s="46">
        <f>'Приложение 2'!G507</f>
        <v>421</v>
      </c>
      <c r="G317" s="73"/>
    </row>
    <row r="318" spans="1:7" ht="12.75" customHeight="1">
      <c r="A318" s="49" t="s">
        <v>1</v>
      </c>
      <c r="B318" s="45" t="s">
        <v>387</v>
      </c>
      <c r="C318" s="45" t="s">
        <v>0</v>
      </c>
      <c r="D318" s="46">
        <f>'Приложение 2'!E508</f>
        <v>5</v>
      </c>
      <c r="E318" s="46">
        <f>'Приложение 2'!F508</f>
        <v>5</v>
      </c>
      <c r="F318" s="46">
        <f>'Приложение 2'!G508</f>
        <v>5</v>
      </c>
      <c r="G318" s="73"/>
    </row>
    <row r="319" spans="1:7" ht="24">
      <c r="A319" s="56" t="s">
        <v>94</v>
      </c>
      <c r="B319" s="57" t="s">
        <v>217</v>
      </c>
      <c r="C319" s="57" t="s">
        <v>160</v>
      </c>
      <c r="D319" s="58">
        <f>D323+D326+D320+D332</f>
        <v>5413</v>
      </c>
      <c r="E319" s="58">
        <f>E323+E326+E320+E332</f>
        <v>2735</v>
      </c>
      <c r="F319" s="58">
        <f>F323+F326+F320+F332</f>
        <v>2735</v>
      </c>
      <c r="G319" s="73"/>
    </row>
    <row r="320" spans="1:7" ht="48">
      <c r="A320" s="59" t="s">
        <v>438</v>
      </c>
      <c r="B320" s="31" t="s">
        <v>439</v>
      </c>
      <c r="C320" s="31"/>
      <c r="D320" s="32">
        <f aca="true" t="shared" si="44" ref="D320:F321">D321</f>
        <v>781.8</v>
      </c>
      <c r="E320" s="32">
        <f t="shared" si="44"/>
        <v>0</v>
      </c>
      <c r="F320" s="32">
        <f t="shared" si="44"/>
        <v>0</v>
      </c>
      <c r="G320" s="73"/>
    </row>
    <row r="321" spans="1:7" ht="15.75" customHeight="1">
      <c r="A321" s="30" t="s">
        <v>60</v>
      </c>
      <c r="B321" s="31" t="s">
        <v>440</v>
      </c>
      <c r="C321" s="31"/>
      <c r="D321" s="32">
        <f t="shared" si="44"/>
        <v>781.8</v>
      </c>
      <c r="E321" s="32">
        <f t="shared" si="44"/>
        <v>0</v>
      </c>
      <c r="F321" s="32">
        <f t="shared" si="44"/>
        <v>0</v>
      </c>
      <c r="G321" s="73"/>
    </row>
    <row r="322" spans="1:7" ht="27" customHeight="1">
      <c r="A322" s="49" t="s">
        <v>173</v>
      </c>
      <c r="B322" s="45" t="s">
        <v>440</v>
      </c>
      <c r="C322" s="45">
        <v>200</v>
      </c>
      <c r="D322" s="46">
        <f>'Приложение 2'!E133</f>
        <v>781.8</v>
      </c>
      <c r="E322" s="46">
        <f>'Приложение 2'!F133</f>
        <v>0</v>
      </c>
      <c r="F322" s="46">
        <f>'Приложение 2'!G133</f>
        <v>0</v>
      </c>
      <c r="G322" s="73"/>
    </row>
    <row r="323" spans="1:7" ht="24">
      <c r="A323" s="59" t="s">
        <v>95</v>
      </c>
      <c r="B323" s="31" t="s">
        <v>218</v>
      </c>
      <c r="C323" s="31" t="s">
        <v>160</v>
      </c>
      <c r="D323" s="32">
        <f aca="true" t="shared" si="45" ref="D323:F324">D324</f>
        <v>62</v>
      </c>
      <c r="E323" s="32">
        <f t="shared" si="45"/>
        <v>50</v>
      </c>
      <c r="F323" s="32">
        <f t="shared" si="45"/>
        <v>50</v>
      </c>
      <c r="G323" s="73"/>
    </row>
    <row r="324" spans="1:7" ht="13.5" customHeight="1">
      <c r="A324" s="30" t="s">
        <v>60</v>
      </c>
      <c r="B324" s="31" t="s">
        <v>219</v>
      </c>
      <c r="C324" s="31" t="s">
        <v>160</v>
      </c>
      <c r="D324" s="32">
        <f t="shared" si="45"/>
        <v>62</v>
      </c>
      <c r="E324" s="32">
        <f t="shared" si="45"/>
        <v>50</v>
      </c>
      <c r="F324" s="32">
        <f t="shared" si="45"/>
        <v>50</v>
      </c>
      <c r="G324" s="73"/>
    </row>
    <row r="325" spans="1:7" ht="27" customHeight="1">
      <c r="A325" s="49" t="s">
        <v>173</v>
      </c>
      <c r="B325" s="45" t="s">
        <v>219</v>
      </c>
      <c r="C325" s="45" t="s">
        <v>28</v>
      </c>
      <c r="D325" s="46">
        <f>'Приложение 2'!E136</f>
        <v>62</v>
      </c>
      <c r="E325" s="46">
        <f>'Приложение 2'!F136</f>
        <v>50</v>
      </c>
      <c r="F325" s="46">
        <f>'Приложение 2'!G136</f>
        <v>50</v>
      </c>
      <c r="G325" s="73"/>
    </row>
    <row r="326" spans="1:7" ht="27" customHeight="1">
      <c r="A326" s="59" t="s">
        <v>305</v>
      </c>
      <c r="B326" s="31" t="s">
        <v>395</v>
      </c>
      <c r="C326" s="31"/>
      <c r="D326" s="32">
        <f>D327+D330</f>
        <v>2561.5</v>
      </c>
      <c r="E326" s="32">
        <f>E327+E330</f>
        <v>2685</v>
      </c>
      <c r="F326" s="32">
        <f>F327+F330</f>
        <v>2685</v>
      </c>
      <c r="G326" s="73"/>
    </row>
    <row r="327" spans="1:7" ht="24.75" customHeight="1">
      <c r="A327" s="30" t="s">
        <v>229</v>
      </c>
      <c r="B327" s="31" t="s">
        <v>230</v>
      </c>
      <c r="C327" s="31" t="s">
        <v>160</v>
      </c>
      <c r="D327" s="32">
        <f>D328+D329</f>
        <v>2461.5</v>
      </c>
      <c r="E327" s="32">
        <f>E328+E329</f>
        <v>2685</v>
      </c>
      <c r="F327" s="32">
        <f>F328+F329</f>
        <v>2685</v>
      </c>
      <c r="G327" s="73"/>
    </row>
    <row r="328" spans="1:7" ht="27.75" customHeight="1">
      <c r="A328" s="49" t="s">
        <v>173</v>
      </c>
      <c r="B328" s="45" t="s">
        <v>230</v>
      </c>
      <c r="C328" s="45" t="s">
        <v>28</v>
      </c>
      <c r="D328" s="46">
        <f>'Приложение 2'!E139</f>
        <v>1421.5</v>
      </c>
      <c r="E328" s="46">
        <f>'Приложение 2'!F139</f>
        <v>1550</v>
      </c>
      <c r="F328" s="32">
        <f>'Приложение 2'!G139</f>
        <v>1550</v>
      </c>
      <c r="G328" s="73"/>
    </row>
    <row r="329" spans="1:7" ht="36">
      <c r="A329" s="49" t="s">
        <v>5</v>
      </c>
      <c r="B329" s="45" t="s">
        <v>230</v>
      </c>
      <c r="C329" s="45" t="s">
        <v>15</v>
      </c>
      <c r="D329" s="46">
        <f>'Приложение 2'!E140</f>
        <v>1040</v>
      </c>
      <c r="E329" s="46">
        <f>'Приложение 2'!F140</f>
        <v>1135</v>
      </c>
      <c r="F329" s="32">
        <f>'Приложение 2'!G140</f>
        <v>1135</v>
      </c>
      <c r="G329" s="73"/>
    </row>
    <row r="330" spans="1:7" ht="12.75">
      <c r="A330" s="30" t="s">
        <v>60</v>
      </c>
      <c r="B330" s="45" t="s">
        <v>528</v>
      </c>
      <c r="C330" s="45"/>
      <c r="D330" s="46">
        <f>D331</f>
        <v>100</v>
      </c>
      <c r="E330" s="46">
        <f>E331</f>
        <v>0</v>
      </c>
      <c r="F330" s="46">
        <f>F331</f>
        <v>0</v>
      </c>
      <c r="G330" s="73"/>
    </row>
    <row r="331" spans="1:7" ht="29.25" customHeight="1">
      <c r="A331" s="49" t="s">
        <v>173</v>
      </c>
      <c r="B331" s="45" t="s">
        <v>528</v>
      </c>
      <c r="C331" s="45">
        <v>200</v>
      </c>
      <c r="D331" s="46">
        <f>'Приложение 2'!E142</f>
        <v>100</v>
      </c>
      <c r="E331" s="46">
        <f>'Приложение 2'!F142</f>
        <v>0</v>
      </c>
      <c r="F331" s="46">
        <f>'Приложение 2'!G142</f>
        <v>0</v>
      </c>
      <c r="G331" s="73"/>
    </row>
    <row r="332" spans="1:7" ht="36">
      <c r="A332" s="30" t="s">
        <v>502</v>
      </c>
      <c r="B332" s="31" t="s">
        <v>500</v>
      </c>
      <c r="C332" s="45"/>
      <c r="D332" s="46">
        <f aca="true" t="shared" si="46" ref="D332:F333">D333</f>
        <v>2007.7</v>
      </c>
      <c r="E332" s="46">
        <f t="shared" si="46"/>
        <v>0</v>
      </c>
      <c r="F332" s="46">
        <f t="shared" si="46"/>
        <v>0</v>
      </c>
      <c r="G332" s="73"/>
    </row>
    <row r="333" spans="1:7" ht="12.75">
      <c r="A333" s="30" t="s">
        <v>60</v>
      </c>
      <c r="B333" s="31" t="s">
        <v>501</v>
      </c>
      <c r="C333" s="45"/>
      <c r="D333" s="46">
        <f t="shared" si="46"/>
        <v>2007.7</v>
      </c>
      <c r="E333" s="46">
        <f t="shared" si="46"/>
        <v>0</v>
      </c>
      <c r="F333" s="46">
        <f t="shared" si="46"/>
        <v>0</v>
      </c>
      <c r="G333" s="73"/>
    </row>
    <row r="334" spans="1:7" ht="37.5" customHeight="1">
      <c r="A334" s="49" t="s">
        <v>5</v>
      </c>
      <c r="B334" s="31" t="s">
        <v>501</v>
      </c>
      <c r="C334" s="45">
        <v>600</v>
      </c>
      <c r="D334" s="46">
        <f>'Приложение 2'!E145</f>
        <v>2007.7</v>
      </c>
      <c r="E334" s="46">
        <v>0</v>
      </c>
      <c r="F334" s="46">
        <v>0</v>
      </c>
      <c r="G334" s="73"/>
    </row>
    <row r="335" spans="1:7" ht="15" customHeight="1">
      <c r="A335" s="56" t="s">
        <v>81</v>
      </c>
      <c r="B335" s="57" t="s">
        <v>220</v>
      </c>
      <c r="C335" s="57" t="s">
        <v>160</v>
      </c>
      <c r="D335" s="58">
        <f>D336+D339</f>
        <v>165</v>
      </c>
      <c r="E335" s="58">
        <f>E336+E339</f>
        <v>75</v>
      </c>
      <c r="F335" s="58">
        <f>F336+F339</f>
        <v>75</v>
      </c>
      <c r="G335" s="73"/>
    </row>
    <row r="336" spans="1:7" ht="36" customHeight="1">
      <c r="A336" s="59" t="s">
        <v>82</v>
      </c>
      <c r="B336" s="31" t="s">
        <v>221</v>
      </c>
      <c r="C336" s="31" t="s">
        <v>160</v>
      </c>
      <c r="D336" s="32">
        <f aca="true" t="shared" si="47" ref="D336:F337">D337</f>
        <v>150</v>
      </c>
      <c r="E336" s="32">
        <f t="shared" si="47"/>
        <v>60</v>
      </c>
      <c r="F336" s="32">
        <f t="shared" si="47"/>
        <v>60</v>
      </c>
      <c r="G336" s="73"/>
    </row>
    <row r="337" spans="1:7" ht="14.25" customHeight="1">
      <c r="A337" s="30" t="s">
        <v>60</v>
      </c>
      <c r="B337" s="31" t="s">
        <v>222</v>
      </c>
      <c r="C337" s="31" t="s">
        <v>160</v>
      </c>
      <c r="D337" s="32">
        <f t="shared" si="47"/>
        <v>150</v>
      </c>
      <c r="E337" s="32">
        <f t="shared" si="47"/>
        <v>60</v>
      </c>
      <c r="F337" s="32">
        <f t="shared" si="47"/>
        <v>60</v>
      </c>
      <c r="G337" s="73"/>
    </row>
    <row r="338" spans="1:7" ht="24" customHeight="1">
      <c r="A338" s="49" t="s">
        <v>173</v>
      </c>
      <c r="B338" s="45" t="s">
        <v>222</v>
      </c>
      <c r="C338" s="45" t="s">
        <v>28</v>
      </c>
      <c r="D338" s="46">
        <f>'Приложение 2'!E149</f>
        <v>150</v>
      </c>
      <c r="E338" s="46">
        <f>'Приложение 2'!F149</f>
        <v>60</v>
      </c>
      <c r="F338" s="46">
        <f>'Приложение 2'!G149</f>
        <v>60</v>
      </c>
      <c r="G338" s="73"/>
    </row>
    <row r="339" spans="1:7" ht="27.75" customHeight="1">
      <c r="A339" s="59" t="s">
        <v>223</v>
      </c>
      <c r="B339" s="31" t="s">
        <v>224</v>
      </c>
      <c r="C339" s="31" t="s">
        <v>160</v>
      </c>
      <c r="D339" s="32">
        <f aca="true" t="shared" si="48" ref="D339:F340">D340</f>
        <v>15</v>
      </c>
      <c r="E339" s="32">
        <f t="shared" si="48"/>
        <v>15</v>
      </c>
      <c r="F339" s="32">
        <f t="shared" si="48"/>
        <v>15</v>
      </c>
      <c r="G339" s="73"/>
    </row>
    <row r="340" spans="1:7" ht="12.75" customHeight="1">
      <c r="A340" s="30" t="s">
        <v>60</v>
      </c>
      <c r="B340" s="31" t="s">
        <v>225</v>
      </c>
      <c r="C340" s="31" t="s">
        <v>160</v>
      </c>
      <c r="D340" s="32">
        <f t="shared" si="48"/>
        <v>15</v>
      </c>
      <c r="E340" s="32">
        <f t="shared" si="48"/>
        <v>15</v>
      </c>
      <c r="F340" s="32">
        <f t="shared" si="48"/>
        <v>15</v>
      </c>
      <c r="G340" s="73"/>
    </row>
    <row r="341" spans="1:7" ht="22.5" customHeight="1">
      <c r="A341" s="49" t="s">
        <v>173</v>
      </c>
      <c r="B341" s="45" t="s">
        <v>225</v>
      </c>
      <c r="C341" s="45" t="s">
        <v>28</v>
      </c>
      <c r="D341" s="46">
        <f>'Приложение 2'!E152</f>
        <v>15</v>
      </c>
      <c r="E341" s="46">
        <f>'Приложение 2'!F152</f>
        <v>15</v>
      </c>
      <c r="F341" s="46">
        <f>'Приложение 2'!G152</f>
        <v>15</v>
      </c>
      <c r="G341" s="73"/>
    </row>
    <row r="342" spans="1:7" ht="26.25" customHeight="1">
      <c r="A342" s="56" t="s">
        <v>226</v>
      </c>
      <c r="B342" s="57" t="s">
        <v>227</v>
      </c>
      <c r="C342" s="57" t="s">
        <v>160</v>
      </c>
      <c r="D342" s="58">
        <f aca="true" t="shared" si="49" ref="D342:F344">D343</f>
        <v>108</v>
      </c>
      <c r="E342" s="58">
        <f t="shared" si="49"/>
        <v>0</v>
      </c>
      <c r="F342" s="58">
        <f t="shared" si="49"/>
        <v>0</v>
      </c>
      <c r="G342" s="73"/>
    </row>
    <row r="343" spans="1:7" ht="25.5" customHeight="1">
      <c r="A343" s="59" t="s">
        <v>117</v>
      </c>
      <c r="B343" s="31" t="s">
        <v>228</v>
      </c>
      <c r="C343" s="31" t="s">
        <v>160</v>
      </c>
      <c r="D343" s="32">
        <f t="shared" si="49"/>
        <v>108</v>
      </c>
      <c r="E343" s="32">
        <f t="shared" si="49"/>
        <v>0</v>
      </c>
      <c r="F343" s="32">
        <f t="shared" si="49"/>
        <v>0</v>
      </c>
      <c r="G343" s="73"/>
    </row>
    <row r="344" spans="1:7" ht="73.5" customHeight="1">
      <c r="A344" s="30" t="s">
        <v>470</v>
      </c>
      <c r="B344" s="31" t="s">
        <v>118</v>
      </c>
      <c r="C344" s="31" t="s">
        <v>160</v>
      </c>
      <c r="D344" s="32">
        <f t="shared" si="49"/>
        <v>108</v>
      </c>
      <c r="E344" s="32">
        <f t="shared" si="49"/>
        <v>0</v>
      </c>
      <c r="F344" s="32">
        <f t="shared" si="49"/>
        <v>0</v>
      </c>
      <c r="G344" s="73"/>
    </row>
    <row r="345" spans="1:7" ht="36" customHeight="1">
      <c r="A345" s="49" t="s">
        <v>5</v>
      </c>
      <c r="B345" s="45" t="s">
        <v>118</v>
      </c>
      <c r="C345" s="45" t="s">
        <v>15</v>
      </c>
      <c r="D345" s="46">
        <f>'Приложение 2'!E156</f>
        <v>108</v>
      </c>
      <c r="E345" s="46">
        <f>'Приложение 2'!F156</f>
        <v>0</v>
      </c>
      <c r="F345" s="46">
        <f>'Приложение 2'!G156</f>
        <v>0</v>
      </c>
      <c r="G345" s="73"/>
    </row>
    <row r="346" spans="1:7" ht="38.25" customHeight="1">
      <c r="A346" s="56" t="s">
        <v>11</v>
      </c>
      <c r="B346" s="57" t="s">
        <v>231</v>
      </c>
      <c r="C346" s="57" t="s">
        <v>160</v>
      </c>
      <c r="D346" s="58">
        <f>D347+D352</f>
        <v>8211.4</v>
      </c>
      <c r="E346" s="58">
        <f>E347+E352</f>
        <v>5606.299999999999</v>
      </c>
      <c r="F346" s="58">
        <f>F347+F352</f>
        <v>5606.299999999999</v>
      </c>
      <c r="G346" s="73"/>
    </row>
    <row r="347" spans="1:7" ht="36">
      <c r="A347" s="56" t="s">
        <v>58</v>
      </c>
      <c r="B347" s="57" t="s">
        <v>232</v>
      </c>
      <c r="C347" s="57" t="s">
        <v>160</v>
      </c>
      <c r="D347" s="58">
        <f aca="true" t="shared" si="50" ref="D347:F348">D348</f>
        <v>700</v>
      </c>
      <c r="E347" s="58">
        <f t="shared" si="50"/>
        <v>0</v>
      </c>
      <c r="F347" s="58">
        <f t="shared" si="50"/>
        <v>0</v>
      </c>
      <c r="G347" s="73"/>
    </row>
    <row r="348" spans="1:7" ht="99" customHeight="1">
      <c r="A348" s="59" t="s">
        <v>59</v>
      </c>
      <c r="B348" s="31" t="s">
        <v>233</v>
      </c>
      <c r="C348" s="31" t="s">
        <v>160</v>
      </c>
      <c r="D348" s="32">
        <f t="shared" si="50"/>
        <v>700</v>
      </c>
      <c r="E348" s="32">
        <f t="shared" si="50"/>
        <v>0</v>
      </c>
      <c r="F348" s="32">
        <f t="shared" si="50"/>
        <v>0</v>
      </c>
      <c r="G348" s="73"/>
    </row>
    <row r="349" spans="1:7" ht="12" customHeight="1">
      <c r="A349" s="30" t="s">
        <v>60</v>
      </c>
      <c r="B349" s="31" t="s">
        <v>234</v>
      </c>
      <c r="C349" s="31" t="s">
        <v>160</v>
      </c>
      <c r="D349" s="32">
        <f>D350+D351</f>
        <v>700</v>
      </c>
      <c r="E349" s="32">
        <f>E350+E351</f>
        <v>0</v>
      </c>
      <c r="F349" s="32">
        <f>F350+F351</f>
        <v>0</v>
      </c>
      <c r="G349" s="73"/>
    </row>
    <row r="350" spans="1:7" ht="25.5" customHeight="1">
      <c r="A350" s="49" t="s">
        <v>173</v>
      </c>
      <c r="B350" s="45" t="s">
        <v>234</v>
      </c>
      <c r="C350" s="45" t="s">
        <v>28</v>
      </c>
      <c r="D350" s="46">
        <f>'Приложение 2'!E161</f>
        <v>600</v>
      </c>
      <c r="E350" s="46">
        <f>'Приложение 2'!F161</f>
        <v>0</v>
      </c>
      <c r="F350" s="46">
        <f>'Приложение 2'!G161</f>
        <v>0</v>
      </c>
      <c r="G350" s="73"/>
    </row>
    <row r="351" spans="1:7" ht="36">
      <c r="A351" s="49" t="s">
        <v>5</v>
      </c>
      <c r="B351" s="45" t="s">
        <v>234</v>
      </c>
      <c r="C351" s="45" t="s">
        <v>15</v>
      </c>
      <c r="D351" s="46">
        <f>'Приложение 2'!E162</f>
        <v>100</v>
      </c>
      <c r="E351" s="46">
        <f>'Приложение 2'!F162</f>
        <v>0</v>
      </c>
      <c r="F351" s="46">
        <f>'Приложение 2'!G162</f>
        <v>0</v>
      </c>
      <c r="G351" s="73"/>
    </row>
    <row r="352" spans="1:7" ht="37.5" customHeight="1">
      <c r="A352" s="56" t="s">
        <v>291</v>
      </c>
      <c r="B352" s="57" t="s">
        <v>292</v>
      </c>
      <c r="C352" s="57" t="s">
        <v>160</v>
      </c>
      <c r="D352" s="58">
        <f>D353+D359</f>
        <v>7511.4</v>
      </c>
      <c r="E352" s="58">
        <f>E353+E359</f>
        <v>5606.299999999999</v>
      </c>
      <c r="F352" s="58">
        <f>F353+F359</f>
        <v>5606.299999999999</v>
      </c>
      <c r="G352" s="73"/>
    </row>
    <row r="353" spans="1:7" ht="26.25" customHeight="1">
      <c r="A353" s="59" t="s">
        <v>293</v>
      </c>
      <c r="B353" s="31" t="s">
        <v>294</v>
      </c>
      <c r="C353" s="31" t="s">
        <v>160</v>
      </c>
      <c r="D353" s="32">
        <f>D354+D356</f>
        <v>6916.9</v>
      </c>
      <c r="E353" s="32">
        <f>E354+E356</f>
        <v>5430.9</v>
      </c>
      <c r="F353" s="32">
        <f>F354+F356</f>
        <v>5430.9</v>
      </c>
      <c r="G353" s="73"/>
    </row>
    <row r="354" spans="1:7" ht="13.5" customHeight="1">
      <c r="A354" s="30" t="s">
        <v>60</v>
      </c>
      <c r="B354" s="31" t="s">
        <v>295</v>
      </c>
      <c r="C354" s="31" t="s">
        <v>160</v>
      </c>
      <c r="D354" s="32">
        <f>D355</f>
        <v>384.4</v>
      </c>
      <c r="E354" s="32">
        <f>E355</f>
        <v>0</v>
      </c>
      <c r="F354" s="32">
        <f>F355</f>
        <v>0</v>
      </c>
      <c r="G354" s="73"/>
    </row>
    <row r="355" spans="1:7" ht="36">
      <c r="A355" s="49" t="s">
        <v>5</v>
      </c>
      <c r="B355" s="45" t="s">
        <v>295</v>
      </c>
      <c r="C355" s="45" t="s">
        <v>15</v>
      </c>
      <c r="D355" s="46">
        <f>'Приложение 2'!E322</f>
        <v>384.4</v>
      </c>
      <c r="E355" s="46">
        <f>'Приложение 2'!F322</f>
        <v>0</v>
      </c>
      <c r="F355" s="46">
        <f>'Приложение 2'!G322</f>
        <v>0</v>
      </c>
      <c r="G355" s="73"/>
    </row>
    <row r="356" spans="1:7" ht="36">
      <c r="A356" s="30" t="s">
        <v>368</v>
      </c>
      <c r="B356" s="31" t="s">
        <v>444</v>
      </c>
      <c r="C356" s="31" t="s">
        <v>160</v>
      </c>
      <c r="D356" s="32">
        <f aca="true" t="shared" si="51" ref="D356:F357">D357</f>
        <v>6532.5</v>
      </c>
      <c r="E356" s="32">
        <f t="shared" si="51"/>
        <v>5430.9</v>
      </c>
      <c r="F356" s="32">
        <f t="shared" si="51"/>
        <v>5430.9</v>
      </c>
      <c r="G356" s="73"/>
    </row>
    <row r="357" spans="1:7" ht="36">
      <c r="A357" s="30" t="s">
        <v>368</v>
      </c>
      <c r="B357" s="31" t="s">
        <v>445</v>
      </c>
      <c r="C357" s="31" t="s">
        <v>160</v>
      </c>
      <c r="D357" s="32">
        <f t="shared" si="51"/>
        <v>6532.5</v>
      </c>
      <c r="E357" s="32">
        <f t="shared" si="51"/>
        <v>5430.9</v>
      </c>
      <c r="F357" s="32">
        <f t="shared" si="51"/>
        <v>5430.9</v>
      </c>
      <c r="G357" s="73"/>
    </row>
    <row r="358" spans="1:7" ht="36">
      <c r="A358" s="49" t="s">
        <v>5</v>
      </c>
      <c r="B358" s="45" t="s">
        <v>445</v>
      </c>
      <c r="C358" s="45" t="s">
        <v>15</v>
      </c>
      <c r="D358" s="46">
        <f>'Приложение 2'!E468</f>
        <v>6532.5</v>
      </c>
      <c r="E358" s="46">
        <f>'Приложение 2'!F468</f>
        <v>5430.9</v>
      </c>
      <c r="F358" s="46">
        <f>'Приложение 2'!G468</f>
        <v>5430.9</v>
      </c>
      <c r="G358" s="73"/>
    </row>
    <row r="359" spans="1:7" ht="26.25" customHeight="1">
      <c r="A359" s="30" t="s">
        <v>410</v>
      </c>
      <c r="B359" s="31" t="s">
        <v>400</v>
      </c>
      <c r="C359" s="31" t="s">
        <v>160</v>
      </c>
      <c r="D359" s="32">
        <f aca="true" t="shared" si="52" ref="D359:F360">D360</f>
        <v>594.5</v>
      </c>
      <c r="E359" s="32">
        <f t="shared" si="52"/>
        <v>175.4</v>
      </c>
      <c r="F359" s="32">
        <f t="shared" si="52"/>
        <v>175.4</v>
      </c>
      <c r="G359" s="73"/>
    </row>
    <row r="360" spans="1:7" ht="15" customHeight="1">
      <c r="A360" s="30" t="s">
        <v>60</v>
      </c>
      <c r="B360" s="31" t="s">
        <v>369</v>
      </c>
      <c r="C360" s="31"/>
      <c r="D360" s="32">
        <f t="shared" si="52"/>
        <v>594.5</v>
      </c>
      <c r="E360" s="32">
        <f t="shared" si="52"/>
        <v>175.4</v>
      </c>
      <c r="F360" s="32">
        <f t="shared" si="52"/>
        <v>175.4</v>
      </c>
      <c r="G360" s="73"/>
    </row>
    <row r="361" spans="1:7" ht="36">
      <c r="A361" s="49" t="s">
        <v>5</v>
      </c>
      <c r="B361" s="45" t="s">
        <v>369</v>
      </c>
      <c r="C361" s="45" t="s">
        <v>15</v>
      </c>
      <c r="D361" s="46">
        <f>'Приложение 2'!E325+'Приложение 2'!E471</f>
        <v>594.5</v>
      </c>
      <c r="E361" s="46">
        <f>'Приложение 2'!F325+'Приложение 2'!F471</f>
        <v>175.4</v>
      </c>
      <c r="F361" s="46">
        <f>'Приложение 2'!G325+'Приложение 2'!G471</f>
        <v>175.4</v>
      </c>
      <c r="G361" s="73"/>
    </row>
    <row r="362" spans="1:7" ht="38.25" customHeight="1">
      <c r="A362" s="56" t="s">
        <v>44</v>
      </c>
      <c r="B362" s="57" t="s">
        <v>235</v>
      </c>
      <c r="C362" s="57" t="s">
        <v>160</v>
      </c>
      <c r="D362" s="58">
        <f>D363+D383+D392</f>
        <v>33951.2</v>
      </c>
      <c r="E362" s="58">
        <f>E363+E383+E392</f>
        <v>29124.899999999998</v>
      </c>
      <c r="F362" s="58">
        <f>F363+F383+F392</f>
        <v>28399.1</v>
      </c>
      <c r="G362" s="73"/>
    </row>
    <row r="363" spans="1:7" ht="26.25" customHeight="1">
      <c r="A363" s="56" t="s">
        <v>27</v>
      </c>
      <c r="B363" s="57" t="s">
        <v>236</v>
      </c>
      <c r="C363" s="57" t="s">
        <v>160</v>
      </c>
      <c r="D363" s="58">
        <f>+D364+D369+D372+D375+D380</f>
        <v>22917.2</v>
      </c>
      <c r="E363" s="58">
        <f>+E364+E369+E372+E375+E380</f>
        <v>17779.6</v>
      </c>
      <c r="F363" s="58">
        <f>+F364+F369+F372+F375+F380</f>
        <v>17896.8</v>
      </c>
      <c r="G363" s="91">
        <f>+G364+G369+G372+G375+G380</f>
        <v>0</v>
      </c>
    </row>
    <row r="364" spans="1:7" ht="51.75" customHeight="1">
      <c r="A364" s="59" t="s">
        <v>471</v>
      </c>
      <c r="B364" s="31" t="s">
        <v>237</v>
      </c>
      <c r="C364" s="31" t="s">
        <v>160</v>
      </c>
      <c r="D364" s="32">
        <f>D365+D367</f>
        <v>8703.4</v>
      </c>
      <c r="E364" s="32">
        <f>E365+E367</f>
        <v>9120.6</v>
      </c>
      <c r="F364" s="32">
        <f>F365+F367</f>
        <v>9237.8</v>
      </c>
      <c r="G364" s="73"/>
    </row>
    <row r="365" spans="1:7" ht="13.5" customHeight="1">
      <c r="A365" s="30" t="s">
        <v>60</v>
      </c>
      <c r="B365" s="31" t="s">
        <v>406</v>
      </c>
      <c r="C365" s="31" t="s">
        <v>160</v>
      </c>
      <c r="D365" s="32">
        <f>D366</f>
        <v>4781.8</v>
      </c>
      <c r="E365" s="32">
        <f>E366</f>
        <v>6007.7</v>
      </c>
      <c r="F365" s="32">
        <f>F366</f>
        <v>6124.9</v>
      </c>
      <c r="G365" s="73"/>
    </row>
    <row r="366" spans="1:7" ht="27" customHeight="1">
      <c r="A366" s="49" t="s">
        <v>173</v>
      </c>
      <c r="B366" s="45" t="s">
        <v>406</v>
      </c>
      <c r="C366" s="45" t="s">
        <v>28</v>
      </c>
      <c r="D366" s="46">
        <f>'Приложение 2'!E167</f>
        <v>4781.8</v>
      </c>
      <c r="E366" s="46">
        <f>'Приложение 2'!F167</f>
        <v>6007.7</v>
      </c>
      <c r="F366" s="46">
        <f>'Приложение 2'!G167</f>
        <v>6124.9</v>
      </c>
      <c r="G366" s="92"/>
    </row>
    <row r="367" spans="1:7" ht="25.5" customHeight="1">
      <c r="A367" s="30" t="s">
        <v>88</v>
      </c>
      <c r="B367" s="31" t="s">
        <v>89</v>
      </c>
      <c r="C367" s="31" t="s">
        <v>160</v>
      </c>
      <c r="D367" s="32">
        <f>D368</f>
        <v>3921.6</v>
      </c>
      <c r="E367" s="32">
        <f>E368</f>
        <v>3112.9</v>
      </c>
      <c r="F367" s="32">
        <f>F368</f>
        <v>3112.9</v>
      </c>
      <c r="G367" s="73"/>
    </row>
    <row r="368" spans="1:7" ht="26.25" customHeight="1">
      <c r="A368" s="49" t="s">
        <v>173</v>
      </c>
      <c r="B368" s="45" t="s">
        <v>89</v>
      </c>
      <c r="C368" s="45" t="s">
        <v>28</v>
      </c>
      <c r="D368" s="46">
        <f>'Приложение 2'!E169</f>
        <v>3921.6</v>
      </c>
      <c r="E368" s="46">
        <f>'Приложение 2'!F169</f>
        <v>3112.9</v>
      </c>
      <c r="F368" s="46">
        <f>'Приложение 2'!G169</f>
        <v>3112.9</v>
      </c>
      <c r="G368" s="73"/>
    </row>
    <row r="369" spans="1:7" ht="36" customHeight="1">
      <c r="A369" s="59" t="s">
        <v>61</v>
      </c>
      <c r="B369" s="31" t="s">
        <v>238</v>
      </c>
      <c r="C369" s="31" t="s">
        <v>160</v>
      </c>
      <c r="D369" s="32">
        <f aca="true" t="shared" si="53" ref="D369:F370">D370</f>
        <v>8842.1</v>
      </c>
      <c r="E369" s="32">
        <f t="shared" si="53"/>
        <v>7159</v>
      </c>
      <c r="F369" s="32">
        <f t="shared" si="53"/>
        <v>7159</v>
      </c>
      <c r="G369" s="73"/>
    </row>
    <row r="370" spans="1:7" ht="39.75" customHeight="1">
      <c r="A370" s="59" t="s">
        <v>61</v>
      </c>
      <c r="B370" s="31" t="s">
        <v>90</v>
      </c>
      <c r="C370" s="31" t="s">
        <v>160</v>
      </c>
      <c r="D370" s="32">
        <f t="shared" si="53"/>
        <v>8842.1</v>
      </c>
      <c r="E370" s="32">
        <f t="shared" si="53"/>
        <v>7159</v>
      </c>
      <c r="F370" s="32">
        <f t="shared" si="53"/>
        <v>7159</v>
      </c>
      <c r="G370" s="73"/>
    </row>
    <row r="371" spans="1:7" ht="27" customHeight="1">
      <c r="A371" s="49" t="s">
        <v>173</v>
      </c>
      <c r="B371" s="45" t="s">
        <v>90</v>
      </c>
      <c r="C371" s="45" t="s">
        <v>28</v>
      </c>
      <c r="D371" s="46">
        <f>'Приложение 2'!E172</f>
        <v>8842.1</v>
      </c>
      <c r="E371" s="46">
        <f>'Приложение 2'!F172</f>
        <v>7159</v>
      </c>
      <c r="F371" s="46">
        <f>'Приложение 2'!G172</f>
        <v>7159</v>
      </c>
      <c r="G371" s="73"/>
    </row>
    <row r="372" spans="1:7" ht="15.75" customHeight="1">
      <c r="A372" s="59" t="s">
        <v>150</v>
      </c>
      <c r="B372" s="31" t="s">
        <v>239</v>
      </c>
      <c r="C372" s="31" t="s">
        <v>160</v>
      </c>
      <c r="D372" s="32">
        <f aca="true" t="shared" si="54" ref="D372:F373">D373</f>
        <v>1392.3</v>
      </c>
      <c r="E372" s="32">
        <f t="shared" si="54"/>
        <v>1500</v>
      </c>
      <c r="F372" s="32">
        <f t="shared" si="54"/>
        <v>1500</v>
      </c>
      <c r="G372" s="73"/>
    </row>
    <row r="373" spans="1:7" ht="15" customHeight="1">
      <c r="A373" s="30" t="s">
        <v>60</v>
      </c>
      <c r="B373" s="31" t="s">
        <v>240</v>
      </c>
      <c r="C373" s="31" t="s">
        <v>160</v>
      </c>
      <c r="D373" s="32">
        <f t="shared" si="54"/>
        <v>1392.3</v>
      </c>
      <c r="E373" s="32">
        <f t="shared" si="54"/>
        <v>1500</v>
      </c>
      <c r="F373" s="32">
        <f t="shared" si="54"/>
        <v>1500</v>
      </c>
      <c r="G373" s="73"/>
    </row>
    <row r="374" spans="1:7" ht="38.25" customHeight="1">
      <c r="A374" s="49" t="s">
        <v>5</v>
      </c>
      <c r="B374" s="45" t="s">
        <v>240</v>
      </c>
      <c r="C374" s="45" t="s">
        <v>15</v>
      </c>
      <c r="D374" s="46">
        <f>'Приложение 2'!E175</f>
        <v>1392.3</v>
      </c>
      <c r="E374" s="46">
        <f>'Приложение 2'!F175</f>
        <v>1500</v>
      </c>
      <c r="F374" s="46">
        <f>'Приложение 2'!G175</f>
        <v>1500</v>
      </c>
      <c r="G374" s="73"/>
    </row>
    <row r="375" spans="1:7" ht="25.5" customHeight="1">
      <c r="A375" s="30" t="s">
        <v>474</v>
      </c>
      <c r="B375" s="31" t="s">
        <v>472</v>
      </c>
      <c r="C375" s="31"/>
      <c r="D375" s="32">
        <f>D376+D378</f>
        <v>3660.4</v>
      </c>
      <c r="E375" s="32">
        <f>E376+E378</f>
        <v>0</v>
      </c>
      <c r="F375" s="32">
        <f>F376+F378</f>
        <v>0</v>
      </c>
      <c r="G375" s="73"/>
    </row>
    <row r="376" spans="1:7" ht="39" customHeight="1">
      <c r="A376" s="30" t="s">
        <v>475</v>
      </c>
      <c r="B376" s="31" t="s">
        <v>473</v>
      </c>
      <c r="C376" s="31"/>
      <c r="D376" s="32">
        <f>D377</f>
        <v>3625.3</v>
      </c>
      <c r="E376" s="32">
        <f>E377</f>
        <v>0</v>
      </c>
      <c r="F376" s="32">
        <f>F377</f>
        <v>0</v>
      </c>
      <c r="G376" s="73"/>
    </row>
    <row r="377" spans="1:7" ht="24.75" customHeight="1">
      <c r="A377" s="49" t="s">
        <v>173</v>
      </c>
      <c r="B377" s="45" t="s">
        <v>473</v>
      </c>
      <c r="C377" s="45">
        <v>200</v>
      </c>
      <c r="D377" s="46">
        <f>'Приложение 2'!E178</f>
        <v>3625.3</v>
      </c>
      <c r="E377" s="46">
        <f>'Приложение 2'!F178</f>
        <v>0</v>
      </c>
      <c r="F377" s="46">
        <f>'Приложение 2'!G178</f>
        <v>0</v>
      </c>
      <c r="G377" s="73"/>
    </row>
    <row r="378" spans="1:7" ht="13.5" customHeight="1">
      <c r="A378" s="30" t="s">
        <v>60</v>
      </c>
      <c r="B378" s="31" t="s">
        <v>522</v>
      </c>
      <c r="C378" s="31"/>
      <c r="D378" s="32">
        <f>D379</f>
        <v>35.1</v>
      </c>
      <c r="E378" s="32">
        <f>E379</f>
        <v>0</v>
      </c>
      <c r="F378" s="32">
        <f>F379</f>
        <v>0</v>
      </c>
      <c r="G378" s="73"/>
    </row>
    <row r="379" spans="1:7" ht="24.75" customHeight="1">
      <c r="A379" s="49" t="s">
        <v>173</v>
      </c>
      <c r="B379" s="45" t="s">
        <v>522</v>
      </c>
      <c r="C379" s="45">
        <v>200</v>
      </c>
      <c r="D379" s="46">
        <f>'Приложение 2'!E180</f>
        <v>35.1</v>
      </c>
      <c r="E379" s="46">
        <f>'Приложение 2'!F180</f>
        <v>0</v>
      </c>
      <c r="F379" s="46">
        <f>'Приложение 2'!G180</f>
        <v>0</v>
      </c>
      <c r="G379" s="73"/>
    </row>
    <row r="380" spans="1:7" ht="37.5" customHeight="1">
      <c r="A380" s="59" t="s">
        <v>529</v>
      </c>
      <c r="B380" s="31" t="s">
        <v>530</v>
      </c>
      <c r="C380" s="31" t="s">
        <v>160</v>
      </c>
      <c r="D380" s="32">
        <f aca="true" t="shared" si="55" ref="D380:F381">D381</f>
        <v>319</v>
      </c>
      <c r="E380" s="32">
        <f t="shared" si="55"/>
        <v>0</v>
      </c>
      <c r="F380" s="32">
        <f t="shared" si="55"/>
        <v>0</v>
      </c>
      <c r="G380" s="73"/>
    </row>
    <row r="381" spans="1:7" ht="16.5" customHeight="1">
      <c r="A381" s="30" t="s">
        <v>60</v>
      </c>
      <c r="B381" s="31" t="s">
        <v>531</v>
      </c>
      <c r="C381" s="31" t="s">
        <v>160</v>
      </c>
      <c r="D381" s="32">
        <f t="shared" si="55"/>
        <v>319</v>
      </c>
      <c r="E381" s="32">
        <f t="shared" si="55"/>
        <v>0</v>
      </c>
      <c r="F381" s="32">
        <f t="shared" si="55"/>
        <v>0</v>
      </c>
      <c r="G381" s="73"/>
    </row>
    <row r="382" spans="1:7" ht="24.75" customHeight="1">
      <c r="A382" s="49" t="s">
        <v>173</v>
      </c>
      <c r="B382" s="45" t="s">
        <v>531</v>
      </c>
      <c r="C382" s="45" t="s">
        <v>28</v>
      </c>
      <c r="D382" s="46">
        <f>'Приложение 2'!E183</f>
        <v>319</v>
      </c>
      <c r="E382" s="46">
        <f>'Приложение 2'!F183</f>
        <v>0</v>
      </c>
      <c r="F382" s="46">
        <f>'Приложение 2'!G183</f>
        <v>0</v>
      </c>
      <c r="G382" s="90">
        <f>'Приложение 2'!H183</f>
        <v>0</v>
      </c>
    </row>
    <row r="383" spans="1:7" ht="36.75" customHeight="1">
      <c r="A383" s="56" t="s">
        <v>62</v>
      </c>
      <c r="B383" s="57" t="s">
        <v>241</v>
      </c>
      <c r="C383" s="57" t="s">
        <v>160</v>
      </c>
      <c r="D383" s="58">
        <f>+D384+D389</f>
        <v>10762</v>
      </c>
      <c r="E383" s="58">
        <f>+E384+E389</f>
        <v>11315.3</v>
      </c>
      <c r="F383" s="58">
        <f>+F384+F389</f>
        <v>10472.3</v>
      </c>
      <c r="G383" s="73"/>
    </row>
    <row r="384" spans="1:7" ht="30" customHeight="1">
      <c r="A384" s="59" t="s">
        <v>25</v>
      </c>
      <c r="B384" s="31" t="s">
        <v>242</v>
      </c>
      <c r="C384" s="31" t="s">
        <v>160</v>
      </c>
      <c r="D384" s="32">
        <f>D385</f>
        <v>6656.7</v>
      </c>
      <c r="E384" s="32">
        <f>E385</f>
        <v>7210</v>
      </c>
      <c r="F384" s="32">
        <f>F385</f>
        <v>6367</v>
      </c>
      <c r="G384" s="73"/>
    </row>
    <row r="385" spans="1:7" ht="15" customHeight="1">
      <c r="A385" s="30" t="s">
        <v>60</v>
      </c>
      <c r="B385" s="31" t="s">
        <v>243</v>
      </c>
      <c r="C385" s="31" t="s">
        <v>160</v>
      </c>
      <c r="D385" s="32">
        <f>D386+D388+D387</f>
        <v>6656.7</v>
      </c>
      <c r="E385" s="32">
        <f>E386+E388+E387</f>
        <v>7210</v>
      </c>
      <c r="F385" s="32">
        <f>F386+F388+F387</f>
        <v>6367</v>
      </c>
      <c r="G385" s="73"/>
    </row>
    <row r="386" spans="1:7" ht="27" customHeight="1">
      <c r="A386" s="49" t="s">
        <v>173</v>
      </c>
      <c r="B386" s="45" t="s">
        <v>243</v>
      </c>
      <c r="C386" s="45" t="s">
        <v>28</v>
      </c>
      <c r="D386" s="46">
        <f>'Приложение 2'!E187</f>
        <v>6051.5</v>
      </c>
      <c r="E386" s="46">
        <f>'Приложение 2'!F187</f>
        <v>6860</v>
      </c>
      <c r="F386" s="46">
        <f>'Приложение 2'!G187</f>
        <v>6017</v>
      </c>
      <c r="G386" s="73"/>
    </row>
    <row r="387" spans="1:7" ht="27" customHeight="1">
      <c r="A387" s="49" t="s">
        <v>5</v>
      </c>
      <c r="B387" s="45" t="s">
        <v>243</v>
      </c>
      <c r="C387" s="45">
        <v>600</v>
      </c>
      <c r="D387" s="46">
        <f>'Приложение 2'!E188</f>
        <v>250</v>
      </c>
      <c r="E387" s="46">
        <f>'Приложение 2'!F188</f>
        <v>0</v>
      </c>
      <c r="F387" s="46">
        <f>'Приложение 2'!G188</f>
        <v>0</v>
      </c>
      <c r="G387" s="73"/>
    </row>
    <row r="388" spans="1:7" ht="14.25" customHeight="1">
      <c r="A388" s="49" t="s">
        <v>1</v>
      </c>
      <c r="B388" s="45" t="s">
        <v>243</v>
      </c>
      <c r="C388" s="45" t="s">
        <v>0</v>
      </c>
      <c r="D388" s="46">
        <f>'Приложение 2'!E189</f>
        <v>355.2</v>
      </c>
      <c r="E388" s="46">
        <f>'Приложение 2'!F189</f>
        <v>350</v>
      </c>
      <c r="F388" s="46">
        <f>'Приложение 2'!G189</f>
        <v>350</v>
      </c>
      <c r="G388" s="73"/>
    </row>
    <row r="389" spans="1:7" ht="25.5" customHeight="1">
      <c r="A389" s="59" t="s">
        <v>26</v>
      </c>
      <c r="B389" s="31" t="s">
        <v>244</v>
      </c>
      <c r="C389" s="31" t="s">
        <v>160</v>
      </c>
      <c r="D389" s="32">
        <f aca="true" t="shared" si="56" ref="D389:F390">D390</f>
        <v>4105.3</v>
      </c>
      <c r="E389" s="32">
        <f t="shared" si="56"/>
        <v>4105.3</v>
      </c>
      <c r="F389" s="32">
        <f t="shared" si="56"/>
        <v>4105.3</v>
      </c>
      <c r="G389" s="73"/>
    </row>
    <row r="390" spans="1:7" ht="48.75" customHeight="1">
      <c r="A390" s="30" t="s">
        <v>476</v>
      </c>
      <c r="B390" s="31" t="s">
        <v>91</v>
      </c>
      <c r="C390" s="31" t="s">
        <v>160</v>
      </c>
      <c r="D390" s="32">
        <f t="shared" si="56"/>
        <v>4105.3</v>
      </c>
      <c r="E390" s="32">
        <f t="shared" si="56"/>
        <v>4105.3</v>
      </c>
      <c r="F390" s="32">
        <f t="shared" si="56"/>
        <v>4105.3</v>
      </c>
      <c r="G390" s="73"/>
    </row>
    <row r="391" spans="1:7" ht="13.5" customHeight="1">
      <c r="A391" s="49" t="s">
        <v>1</v>
      </c>
      <c r="B391" s="45" t="s">
        <v>91</v>
      </c>
      <c r="C391" s="45" t="s">
        <v>0</v>
      </c>
      <c r="D391" s="46">
        <f>'Приложение 2'!E192</f>
        <v>4105.3</v>
      </c>
      <c r="E391" s="46">
        <f>'Приложение 2'!F192</f>
        <v>4105.3</v>
      </c>
      <c r="F391" s="46">
        <f>'Приложение 2'!G192</f>
        <v>4105.3</v>
      </c>
      <c r="G391" s="73"/>
    </row>
    <row r="392" spans="1:7" ht="37.5" customHeight="1">
      <c r="A392" s="56" t="s">
        <v>79</v>
      </c>
      <c r="B392" s="57" t="s">
        <v>370</v>
      </c>
      <c r="C392" s="57" t="s">
        <v>160</v>
      </c>
      <c r="D392" s="58">
        <f>D396+D393</f>
        <v>272</v>
      </c>
      <c r="E392" s="58">
        <f>E396+E393</f>
        <v>30</v>
      </c>
      <c r="F392" s="58">
        <f>F396+F393</f>
        <v>30</v>
      </c>
      <c r="G392" s="73"/>
    </row>
    <row r="393" spans="1:7" ht="51.75" customHeight="1">
      <c r="A393" s="74" t="s">
        <v>532</v>
      </c>
      <c r="B393" s="31" t="s">
        <v>533</v>
      </c>
      <c r="C393" s="31" t="s">
        <v>160</v>
      </c>
      <c r="D393" s="32">
        <f aca="true" t="shared" si="57" ref="D393:F394">D394</f>
        <v>242</v>
      </c>
      <c r="E393" s="32">
        <f t="shared" si="57"/>
        <v>0</v>
      </c>
      <c r="F393" s="32">
        <f t="shared" si="57"/>
        <v>0</v>
      </c>
      <c r="G393" s="73"/>
    </row>
    <row r="394" spans="1:7" ht="14.25" customHeight="1">
      <c r="A394" s="30" t="s">
        <v>60</v>
      </c>
      <c r="B394" s="31" t="s">
        <v>534</v>
      </c>
      <c r="C394" s="31" t="s">
        <v>160</v>
      </c>
      <c r="D394" s="32">
        <f t="shared" si="57"/>
        <v>242</v>
      </c>
      <c r="E394" s="32">
        <f t="shared" si="57"/>
        <v>0</v>
      </c>
      <c r="F394" s="32">
        <f t="shared" si="57"/>
        <v>0</v>
      </c>
      <c r="G394" s="73"/>
    </row>
    <row r="395" spans="1:7" ht="26.25" customHeight="1">
      <c r="A395" s="49" t="s">
        <v>173</v>
      </c>
      <c r="B395" s="45" t="s">
        <v>534</v>
      </c>
      <c r="C395" s="45" t="s">
        <v>28</v>
      </c>
      <c r="D395" s="46">
        <f>'Приложение 2'!E196</f>
        <v>242</v>
      </c>
      <c r="E395" s="46">
        <f>'Приложение 2'!F196</f>
        <v>0</v>
      </c>
      <c r="F395" s="46">
        <f>'Приложение 2'!G196</f>
        <v>0</v>
      </c>
      <c r="G395" s="90">
        <f>'Приложение 2'!H196</f>
        <v>0</v>
      </c>
    </row>
    <row r="396" spans="1:7" ht="51" customHeight="1">
      <c r="A396" s="59" t="s">
        <v>371</v>
      </c>
      <c r="B396" s="31" t="s">
        <v>372</v>
      </c>
      <c r="C396" s="31" t="s">
        <v>160</v>
      </c>
      <c r="D396" s="32">
        <f aca="true" t="shared" si="58" ref="D396:F397">D397</f>
        <v>30</v>
      </c>
      <c r="E396" s="32">
        <f t="shared" si="58"/>
        <v>30</v>
      </c>
      <c r="F396" s="32">
        <f t="shared" si="58"/>
        <v>30</v>
      </c>
      <c r="G396" s="73"/>
    </row>
    <row r="397" spans="1:7" ht="15.75" customHeight="1">
      <c r="A397" s="30" t="s">
        <v>60</v>
      </c>
      <c r="B397" s="31" t="s">
        <v>373</v>
      </c>
      <c r="C397" s="31" t="s">
        <v>160</v>
      </c>
      <c r="D397" s="32">
        <f t="shared" si="58"/>
        <v>30</v>
      </c>
      <c r="E397" s="32">
        <f t="shared" si="58"/>
        <v>30</v>
      </c>
      <c r="F397" s="32">
        <f t="shared" si="58"/>
        <v>30</v>
      </c>
      <c r="G397" s="73"/>
    </row>
    <row r="398" spans="1:7" ht="37.5" customHeight="1">
      <c r="A398" s="49" t="s">
        <v>5</v>
      </c>
      <c r="B398" s="45" t="s">
        <v>373</v>
      </c>
      <c r="C398" s="45" t="s">
        <v>15</v>
      </c>
      <c r="D398" s="46">
        <f>'Приложение 2'!E476</f>
        <v>30</v>
      </c>
      <c r="E398" s="46">
        <f>'Приложение 2'!F476</f>
        <v>30</v>
      </c>
      <c r="F398" s="46">
        <f>'Приложение 2'!G476</f>
        <v>30</v>
      </c>
      <c r="G398" s="73"/>
    </row>
    <row r="399" spans="1:7" ht="55.5" customHeight="1">
      <c r="A399" s="56" t="s">
        <v>459</v>
      </c>
      <c r="B399" s="57" t="s">
        <v>456</v>
      </c>
      <c r="C399" s="57"/>
      <c r="D399" s="58">
        <f>D400+D403+D406</f>
        <v>90</v>
      </c>
      <c r="E399" s="58">
        <f>E400+E403+E406</f>
        <v>60</v>
      </c>
      <c r="F399" s="58">
        <f>F400+F403+F406</f>
        <v>60</v>
      </c>
      <c r="G399" s="73"/>
    </row>
    <row r="400" spans="1:7" ht="26.25" customHeight="1">
      <c r="A400" s="59" t="s">
        <v>153</v>
      </c>
      <c r="B400" s="86" t="s">
        <v>460</v>
      </c>
      <c r="C400" s="31"/>
      <c r="D400" s="32">
        <f aca="true" t="shared" si="59" ref="D400:F401">D401</f>
        <v>30</v>
      </c>
      <c r="E400" s="32">
        <f t="shared" si="59"/>
        <v>30</v>
      </c>
      <c r="F400" s="32">
        <f t="shared" si="59"/>
        <v>30</v>
      </c>
      <c r="G400" s="73"/>
    </row>
    <row r="401" spans="1:7" ht="15.75" customHeight="1">
      <c r="A401" s="30" t="s">
        <v>60</v>
      </c>
      <c r="B401" s="86" t="s">
        <v>461</v>
      </c>
      <c r="C401" s="31"/>
      <c r="D401" s="32">
        <f t="shared" si="59"/>
        <v>30</v>
      </c>
      <c r="E401" s="32">
        <f t="shared" si="59"/>
        <v>30</v>
      </c>
      <c r="F401" s="32">
        <f t="shared" si="59"/>
        <v>30</v>
      </c>
      <c r="G401" s="73"/>
    </row>
    <row r="402" spans="1:7" ht="39" customHeight="1">
      <c r="A402" s="49" t="s">
        <v>5</v>
      </c>
      <c r="B402" s="87" t="s">
        <v>461</v>
      </c>
      <c r="C402" s="45">
        <v>600</v>
      </c>
      <c r="D402" s="46">
        <f>'Приложение 2'!E480</f>
        <v>30</v>
      </c>
      <c r="E402" s="46">
        <f>'Приложение 2'!F480</f>
        <v>30</v>
      </c>
      <c r="F402" s="46">
        <f>'Приложение 2'!G480</f>
        <v>30</v>
      </c>
      <c r="G402" s="73"/>
    </row>
    <row r="403" spans="1:7" ht="53.25" customHeight="1">
      <c r="A403" s="59" t="s">
        <v>154</v>
      </c>
      <c r="B403" s="86" t="s">
        <v>462</v>
      </c>
      <c r="C403" s="31"/>
      <c r="D403" s="32">
        <f aca="true" t="shared" si="60" ref="D403:F404">D404</f>
        <v>30</v>
      </c>
      <c r="E403" s="32">
        <f t="shared" si="60"/>
        <v>30</v>
      </c>
      <c r="F403" s="32">
        <f t="shared" si="60"/>
        <v>30</v>
      </c>
      <c r="G403" s="73"/>
    </row>
    <row r="404" spans="1:7" ht="13.5" customHeight="1">
      <c r="A404" s="30" t="s">
        <v>60</v>
      </c>
      <c r="B404" s="86" t="s">
        <v>463</v>
      </c>
      <c r="C404" s="31"/>
      <c r="D404" s="32">
        <f t="shared" si="60"/>
        <v>30</v>
      </c>
      <c r="E404" s="32">
        <f t="shared" si="60"/>
        <v>30</v>
      </c>
      <c r="F404" s="32">
        <f t="shared" si="60"/>
        <v>30</v>
      </c>
      <c r="G404" s="73"/>
    </row>
    <row r="405" spans="1:7" ht="36" customHeight="1">
      <c r="A405" s="49" t="s">
        <v>5</v>
      </c>
      <c r="B405" s="87" t="s">
        <v>463</v>
      </c>
      <c r="C405" s="45">
        <v>600</v>
      </c>
      <c r="D405" s="46">
        <f>'Приложение 2'!E483</f>
        <v>30</v>
      </c>
      <c r="E405" s="46">
        <f>'Приложение 2'!F483</f>
        <v>30</v>
      </c>
      <c r="F405" s="46">
        <f>'Приложение 2'!G483</f>
        <v>30</v>
      </c>
      <c r="G405" s="73"/>
    </row>
    <row r="406" spans="1:7" ht="25.5" customHeight="1">
      <c r="A406" s="60" t="s">
        <v>441</v>
      </c>
      <c r="B406" s="31" t="s">
        <v>457</v>
      </c>
      <c r="C406" s="31"/>
      <c r="D406" s="32">
        <f aca="true" t="shared" si="61" ref="D406:F407">D407</f>
        <v>30</v>
      </c>
      <c r="E406" s="32">
        <f t="shared" si="61"/>
        <v>0</v>
      </c>
      <c r="F406" s="32">
        <f t="shared" si="61"/>
        <v>0</v>
      </c>
      <c r="G406" s="73"/>
    </row>
    <row r="407" spans="1:7" ht="15" customHeight="1">
      <c r="A407" s="30" t="s">
        <v>60</v>
      </c>
      <c r="B407" s="31" t="s">
        <v>458</v>
      </c>
      <c r="C407" s="31"/>
      <c r="D407" s="32">
        <f t="shared" si="61"/>
        <v>30</v>
      </c>
      <c r="E407" s="32">
        <f t="shared" si="61"/>
        <v>0</v>
      </c>
      <c r="F407" s="32">
        <f t="shared" si="61"/>
        <v>0</v>
      </c>
      <c r="G407" s="73"/>
    </row>
    <row r="408" spans="1:7" ht="29.25" customHeight="1">
      <c r="A408" s="49" t="s">
        <v>173</v>
      </c>
      <c r="B408" s="45" t="s">
        <v>458</v>
      </c>
      <c r="C408" s="45">
        <v>200</v>
      </c>
      <c r="D408" s="46">
        <f>'Приложение 2'!E200</f>
        <v>30</v>
      </c>
      <c r="E408" s="46">
        <f>'Приложение 2'!F200</f>
        <v>0</v>
      </c>
      <c r="F408" s="46">
        <f>'Приложение 2'!G200</f>
        <v>0</v>
      </c>
      <c r="G408" s="73"/>
    </row>
    <row r="409" spans="1:7" ht="14.25" customHeight="1">
      <c r="A409" s="56" t="s">
        <v>24</v>
      </c>
      <c r="B409" s="57" t="s">
        <v>171</v>
      </c>
      <c r="C409" s="57" t="s">
        <v>160</v>
      </c>
      <c r="D409" s="58">
        <f>D410+D417+D419+D421+D423+D425+D428+D431+D433+D435+D437+D440+D442+D445+D448+D451+D455+D457+D460+D464+D466+D468+D470+D473+D415+D413</f>
        <v>114506.29999999999</v>
      </c>
      <c r="E409" s="58">
        <f>E410+E417+E419+E421+E423+E425+E428+E431+E433+E435+E437+E440+E442+E445+E448+E451+E455+E457+E460+E464+E466+E468+E470+E473+E415+E413</f>
        <v>119126.4</v>
      </c>
      <c r="F409" s="58">
        <f>F410+F417+F419+F421+F423+F425+F428+F431+F433+F435+F437+F440+F442+F445+F448+F451+F455+F457+F460+F464+F466+F468+F470+F473+F415+F413</f>
        <v>130975.6</v>
      </c>
      <c r="G409" s="73"/>
    </row>
    <row r="410" spans="1:7" ht="12.75">
      <c r="A410" s="30" t="s">
        <v>17</v>
      </c>
      <c r="B410" s="31" t="s">
        <v>245</v>
      </c>
      <c r="C410" s="31" t="s">
        <v>160</v>
      </c>
      <c r="D410" s="32">
        <f>D411+D412</f>
        <v>2416.9</v>
      </c>
      <c r="E410" s="32">
        <f>E411+E412</f>
        <v>1863</v>
      </c>
      <c r="F410" s="32">
        <f>F411+F412</f>
        <v>1240</v>
      </c>
      <c r="G410" s="73"/>
    </row>
    <row r="411" spans="1:7" ht="24" customHeight="1">
      <c r="A411" s="49" t="s">
        <v>173</v>
      </c>
      <c r="B411" s="45" t="s">
        <v>245</v>
      </c>
      <c r="C411" s="45" t="s">
        <v>28</v>
      </c>
      <c r="D411" s="46">
        <f>'Приложение 2'!E203</f>
        <v>2199.4</v>
      </c>
      <c r="E411" s="46">
        <f>'Приложение 2'!F203</f>
        <v>1623</v>
      </c>
      <c r="F411" s="46">
        <f>'Приложение 2'!G203</f>
        <v>1000</v>
      </c>
      <c r="G411" s="73"/>
    </row>
    <row r="412" spans="1:7" ht="12.75" customHeight="1">
      <c r="A412" s="49" t="s">
        <v>1</v>
      </c>
      <c r="B412" s="45" t="s">
        <v>245</v>
      </c>
      <c r="C412" s="45" t="s">
        <v>0</v>
      </c>
      <c r="D412" s="46">
        <f>'Приложение 2'!E204</f>
        <v>217.5</v>
      </c>
      <c r="E412" s="46">
        <f>'Приложение 2'!F204</f>
        <v>240</v>
      </c>
      <c r="F412" s="46">
        <f>'Приложение 2'!G204</f>
        <v>240</v>
      </c>
      <c r="G412" s="73"/>
    </row>
    <row r="413" spans="1:7" ht="27" customHeight="1">
      <c r="A413" s="74" t="s">
        <v>523</v>
      </c>
      <c r="B413" s="76">
        <v>9900009300</v>
      </c>
      <c r="C413" s="75"/>
      <c r="D413" s="77">
        <f>D414</f>
        <v>187.4</v>
      </c>
      <c r="E413" s="77">
        <f>E414</f>
        <v>0</v>
      </c>
      <c r="F413" s="77">
        <f>F414</f>
        <v>0</v>
      </c>
      <c r="G413" s="73"/>
    </row>
    <row r="414" spans="1:7" ht="16.5" customHeight="1">
      <c r="A414" s="78" t="s">
        <v>1</v>
      </c>
      <c r="B414" s="80">
        <v>9900009300</v>
      </c>
      <c r="C414" s="79" t="s">
        <v>0</v>
      </c>
      <c r="D414" s="81">
        <v>187.4</v>
      </c>
      <c r="E414" s="46">
        <v>0</v>
      </c>
      <c r="F414" s="46">
        <v>0</v>
      </c>
      <c r="G414" s="73"/>
    </row>
    <row r="415" spans="1:7" ht="27" customHeight="1">
      <c r="A415" s="30" t="s">
        <v>519</v>
      </c>
      <c r="B415" s="45" t="s">
        <v>518</v>
      </c>
      <c r="C415" s="45"/>
      <c r="D415" s="46">
        <f>D416</f>
        <v>1267.8</v>
      </c>
      <c r="E415" s="46">
        <f>E416</f>
        <v>0</v>
      </c>
      <c r="F415" s="46">
        <f>F416</f>
        <v>0</v>
      </c>
      <c r="G415" s="73"/>
    </row>
    <row r="416" spans="1:7" ht="12.75" customHeight="1">
      <c r="A416" s="49" t="s">
        <v>1</v>
      </c>
      <c r="B416" s="45" t="s">
        <v>518</v>
      </c>
      <c r="C416" s="45">
        <v>800</v>
      </c>
      <c r="D416" s="46">
        <f>'Приложение 2'!E208</f>
        <v>1267.8</v>
      </c>
      <c r="E416" s="46">
        <f>'Приложение 2'!F208</f>
        <v>0</v>
      </c>
      <c r="F416" s="46">
        <f>'Приложение 2'!G208</f>
        <v>0</v>
      </c>
      <c r="G416" s="73"/>
    </row>
    <row r="417" spans="1:7" ht="38.25" customHeight="1">
      <c r="A417" s="30" t="s">
        <v>22</v>
      </c>
      <c r="B417" s="31" t="s">
        <v>246</v>
      </c>
      <c r="C417" s="31" t="s">
        <v>160</v>
      </c>
      <c r="D417" s="32">
        <f>D418</f>
        <v>6847.4</v>
      </c>
      <c r="E417" s="32">
        <f>E418</f>
        <v>5724.5</v>
      </c>
      <c r="F417" s="32">
        <f>F418</f>
        <v>5724.5</v>
      </c>
      <c r="G417" s="73"/>
    </row>
    <row r="418" spans="1:7" ht="24">
      <c r="A418" s="49" t="s">
        <v>50</v>
      </c>
      <c r="B418" s="45" t="s">
        <v>246</v>
      </c>
      <c r="C418" s="45" t="s">
        <v>6</v>
      </c>
      <c r="D418" s="46">
        <f>'Приложение 2'!E210</f>
        <v>6847.4</v>
      </c>
      <c r="E418" s="46">
        <f>'Приложение 2'!F210</f>
        <v>5724.5</v>
      </c>
      <c r="F418" s="46">
        <f>'Приложение 2'!G210</f>
        <v>5724.5</v>
      </c>
      <c r="G418" s="73"/>
    </row>
    <row r="419" spans="1:7" ht="37.5" customHeight="1">
      <c r="A419" s="30" t="s">
        <v>3</v>
      </c>
      <c r="B419" s="31" t="s">
        <v>296</v>
      </c>
      <c r="C419" s="31" t="s">
        <v>160</v>
      </c>
      <c r="D419" s="32">
        <f>D420</f>
        <v>733</v>
      </c>
      <c r="E419" s="32">
        <f>E420</f>
        <v>733</v>
      </c>
      <c r="F419" s="32">
        <f>F420</f>
        <v>733</v>
      </c>
      <c r="G419" s="73"/>
    </row>
    <row r="420" spans="1:7" ht="36">
      <c r="A420" s="49" t="s">
        <v>5</v>
      </c>
      <c r="B420" s="45" t="s">
        <v>296</v>
      </c>
      <c r="C420" s="45" t="s">
        <v>15</v>
      </c>
      <c r="D420" s="46">
        <f>'Приложение 2'!E328</f>
        <v>733</v>
      </c>
      <c r="E420" s="46">
        <f>'Приложение 2'!F328</f>
        <v>733</v>
      </c>
      <c r="F420" s="46">
        <f>'Приложение 2'!G328</f>
        <v>733</v>
      </c>
      <c r="G420" s="73"/>
    </row>
    <row r="421" spans="1:7" ht="15.75" customHeight="1">
      <c r="A421" s="30" t="s">
        <v>47</v>
      </c>
      <c r="B421" s="31" t="s">
        <v>374</v>
      </c>
      <c r="C421" s="31" t="s">
        <v>160</v>
      </c>
      <c r="D421" s="32">
        <f>D422</f>
        <v>200</v>
      </c>
      <c r="E421" s="32">
        <f>E422</f>
        <v>150</v>
      </c>
      <c r="F421" s="32">
        <f>F422</f>
        <v>150</v>
      </c>
      <c r="G421" s="73"/>
    </row>
    <row r="422" spans="1:7" ht="24">
      <c r="A422" s="49" t="s">
        <v>50</v>
      </c>
      <c r="B422" s="45" t="s">
        <v>374</v>
      </c>
      <c r="C422" s="45" t="s">
        <v>6</v>
      </c>
      <c r="D422" s="46">
        <f>'Приложение 2'!E486</f>
        <v>200</v>
      </c>
      <c r="E422" s="46">
        <f>'Приложение 2'!F486</f>
        <v>150</v>
      </c>
      <c r="F422" s="46">
        <f>'Приложение 2'!G486</f>
        <v>150</v>
      </c>
      <c r="G422" s="73"/>
    </row>
    <row r="423" spans="1:7" ht="36" customHeight="1">
      <c r="A423" s="30" t="s">
        <v>421</v>
      </c>
      <c r="B423" s="31" t="s">
        <v>388</v>
      </c>
      <c r="C423" s="31" t="s">
        <v>160</v>
      </c>
      <c r="D423" s="32">
        <f>D424</f>
        <v>8409</v>
      </c>
      <c r="E423" s="32">
        <f>E424</f>
        <v>10190</v>
      </c>
      <c r="F423" s="32">
        <f>F424</f>
        <v>11420</v>
      </c>
      <c r="G423" s="73"/>
    </row>
    <row r="424" spans="1:7" ht="13.5" customHeight="1">
      <c r="A424" s="49" t="s">
        <v>33</v>
      </c>
      <c r="B424" s="45" t="s">
        <v>388</v>
      </c>
      <c r="C424" s="45" t="s">
        <v>2</v>
      </c>
      <c r="D424" s="46">
        <f>'Приложение 2'!E511</f>
        <v>8409</v>
      </c>
      <c r="E424" s="46">
        <f>'Приложение 2'!F511</f>
        <v>10190</v>
      </c>
      <c r="F424" s="46">
        <f>'Приложение 2'!G511</f>
        <v>11420</v>
      </c>
      <c r="G424" s="73"/>
    </row>
    <row r="425" spans="1:7" ht="50.25" customHeight="1">
      <c r="A425" s="30" t="s">
        <v>104</v>
      </c>
      <c r="B425" s="31" t="s">
        <v>261</v>
      </c>
      <c r="C425" s="31" t="s">
        <v>160</v>
      </c>
      <c r="D425" s="32">
        <f>D426+D427</f>
        <v>113</v>
      </c>
      <c r="E425" s="32">
        <f>E426+E427</f>
        <v>0</v>
      </c>
      <c r="F425" s="32">
        <f>F426+F427</f>
        <v>0</v>
      </c>
      <c r="G425" s="73"/>
    </row>
    <row r="426" spans="1:7" ht="63.75" customHeight="1">
      <c r="A426" s="49" t="s">
        <v>12</v>
      </c>
      <c r="B426" s="45" t="s">
        <v>261</v>
      </c>
      <c r="C426" s="45" t="s">
        <v>13</v>
      </c>
      <c r="D426" s="46">
        <f>'Приложение 2'!E245</f>
        <v>112</v>
      </c>
      <c r="E426" s="46">
        <f>'Приложение 2'!F245</f>
        <v>0</v>
      </c>
      <c r="F426" s="46">
        <f>'Приложение 2'!G245</f>
        <v>0</v>
      </c>
      <c r="G426" s="73"/>
    </row>
    <row r="427" spans="1:7" ht="26.25" customHeight="1">
      <c r="A427" s="49" t="s">
        <v>173</v>
      </c>
      <c r="B427" s="45" t="s">
        <v>261</v>
      </c>
      <c r="C427" s="45" t="s">
        <v>28</v>
      </c>
      <c r="D427" s="46">
        <f>'Приложение 2'!E246</f>
        <v>1</v>
      </c>
      <c r="E427" s="46">
        <f>'Приложение 2'!F246</f>
        <v>0</v>
      </c>
      <c r="F427" s="46">
        <f>'Приложение 2'!G246</f>
        <v>0</v>
      </c>
      <c r="G427" s="73"/>
    </row>
    <row r="428" spans="1:7" ht="47.25" customHeight="1">
      <c r="A428" s="30" t="s">
        <v>109</v>
      </c>
      <c r="B428" s="31" t="s">
        <v>389</v>
      </c>
      <c r="C428" s="31" t="s">
        <v>160</v>
      </c>
      <c r="D428" s="32">
        <f>D429+D430</f>
        <v>175</v>
      </c>
      <c r="E428" s="32">
        <f>E429+E430</f>
        <v>0</v>
      </c>
      <c r="F428" s="32">
        <f>F429+F430</f>
        <v>0</v>
      </c>
      <c r="G428" s="73"/>
    </row>
    <row r="429" spans="1:7" ht="61.5" customHeight="1">
      <c r="A429" s="49" t="s">
        <v>12</v>
      </c>
      <c r="B429" s="45" t="s">
        <v>389</v>
      </c>
      <c r="C429" s="45" t="s">
        <v>13</v>
      </c>
      <c r="D429" s="46">
        <f>'Приложение 2'!E513</f>
        <v>169</v>
      </c>
      <c r="E429" s="46">
        <f>'Приложение 2'!F513</f>
        <v>0</v>
      </c>
      <c r="F429" s="46">
        <f>'Приложение 2'!G513</f>
        <v>0</v>
      </c>
      <c r="G429" s="73"/>
    </row>
    <row r="430" spans="1:7" ht="25.5" customHeight="1">
      <c r="A430" s="49" t="s">
        <v>173</v>
      </c>
      <c r="B430" s="45" t="s">
        <v>389</v>
      </c>
      <c r="C430" s="45" t="s">
        <v>28</v>
      </c>
      <c r="D430" s="46">
        <f>'Приложение 2'!E514</f>
        <v>6</v>
      </c>
      <c r="E430" s="46">
        <f>'Приложение 2'!F514</f>
        <v>0</v>
      </c>
      <c r="F430" s="46">
        <f>'Приложение 2'!G514</f>
        <v>0</v>
      </c>
      <c r="G430" s="73"/>
    </row>
    <row r="431" spans="1:7" ht="37.5" customHeight="1">
      <c r="A431" s="30" t="s">
        <v>152</v>
      </c>
      <c r="B431" s="31" t="s">
        <v>247</v>
      </c>
      <c r="C431" s="31" t="s">
        <v>160</v>
      </c>
      <c r="D431" s="32">
        <f>D432</f>
        <v>12.7</v>
      </c>
      <c r="E431" s="32">
        <f>E432</f>
        <v>212.3</v>
      </c>
      <c r="F431" s="32">
        <f>F432</f>
        <v>5.2</v>
      </c>
      <c r="G431" s="73"/>
    </row>
    <row r="432" spans="1:7" ht="26.25" customHeight="1">
      <c r="A432" s="49" t="s">
        <v>173</v>
      </c>
      <c r="B432" s="45" t="s">
        <v>247</v>
      </c>
      <c r="C432" s="45" t="s">
        <v>28</v>
      </c>
      <c r="D432" s="46">
        <f>'Приложение 2'!E212</f>
        <v>12.7</v>
      </c>
      <c r="E432" s="46">
        <f>'Приложение 2'!F212</f>
        <v>212.3</v>
      </c>
      <c r="F432" s="46">
        <f>'Приложение 2'!G212</f>
        <v>5.2</v>
      </c>
      <c r="G432" s="73"/>
    </row>
    <row r="433" spans="1:7" ht="24">
      <c r="A433" s="30" t="s">
        <v>447</v>
      </c>
      <c r="B433" s="31" t="s">
        <v>248</v>
      </c>
      <c r="C433" s="31" t="s">
        <v>160</v>
      </c>
      <c r="D433" s="32">
        <f>D434</f>
        <v>313</v>
      </c>
      <c r="E433" s="32">
        <f>E434</f>
        <v>0</v>
      </c>
      <c r="F433" s="32">
        <f>F434</f>
        <v>0</v>
      </c>
      <c r="G433" s="73"/>
    </row>
    <row r="434" spans="1:7" ht="26.25" customHeight="1">
      <c r="A434" s="49" t="s">
        <v>173</v>
      </c>
      <c r="B434" s="45" t="s">
        <v>248</v>
      </c>
      <c r="C434" s="45" t="s">
        <v>28</v>
      </c>
      <c r="D434" s="46">
        <f>'Приложение 2'!E214</f>
        <v>313</v>
      </c>
      <c r="E434" s="46">
        <f>'Приложение 2'!F214</f>
        <v>0</v>
      </c>
      <c r="F434" s="46">
        <f>'Приложение 2'!G214</f>
        <v>0</v>
      </c>
      <c r="G434" s="73"/>
    </row>
    <row r="435" spans="1:7" ht="37.5" customHeight="1">
      <c r="A435" s="30" t="s">
        <v>249</v>
      </c>
      <c r="B435" s="31" t="s">
        <v>250</v>
      </c>
      <c r="C435" s="31" t="s">
        <v>160</v>
      </c>
      <c r="D435" s="32">
        <f>D436</f>
        <v>10</v>
      </c>
      <c r="E435" s="32">
        <f>E436</f>
        <v>10</v>
      </c>
      <c r="F435" s="32">
        <f>F436</f>
        <v>10</v>
      </c>
      <c r="G435" s="73"/>
    </row>
    <row r="436" spans="1:7" ht="24">
      <c r="A436" s="49" t="s">
        <v>50</v>
      </c>
      <c r="B436" s="45" t="s">
        <v>250</v>
      </c>
      <c r="C436" s="45" t="s">
        <v>6</v>
      </c>
      <c r="D436" s="46">
        <f>'Приложение 2'!E216</f>
        <v>10</v>
      </c>
      <c r="E436" s="46">
        <f>'Приложение 2'!F216</f>
        <v>10</v>
      </c>
      <c r="F436" s="46">
        <f>'Приложение 2'!G216</f>
        <v>10</v>
      </c>
      <c r="G436" s="73"/>
    </row>
    <row r="437" spans="1:7" ht="72" customHeight="1">
      <c r="A437" s="30" t="s">
        <v>375</v>
      </c>
      <c r="B437" s="31" t="s">
        <v>376</v>
      </c>
      <c r="C437" s="31" t="s">
        <v>160</v>
      </c>
      <c r="D437" s="32">
        <f>D438+D439</f>
        <v>3389</v>
      </c>
      <c r="E437" s="32">
        <f>E438+E439</f>
        <v>3389</v>
      </c>
      <c r="F437" s="32">
        <f>F438+F439</f>
        <v>3389</v>
      </c>
      <c r="G437" s="92"/>
    </row>
    <row r="438" spans="1:7" ht="62.25" customHeight="1">
      <c r="A438" s="49" t="s">
        <v>12</v>
      </c>
      <c r="B438" s="45" t="s">
        <v>376</v>
      </c>
      <c r="C438" s="45" t="s">
        <v>13</v>
      </c>
      <c r="D438" s="46">
        <f>'Приложение 2'!E488</f>
        <v>2989</v>
      </c>
      <c r="E438" s="46">
        <f>'Приложение 2'!F488</f>
        <v>3239</v>
      </c>
      <c r="F438" s="46">
        <f>'Приложение 2'!G488</f>
        <v>3239</v>
      </c>
      <c r="G438" s="73"/>
    </row>
    <row r="439" spans="1:7" ht="24.75" customHeight="1">
      <c r="A439" s="49" t="s">
        <v>173</v>
      </c>
      <c r="B439" s="45" t="s">
        <v>376</v>
      </c>
      <c r="C439" s="45" t="s">
        <v>28</v>
      </c>
      <c r="D439" s="46">
        <f>'Приложение 2'!E489</f>
        <v>400</v>
      </c>
      <c r="E439" s="46">
        <f>'Приложение 2'!F489</f>
        <v>150</v>
      </c>
      <c r="F439" s="46">
        <f>'Приложение 2'!G489</f>
        <v>150</v>
      </c>
      <c r="G439" s="73"/>
    </row>
    <row r="440" spans="1:7" ht="48.75" customHeight="1">
      <c r="A440" s="30" t="s">
        <v>14</v>
      </c>
      <c r="B440" s="31" t="s">
        <v>251</v>
      </c>
      <c r="C440" s="31" t="s">
        <v>160</v>
      </c>
      <c r="D440" s="32">
        <f>D441</f>
        <v>5875.3</v>
      </c>
      <c r="E440" s="32">
        <f>E441</f>
        <v>5875.3</v>
      </c>
      <c r="F440" s="32">
        <f>F441</f>
        <v>5875.3</v>
      </c>
      <c r="G440" s="73"/>
    </row>
    <row r="441" spans="1:7" ht="13.5" customHeight="1">
      <c r="A441" s="49" t="s">
        <v>1</v>
      </c>
      <c r="B441" s="45" t="s">
        <v>251</v>
      </c>
      <c r="C441" s="45" t="s">
        <v>0</v>
      </c>
      <c r="D441" s="46">
        <f>'Приложение 2'!E218</f>
        <v>5875.3</v>
      </c>
      <c r="E441" s="46">
        <f>'Приложение 2'!F218</f>
        <v>5875.3</v>
      </c>
      <c r="F441" s="46">
        <f>'Приложение 2'!G218</f>
        <v>5875.3</v>
      </c>
      <c r="G441" s="73"/>
    </row>
    <row r="442" spans="1:7" ht="74.25" customHeight="1">
      <c r="A442" s="30" t="s">
        <v>252</v>
      </c>
      <c r="B442" s="31" t="s">
        <v>253</v>
      </c>
      <c r="C442" s="31" t="s">
        <v>160</v>
      </c>
      <c r="D442" s="32">
        <f>D443+D444</f>
        <v>99</v>
      </c>
      <c r="E442" s="32">
        <f>E443+E444</f>
        <v>99</v>
      </c>
      <c r="F442" s="32">
        <f>F443+F444</f>
        <v>99</v>
      </c>
      <c r="G442" s="73"/>
    </row>
    <row r="443" spans="1:7" ht="64.5" customHeight="1">
      <c r="A443" s="49" t="s">
        <v>12</v>
      </c>
      <c r="B443" s="45" t="s">
        <v>253</v>
      </c>
      <c r="C443" s="45" t="s">
        <v>13</v>
      </c>
      <c r="D443" s="46">
        <f>'Приложение 2'!E220</f>
        <v>94</v>
      </c>
      <c r="E443" s="46">
        <f>'Приложение 2'!F220</f>
        <v>94</v>
      </c>
      <c r="F443" s="46">
        <f>'Приложение 2'!G220</f>
        <v>94</v>
      </c>
      <c r="G443" s="73"/>
    </row>
    <row r="444" spans="1:7" ht="23.25" customHeight="1">
      <c r="A444" s="49" t="s">
        <v>173</v>
      </c>
      <c r="B444" s="45" t="s">
        <v>253</v>
      </c>
      <c r="C444" s="45" t="s">
        <v>28</v>
      </c>
      <c r="D444" s="46">
        <f>'Приложение 2'!E221</f>
        <v>5</v>
      </c>
      <c r="E444" s="46">
        <f>'Приложение 2'!F221</f>
        <v>5</v>
      </c>
      <c r="F444" s="46">
        <f>'Приложение 2'!G221</f>
        <v>5</v>
      </c>
      <c r="G444" s="73"/>
    </row>
    <row r="445" spans="1:7" ht="73.5" customHeight="1">
      <c r="A445" s="30" t="s">
        <v>146</v>
      </c>
      <c r="B445" s="31" t="s">
        <v>254</v>
      </c>
      <c r="C445" s="31" t="s">
        <v>160</v>
      </c>
      <c r="D445" s="32">
        <f>D446+D447</f>
        <v>477.6</v>
      </c>
      <c r="E445" s="32">
        <f>E446+E447</f>
        <v>477.6</v>
      </c>
      <c r="F445" s="32">
        <f>F446+F447</f>
        <v>477.6</v>
      </c>
      <c r="G445" s="73"/>
    </row>
    <row r="446" spans="1:7" ht="62.25" customHeight="1">
      <c r="A446" s="49" t="s">
        <v>12</v>
      </c>
      <c r="B446" s="45" t="s">
        <v>254</v>
      </c>
      <c r="C446" s="45" t="s">
        <v>13</v>
      </c>
      <c r="D446" s="46">
        <f>'Приложение 2'!E223</f>
        <v>470.1</v>
      </c>
      <c r="E446" s="46">
        <f>'Приложение 2'!F223</f>
        <v>470.1</v>
      </c>
      <c r="F446" s="46">
        <f>'Приложение 2'!G223</f>
        <v>470.1</v>
      </c>
      <c r="G446" s="73"/>
    </row>
    <row r="447" spans="1:7" ht="25.5" customHeight="1">
      <c r="A447" s="49" t="s">
        <v>173</v>
      </c>
      <c r="B447" s="45" t="s">
        <v>254</v>
      </c>
      <c r="C447" s="45" t="s">
        <v>28</v>
      </c>
      <c r="D447" s="46">
        <f>'Приложение 2'!E224</f>
        <v>7.5</v>
      </c>
      <c r="E447" s="46">
        <f>'Приложение 2'!F224</f>
        <v>7.5</v>
      </c>
      <c r="F447" s="46">
        <f>'Приложение 2'!G224</f>
        <v>7.5</v>
      </c>
      <c r="G447" s="73"/>
    </row>
    <row r="448" spans="1:7" ht="72.75" customHeight="1">
      <c r="A448" s="30" t="s">
        <v>255</v>
      </c>
      <c r="B448" s="31" t="s">
        <v>256</v>
      </c>
      <c r="C448" s="31" t="s">
        <v>160</v>
      </c>
      <c r="D448" s="32">
        <f>D449+D450</f>
        <v>66.89999999999999</v>
      </c>
      <c r="E448" s="32">
        <f>E449+E450</f>
        <v>66.89999999999999</v>
      </c>
      <c r="F448" s="32">
        <f>F449+F450</f>
        <v>66.89999999999999</v>
      </c>
      <c r="G448" s="73"/>
    </row>
    <row r="449" spans="1:7" ht="60.75" customHeight="1">
      <c r="A449" s="49" t="s">
        <v>12</v>
      </c>
      <c r="B449" s="45" t="s">
        <v>256</v>
      </c>
      <c r="C449" s="45" t="s">
        <v>13</v>
      </c>
      <c r="D449" s="46">
        <f>'Приложение 2'!E226</f>
        <v>65.8</v>
      </c>
      <c r="E449" s="46">
        <f>'Приложение 2'!F226</f>
        <v>65.8</v>
      </c>
      <c r="F449" s="46">
        <f>'Приложение 2'!G226</f>
        <v>65.8</v>
      </c>
      <c r="G449" s="73"/>
    </row>
    <row r="450" spans="1:7" ht="26.25" customHeight="1">
      <c r="A450" s="49" t="s">
        <v>173</v>
      </c>
      <c r="B450" s="45" t="s">
        <v>256</v>
      </c>
      <c r="C450" s="45" t="s">
        <v>28</v>
      </c>
      <c r="D450" s="46">
        <f>'Приложение 2'!E227</f>
        <v>1.1</v>
      </c>
      <c r="E450" s="46">
        <f>'Приложение 2'!F227</f>
        <v>1.1</v>
      </c>
      <c r="F450" s="46">
        <f>'Приложение 2'!G227</f>
        <v>1.1</v>
      </c>
      <c r="G450" s="73"/>
    </row>
    <row r="451" spans="1:7" ht="72" customHeight="1">
      <c r="A451" s="30" t="s">
        <v>151</v>
      </c>
      <c r="B451" s="31" t="s">
        <v>257</v>
      </c>
      <c r="C451" s="31" t="s">
        <v>160</v>
      </c>
      <c r="D451" s="32">
        <f>D452+D453+D454</f>
        <v>262.4</v>
      </c>
      <c r="E451" s="32">
        <f>E452+E453+E454</f>
        <v>262.4</v>
      </c>
      <c r="F451" s="32">
        <f>F452+F453+F454</f>
        <v>262.4</v>
      </c>
      <c r="G451" s="73"/>
    </row>
    <row r="452" spans="1:7" ht="61.5" customHeight="1">
      <c r="A452" s="49" t="s">
        <v>12</v>
      </c>
      <c r="B452" s="45" t="s">
        <v>257</v>
      </c>
      <c r="C452" s="45" t="s">
        <v>13</v>
      </c>
      <c r="D452" s="46">
        <f>'Приложение 2'!E229</f>
        <v>1.9</v>
      </c>
      <c r="E452" s="46">
        <f>'Приложение 2'!F229</f>
        <v>1.9</v>
      </c>
      <c r="F452" s="46">
        <f>'Приложение 2'!G229</f>
        <v>1.9</v>
      </c>
      <c r="G452" s="73"/>
    </row>
    <row r="453" spans="1:7" ht="24.75" customHeight="1">
      <c r="A453" s="49" t="s">
        <v>173</v>
      </c>
      <c r="B453" s="45" t="s">
        <v>257</v>
      </c>
      <c r="C453" s="45" t="s">
        <v>28</v>
      </c>
      <c r="D453" s="46">
        <f>'Приложение 2'!E230</f>
        <v>3</v>
      </c>
      <c r="E453" s="46">
        <f>'Приложение 2'!F230</f>
        <v>3</v>
      </c>
      <c r="F453" s="46">
        <f>'Приложение 2'!G230</f>
        <v>3</v>
      </c>
      <c r="G453" s="73"/>
    </row>
    <row r="454" spans="1:7" ht="14.25" customHeight="1">
      <c r="A454" s="49" t="s">
        <v>33</v>
      </c>
      <c r="B454" s="45" t="s">
        <v>257</v>
      </c>
      <c r="C454" s="45" t="s">
        <v>2</v>
      </c>
      <c r="D454" s="46">
        <f>'Приложение 2'!E516+'Приложение 2'!E231</f>
        <v>257.5</v>
      </c>
      <c r="E454" s="46">
        <f>'Приложение 2'!F516+'Приложение 2'!F231</f>
        <v>257.5</v>
      </c>
      <c r="F454" s="46">
        <f>'Приложение 2'!G516+'Приложение 2'!G231</f>
        <v>257.5</v>
      </c>
      <c r="G454" s="73"/>
    </row>
    <row r="455" spans="1:7" ht="122.25" customHeight="1">
      <c r="A455" s="30" t="s">
        <v>258</v>
      </c>
      <c r="B455" s="31" t="s">
        <v>259</v>
      </c>
      <c r="C455" s="31" t="s">
        <v>160</v>
      </c>
      <c r="D455" s="32">
        <f>D456</f>
        <v>10</v>
      </c>
      <c r="E455" s="32">
        <f>E456</f>
        <v>10</v>
      </c>
      <c r="F455" s="32">
        <f>F456</f>
        <v>10</v>
      </c>
      <c r="G455" s="73"/>
    </row>
    <row r="456" spans="1:7" ht="26.25" customHeight="1">
      <c r="A456" s="49" t="s">
        <v>173</v>
      </c>
      <c r="B456" s="45" t="s">
        <v>259</v>
      </c>
      <c r="C456" s="45" t="s">
        <v>28</v>
      </c>
      <c r="D456" s="46">
        <f>'Приложение 2'!E518+'Приложение 2'!E233</f>
        <v>10</v>
      </c>
      <c r="E456" s="46">
        <f>'Приложение 2'!F518+'Приложение 2'!F233</f>
        <v>10</v>
      </c>
      <c r="F456" s="46">
        <f>'Приложение 2'!G518+'Приложение 2'!G233</f>
        <v>10</v>
      </c>
      <c r="G456" s="73"/>
    </row>
    <row r="457" spans="1:7" ht="99" customHeight="1">
      <c r="A457" s="30" t="s">
        <v>102</v>
      </c>
      <c r="B457" s="31" t="s">
        <v>297</v>
      </c>
      <c r="C457" s="31" t="s">
        <v>160</v>
      </c>
      <c r="D457" s="32">
        <f>D458+D459</f>
        <v>21990</v>
      </c>
      <c r="E457" s="32">
        <f>E458+E459</f>
        <v>22870</v>
      </c>
      <c r="F457" s="32">
        <f>F458+F459</f>
        <v>22870</v>
      </c>
      <c r="G457" s="73"/>
    </row>
    <row r="458" spans="1:7" ht="60.75" customHeight="1">
      <c r="A458" s="49" t="s">
        <v>12</v>
      </c>
      <c r="B458" s="45" t="s">
        <v>297</v>
      </c>
      <c r="C458" s="45">
        <v>100</v>
      </c>
      <c r="D458" s="46">
        <f>'Приложение 2'!E491+'Приложение 2'!E330</f>
        <v>21969</v>
      </c>
      <c r="E458" s="46">
        <f>'Приложение 2'!F491+'Приложение 2'!F330</f>
        <v>22870</v>
      </c>
      <c r="F458" s="46">
        <f>'Приложение 2'!G491+'Приложение 2'!G330</f>
        <v>22870</v>
      </c>
      <c r="G458" s="73"/>
    </row>
    <row r="459" spans="1:7" ht="27" customHeight="1">
      <c r="A459" s="49" t="s">
        <v>173</v>
      </c>
      <c r="B459" s="45" t="s">
        <v>297</v>
      </c>
      <c r="C459" s="45">
        <v>200</v>
      </c>
      <c r="D459" s="46">
        <f>'Приложение 2'!E492</f>
        <v>21</v>
      </c>
      <c r="E459" s="46">
        <f>'Приложение 2'!F492</f>
        <v>0</v>
      </c>
      <c r="F459" s="46">
        <f>'Приложение 2'!G492</f>
        <v>0</v>
      </c>
      <c r="G459" s="73"/>
    </row>
    <row r="460" spans="1:7" ht="37.5" customHeight="1">
      <c r="A460" s="30" t="s">
        <v>23</v>
      </c>
      <c r="B460" s="31" t="s">
        <v>172</v>
      </c>
      <c r="C460" s="31" t="s">
        <v>160</v>
      </c>
      <c r="D460" s="32">
        <f>D461+D462+D463</f>
        <v>55854</v>
      </c>
      <c r="E460" s="32">
        <f>E461+E462+E463</f>
        <v>50341.50000000001</v>
      </c>
      <c r="F460" s="32">
        <f>F461+F462+F463</f>
        <v>50340.8</v>
      </c>
      <c r="G460" s="73"/>
    </row>
    <row r="461" spans="1:7" ht="61.5" customHeight="1">
      <c r="A461" s="49" t="s">
        <v>12</v>
      </c>
      <c r="B461" s="45" t="s">
        <v>172</v>
      </c>
      <c r="C461" s="45" t="s">
        <v>13</v>
      </c>
      <c r="D461" s="46">
        <f>'Приложение 2'!E23+'Приложение 2'!E235+'Приложение 2'!E248</f>
        <v>50712.200000000004</v>
      </c>
      <c r="E461" s="46">
        <f>'Приложение 2'!F23+'Приложение 2'!F235+'Приложение 2'!F248</f>
        <v>49512.200000000004</v>
      </c>
      <c r="F461" s="46">
        <f>'Приложение 2'!G23+'Приложение 2'!G235+'Приложение 2'!G248</f>
        <v>49512.200000000004</v>
      </c>
      <c r="G461" s="73"/>
    </row>
    <row r="462" spans="1:7" ht="24" customHeight="1">
      <c r="A462" s="49" t="s">
        <v>173</v>
      </c>
      <c r="B462" s="45" t="s">
        <v>172</v>
      </c>
      <c r="C462" s="45" t="s">
        <v>28</v>
      </c>
      <c r="D462" s="46">
        <f>'Приложение 2'!E24+'Приложение 2'!E236+'Приложение 2'!E249</f>
        <v>5111.799999999999</v>
      </c>
      <c r="E462" s="46">
        <f>'Приложение 2'!F24+'Приложение 2'!F236+'Приложение 2'!F249</f>
        <v>799.3</v>
      </c>
      <c r="F462" s="46">
        <f>'Приложение 2'!G24+'Приложение 2'!G236+'Приложение 2'!G249</f>
        <v>798.6</v>
      </c>
      <c r="G462" s="73"/>
    </row>
    <row r="463" spans="1:7" ht="12" customHeight="1">
      <c r="A463" s="49" t="s">
        <v>1</v>
      </c>
      <c r="B463" s="45" t="s">
        <v>172</v>
      </c>
      <c r="C463" s="45" t="s">
        <v>0</v>
      </c>
      <c r="D463" s="50">
        <f>'Приложение 2'!E237</f>
        <v>30</v>
      </c>
      <c r="E463" s="50">
        <f>'Приложение 2'!F237</f>
        <v>30</v>
      </c>
      <c r="F463" s="50">
        <f>'Приложение 2'!G237</f>
        <v>30</v>
      </c>
      <c r="G463" s="73"/>
    </row>
    <row r="464" spans="1:7" ht="25.5" customHeight="1">
      <c r="A464" s="30" t="s">
        <v>34</v>
      </c>
      <c r="B464" s="31" t="s">
        <v>262</v>
      </c>
      <c r="C464" s="31" t="s">
        <v>160</v>
      </c>
      <c r="D464" s="32">
        <f>D465</f>
        <v>1535</v>
      </c>
      <c r="E464" s="32">
        <f>E465</f>
        <v>1470</v>
      </c>
      <c r="F464" s="32">
        <f>F465</f>
        <v>1470</v>
      </c>
      <c r="G464" s="73"/>
    </row>
    <row r="465" spans="1:7" ht="63.75" customHeight="1">
      <c r="A465" s="49" t="s">
        <v>12</v>
      </c>
      <c r="B465" s="45" t="s">
        <v>262</v>
      </c>
      <c r="C465" s="45" t="s">
        <v>13</v>
      </c>
      <c r="D465" s="46">
        <f>'Приложение 2'!E251</f>
        <v>1535</v>
      </c>
      <c r="E465" s="46">
        <f>'Приложение 2'!F251</f>
        <v>1470</v>
      </c>
      <c r="F465" s="46">
        <f>'Приложение 2'!G251</f>
        <v>1470</v>
      </c>
      <c r="G465" s="73"/>
    </row>
    <row r="466" spans="1:7" ht="14.25" customHeight="1">
      <c r="A466" s="30" t="s">
        <v>393</v>
      </c>
      <c r="B466" s="31" t="s">
        <v>477</v>
      </c>
      <c r="C466" s="31" t="s">
        <v>160</v>
      </c>
      <c r="D466" s="32">
        <f>D467</f>
        <v>3611.9</v>
      </c>
      <c r="E466" s="32">
        <f>E467</f>
        <v>3511.9</v>
      </c>
      <c r="F466" s="32">
        <f>F467</f>
        <v>3511.9</v>
      </c>
      <c r="G466" s="73"/>
    </row>
    <row r="467" spans="1:7" ht="63" customHeight="1">
      <c r="A467" s="49" t="s">
        <v>12</v>
      </c>
      <c r="B467" s="45" t="s">
        <v>477</v>
      </c>
      <c r="C467" s="45" t="s">
        <v>13</v>
      </c>
      <c r="D467" s="46">
        <f>'Приложение 2'!E239</f>
        <v>3611.9</v>
      </c>
      <c r="E467" s="46">
        <f>'Приложение 2'!F239</f>
        <v>3511.9</v>
      </c>
      <c r="F467" s="46">
        <f>'Приложение 2'!G239</f>
        <v>3511.9</v>
      </c>
      <c r="G467" s="73"/>
    </row>
    <row r="468" spans="1:7" ht="24.75" customHeight="1">
      <c r="A468" s="30" t="s">
        <v>16</v>
      </c>
      <c r="B468" s="31" t="s">
        <v>390</v>
      </c>
      <c r="C468" s="31" t="s">
        <v>160</v>
      </c>
      <c r="D468" s="32">
        <f>D469</f>
        <v>150</v>
      </c>
      <c r="E468" s="32">
        <f>E469</f>
        <v>150</v>
      </c>
      <c r="F468" s="32">
        <f>F469</f>
        <v>150</v>
      </c>
      <c r="G468" s="73"/>
    </row>
    <row r="469" spans="1:7" ht="16.5" customHeight="1">
      <c r="A469" s="49" t="s">
        <v>1</v>
      </c>
      <c r="B469" s="45" t="s">
        <v>390</v>
      </c>
      <c r="C469" s="45" t="s">
        <v>0</v>
      </c>
      <c r="D469" s="46">
        <f>'Приложение 2'!E520</f>
        <v>150</v>
      </c>
      <c r="E469" s="46">
        <f>'Приложение 2'!F520</f>
        <v>150</v>
      </c>
      <c r="F469" s="46">
        <f>'Приложение 2'!G520</f>
        <v>150</v>
      </c>
      <c r="G469" s="73"/>
    </row>
    <row r="470" spans="1:7" ht="48.75" customHeight="1">
      <c r="A470" s="30" t="s">
        <v>32</v>
      </c>
      <c r="B470" s="31" t="s">
        <v>391</v>
      </c>
      <c r="C470" s="31" t="s">
        <v>160</v>
      </c>
      <c r="D470" s="32">
        <f>D472+D471</f>
        <v>500</v>
      </c>
      <c r="E470" s="32">
        <f>E472+E471</f>
        <v>500</v>
      </c>
      <c r="F470" s="32">
        <f>F472+F471</f>
        <v>500</v>
      </c>
      <c r="G470" s="73"/>
    </row>
    <row r="471" spans="1:7" ht="26.25" customHeight="1">
      <c r="A471" s="49" t="s">
        <v>173</v>
      </c>
      <c r="B471" s="45" t="s">
        <v>391</v>
      </c>
      <c r="C471" s="45">
        <v>200</v>
      </c>
      <c r="D471" s="46">
        <f>'Приложение 2'!E241</f>
        <v>321</v>
      </c>
      <c r="E471" s="46">
        <f>'Приложение 2'!F241</f>
        <v>0</v>
      </c>
      <c r="F471" s="46">
        <f>'Приложение 2'!G241</f>
        <v>0</v>
      </c>
      <c r="G471" s="73"/>
    </row>
    <row r="472" spans="1:7" ht="13.5" customHeight="1">
      <c r="A472" s="49" t="s">
        <v>1</v>
      </c>
      <c r="B472" s="45" t="s">
        <v>391</v>
      </c>
      <c r="C472" s="45" t="s">
        <v>0</v>
      </c>
      <c r="D472" s="46">
        <f>'Приложение 2'!E522</f>
        <v>179</v>
      </c>
      <c r="E472" s="46">
        <f>'Приложение 2'!F522</f>
        <v>500</v>
      </c>
      <c r="F472" s="46">
        <f>'Приложение 2'!G522</f>
        <v>500</v>
      </c>
      <c r="G472" s="73"/>
    </row>
    <row r="473" spans="1:7" ht="14.25" customHeight="1">
      <c r="A473" s="30" t="s">
        <v>128</v>
      </c>
      <c r="B473" s="31" t="s">
        <v>392</v>
      </c>
      <c r="C473" s="31" t="s">
        <v>160</v>
      </c>
      <c r="D473" s="32">
        <f>D474</f>
        <v>0</v>
      </c>
      <c r="E473" s="32">
        <f>E474</f>
        <v>11220</v>
      </c>
      <c r="F473" s="32">
        <f>F474</f>
        <v>22670</v>
      </c>
      <c r="G473" s="73"/>
    </row>
    <row r="474" spans="1:7" ht="14.25" customHeight="1">
      <c r="A474" s="49" t="s">
        <v>1</v>
      </c>
      <c r="B474" s="45" t="s">
        <v>392</v>
      </c>
      <c r="C474" s="45" t="s">
        <v>0</v>
      </c>
      <c r="D474" s="46">
        <f>'Приложение 2'!E524</f>
        <v>0</v>
      </c>
      <c r="E474" s="46">
        <f>'Приложение 2'!F524</f>
        <v>11220</v>
      </c>
      <c r="F474" s="46">
        <f>'Приложение 2'!G524</f>
        <v>22670</v>
      </c>
      <c r="G474" s="73"/>
    </row>
    <row r="475" spans="1:7" ht="12.75">
      <c r="A475" s="101" t="s">
        <v>168</v>
      </c>
      <c r="B475" s="102" t="s">
        <v>160</v>
      </c>
      <c r="C475" s="102" t="s">
        <v>160</v>
      </c>
      <c r="D475" s="95">
        <f>D17+D93+D187+D250+D290+D304+D346+D362+D409+D399</f>
        <v>1574288.2000000002</v>
      </c>
      <c r="E475" s="95">
        <f>E17+E93+E187+E250+E290+E304+E346+E362+E409+E399</f>
        <v>1369559.9999999998</v>
      </c>
      <c r="F475" s="95">
        <f>F17+F93+F187+F250+F290+F304+F346+F362+F409+F399</f>
        <v>1311300.0000000002</v>
      </c>
      <c r="G475" s="73" t="s">
        <v>504</v>
      </c>
    </row>
    <row r="476" spans="4:6" ht="12.75">
      <c r="D476" s="3"/>
      <c r="E476" s="3"/>
      <c r="F476" s="3"/>
    </row>
    <row r="477" spans="2:6" ht="12.75">
      <c r="B477" s="53"/>
      <c r="D477" s="3"/>
      <c r="E477" s="3"/>
      <c r="F477" s="3"/>
    </row>
  </sheetData>
  <sheetProtection/>
  <autoFilter ref="A16:F475"/>
  <mergeCells count="15">
    <mergeCell ref="A1:F1"/>
    <mergeCell ref="A2:F2"/>
    <mergeCell ref="A3:F3"/>
    <mergeCell ref="A4:F4"/>
    <mergeCell ref="A5:F5"/>
    <mergeCell ref="A6:F6"/>
    <mergeCell ref="D15:F15"/>
    <mergeCell ref="B8:F8"/>
    <mergeCell ref="A9:F9"/>
    <mergeCell ref="A10:F10"/>
    <mergeCell ref="A11:F11"/>
    <mergeCell ref="A13:F13"/>
    <mergeCell ref="A15:A16"/>
    <mergeCell ref="B15:B16"/>
    <mergeCell ref="C15:C16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6"/>
  <sheetViews>
    <sheetView tabSelected="1" view="pageBreakPreview" zoomScaleSheetLayoutView="100" zoomScalePageLayoutView="0" workbookViewId="0" topLeftCell="A1">
      <selection activeCell="J23" sqref="J23"/>
    </sheetView>
  </sheetViews>
  <sheetFormatPr defaultColWidth="9.00390625" defaultRowHeight="12.75"/>
  <cols>
    <col min="1" max="1" width="40.375" style="0" customWidth="1"/>
    <col min="2" max="2" width="3.75390625" style="0" customWidth="1"/>
    <col min="3" max="3" width="12.75390625" style="0" customWidth="1"/>
    <col min="4" max="4" width="4.125" style="0" customWidth="1"/>
    <col min="5" max="5" width="10.25390625" style="0" customWidth="1"/>
    <col min="6" max="6" width="10.375" style="0" customWidth="1"/>
    <col min="7" max="7" width="11.25390625" style="0" customWidth="1"/>
    <col min="8" max="8" width="18.375" style="0" customWidth="1"/>
  </cols>
  <sheetData>
    <row r="1" spans="1:7" ht="12.75">
      <c r="A1" s="107" t="s">
        <v>492</v>
      </c>
      <c r="B1" s="107"/>
      <c r="C1" s="107"/>
      <c r="D1" s="107"/>
      <c r="E1" s="107"/>
      <c r="F1" s="107"/>
      <c r="G1" s="107"/>
    </row>
    <row r="2" spans="1:7" ht="12.75">
      <c r="A2" s="107" t="s">
        <v>488</v>
      </c>
      <c r="B2" s="107"/>
      <c r="C2" s="107"/>
      <c r="D2" s="107"/>
      <c r="E2" s="107"/>
      <c r="F2" s="107"/>
      <c r="G2" s="107"/>
    </row>
    <row r="3" spans="1:7" ht="12.75">
      <c r="A3" s="107" t="s">
        <v>489</v>
      </c>
      <c r="B3" s="107"/>
      <c r="C3" s="107"/>
      <c r="D3" s="107"/>
      <c r="E3" s="107"/>
      <c r="F3" s="107"/>
      <c r="G3" s="107"/>
    </row>
    <row r="4" spans="1:7" ht="12.75">
      <c r="A4" s="107" t="s">
        <v>490</v>
      </c>
      <c r="B4" s="107"/>
      <c r="C4" s="107"/>
      <c r="D4" s="107"/>
      <c r="E4" s="107"/>
      <c r="F4" s="107"/>
      <c r="G4" s="107"/>
    </row>
    <row r="5" spans="1:7" ht="12.75">
      <c r="A5" s="107" t="s">
        <v>491</v>
      </c>
      <c r="B5" s="107"/>
      <c r="C5" s="107"/>
      <c r="D5" s="107"/>
      <c r="E5" s="107"/>
      <c r="F5" s="107"/>
      <c r="G5" s="107"/>
    </row>
    <row r="6" spans="1:7" ht="12.75">
      <c r="A6" s="107" t="s">
        <v>535</v>
      </c>
      <c r="B6" s="107"/>
      <c r="C6" s="107"/>
      <c r="D6" s="107"/>
      <c r="E6" s="107"/>
      <c r="F6" s="107"/>
      <c r="G6" s="107"/>
    </row>
    <row r="8" spans="1:7" ht="12.75">
      <c r="A8" s="12"/>
      <c r="B8" s="104" t="s">
        <v>493</v>
      </c>
      <c r="C8" s="104"/>
      <c r="D8" s="104"/>
      <c r="E8" s="104"/>
      <c r="F8" s="104"/>
      <c r="G8" s="104"/>
    </row>
    <row r="9" spans="1:7" ht="12.75">
      <c r="A9" s="105" t="s">
        <v>31</v>
      </c>
      <c r="B9" s="105"/>
      <c r="C9" s="105"/>
      <c r="D9" s="105"/>
      <c r="E9" s="105"/>
      <c r="F9" s="105"/>
      <c r="G9" s="105"/>
    </row>
    <row r="10" spans="1:7" ht="12.75">
      <c r="A10" s="105" t="s">
        <v>141</v>
      </c>
      <c r="B10" s="105"/>
      <c r="C10" s="105"/>
      <c r="D10" s="105"/>
      <c r="E10" s="105"/>
      <c r="F10" s="105"/>
      <c r="G10" s="105"/>
    </row>
    <row r="11" spans="1:7" ht="12.75">
      <c r="A11" s="105" t="s">
        <v>424</v>
      </c>
      <c r="B11" s="105"/>
      <c r="C11" s="105"/>
      <c r="D11" s="105"/>
      <c r="E11" s="105"/>
      <c r="F11" s="105"/>
      <c r="G11" s="105"/>
    </row>
    <row r="13" spans="1:7" ht="12.75">
      <c r="A13" s="108" t="s">
        <v>394</v>
      </c>
      <c r="B13" s="108"/>
      <c r="C13" s="108"/>
      <c r="D13" s="108"/>
      <c r="E13" s="108"/>
      <c r="F13" s="108"/>
      <c r="G13" s="108"/>
    </row>
    <row r="14" spans="1:7" ht="12.75">
      <c r="A14" s="108" t="s">
        <v>426</v>
      </c>
      <c r="B14" s="108"/>
      <c r="C14" s="108"/>
      <c r="D14" s="108"/>
      <c r="E14" s="108"/>
      <c r="F14" s="108"/>
      <c r="G14" s="108"/>
    </row>
    <row r="16" spans="1:7" ht="12.75">
      <c r="A16" s="109" t="s">
        <v>156</v>
      </c>
      <c r="B16" s="109" t="s">
        <v>157</v>
      </c>
      <c r="C16" s="109" t="s">
        <v>18</v>
      </c>
      <c r="D16" s="109" t="s">
        <v>158</v>
      </c>
      <c r="E16" s="110" t="s">
        <v>159</v>
      </c>
      <c r="F16" s="110"/>
      <c r="G16" s="110"/>
    </row>
    <row r="17" spans="1:7" ht="12.75" customHeight="1">
      <c r="A17" s="110" t="s">
        <v>160</v>
      </c>
      <c r="B17" s="110" t="s">
        <v>160</v>
      </c>
      <c r="C17" s="110" t="s">
        <v>160</v>
      </c>
      <c r="D17" s="110" t="s">
        <v>160</v>
      </c>
      <c r="E17" s="51" t="s">
        <v>142</v>
      </c>
      <c r="F17" s="51" t="s">
        <v>161</v>
      </c>
      <c r="G17" s="51" t="s">
        <v>423</v>
      </c>
    </row>
    <row r="18" spans="1:7" ht="12.75" customHeight="1">
      <c r="A18" s="16" t="s">
        <v>162</v>
      </c>
      <c r="B18" s="16" t="s">
        <v>163</v>
      </c>
      <c r="C18" s="16" t="s">
        <v>164</v>
      </c>
      <c r="D18" s="16" t="s">
        <v>165</v>
      </c>
      <c r="E18" s="16" t="s">
        <v>75</v>
      </c>
      <c r="F18" s="16" t="s">
        <v>166</v>
      </c>
      <c r="G18" s="16" t="s">
        <v>167</v>
      </c>
    </row>
    <row r="19" spans="1:7" ht="12.75" customHeight="1">
      <c r="A19" s="17" t="s">
        <v>168</v>
      </c>
      <c r="B19" s="18" t="s">
        <v>160</v>
      </c>
      <c r="C19" s="18" t="s">
        <v>160</v>
      </c>
      <c r="D19" s="18" t="s">
        <v>160</v>
      </c>
      <c r="E19" s="19">
        <f>E20+E25+E242+E252+E331+E360+E493</f>
        <v>1574288.2000000004</v>
      </c>
      <c r="F19" s="19">
        <f>F20+F25+F242+F252+F331+F360+F493</f>
        <v>1369560</v>
      </c>
      <c r="G19" s="19">
        <f>G20+G25+G242+G252+G331+G360+G493</f>
        <v>1311300</v>
      </c>
    </row>
    <row r="20" spans="1:7" ht="12.75" customHeight="1">
      <c r="A20" s="20" t="s">
        <v>169</v>
      </c>
      <c r="B20" s="21" t="s">
        <v>170</v>
      </c>
      <c r="C20" s="22" t="s">
        <v>160</v>
      </c>
      <c r="D20" s="22" t="s">
        <v>160</v>
      </c>
      <c r="E20" s="23">
        <f aca="true" t="shared" si="0" ref="E20:G21">E21</f>
        <v>250</v>
      </c>
      <c r="F20" s="23">
        <f t="shared" si="0"/>
        <v>180</v>
      </c>
      <c r="G20" s="23">
        <f t="shared" si="0"/>
        <v>180</v>
      </c>
    </row>
    <row r="21" spans="1:7" ht="15" customHeight="1">
      <c r="A21" s="47" t="s">
        <v>24</v>
      </c>
      <c r="B21" s="52"/>
      <c r="C21" s="52" t="s">
        <v>171</v>
      </c>
      <c r="D21" s="52" t="s">
        <v>160</v>
      </c>
      <c r="E21" s="19">
        <f t="shared" si="0"/>
        <v>250</v>
      </c>
      <c r="F21" s="19">
        <f t="shared" si="0"/>
        <v>180</v>
      </c>
      <c r="G21" s="19">
        <f t="shared" si="0"/>
        <v>180</v>
      </c>
    </row>
    <row r="22" spans="1:7" ht="36" customHeight="1">
      <c r="A22" s="25" t="s">
        <v>23</v>
      </c>
      <c r="B22" s="26"/>
      <c r="C22" s="26" t="s">
        <v>172</v>
      </c>
      <c r="D22" s="26" t="s">
        <v>160</v>
      </c>
      <c r="E22" s="27">
        <f>E23+E24</f>
        <v>250</v>
      </c>
      <c r="F22" s="27">
        <f>F23+F24</f>
        <v>180</v>
      </c>
      <c r="G22" s="27">
        <f>G23+G24</f>
        <v>180</v>
      </c>
    </row>
    <row r="23" spans="1:7" ht="73.5" customHeight="1">
      <c r="A23" s="38" t="s">
        <v>12</v>
      </c>
      <c r="B23" s="39"/>
      <c r="C23" s="39" t="s">
        <v>172</v>
      </c>
      <c r="D23" s="39" t="s">
        <v>13</v>
      </c>
      <c r="E23" s="40">
        <v>80</v>
      </c>
      <c r="F23" s="40">
        <v>80</v>
      </c>
      <c r="G23" s="40">
        <v>80</v>
      </c>
    </row>
    <row r="24" spans="1:7" ht="36" customHeight="1">
      <c r="A24" s="38" t="s">
        <v>173</v>
      </c>
      <c r="B24" s="39"/>
      <c r="C24" s="39" t="s">
        <v>172</v>
      </c>
      <c r="D24" s="39" t="s">
        <v>28</v>
      </c>
      <c r="E24" s="40">
        <v>170</v>
      </c>
      <c r="F24" s="40">
        <v>100</v>
      </c>
      <c r="G24" s="40">
        <v>100</v>
      </c>
    </row>
    <row r="25" spans="1:7" ht="24" customHeight="1">
      <c r="A25" s="20" t="s">
        <v>174</v>
      </c>
      <c r="B25" s="21" t="s">
        <v>19</v>
      </c>
      <c r="C25" s="22" t="s">
        <v>160</v>
      </c>
      <c r="D25" s="22" t="s">
        <v>160</v>
      </c>
      <c r="E25" s="23">
        <f>E26+E102+E118+E129+E157+E163+E201+E110+E197+E114</f>
        <v>388718.6</v>
      </c>
      <c r="F25" s="23">
        <f>F26+F102+F118+F129+F157+F163+F201+F110+F197+F114</f>
        <v>177300.5</v>
      </c>
      <c r="G25" s="23">
        <f>G26+G102+G118+G129+G157+G163+G201+G110+G197+G114</f>
        <v>117518.69999999998</v>
      </c>
    </row>
    <row r="26" spans="1:7" ht="38.25" customHeight="1">
      <c r="A26" s="41" t="s">
        <v>175</v>
      </c>
      <c r="B26" s="21"/>
      <c r="C26" s="21" t="s">
        <v>176</v>
      </c>
      <c r="D26" s="21" t="s">
        <v>160</v>
      </c>
      <c r="E26" s="23">
        <f>E27+E64+E98</f>
        <v>264670</v>
      </c>
      <c r="F26" s="23">
        <f>F27+F64+F98</f>
        <v>70656.7</v>
      </c>
      <c r="G26" s="23">
        <f>G27+G64+G98</f>
        <v>17431.5</v>
      </c>
    </row>
    <row r="27" spans="1:7" ht="36.75" customHeight="1">
      <c r="A27" s="41" t="s">
        <v>49</v>
      </c>
      <c r="B27" s="21"/>
      <c r="C27" s="21" t="s">
        <v>177</v>
      </c>
      <c r="D27" s="21" t="s">
        <v>160</v>
      </c>
      <c r="E27" s="23">
        <f>E28+E48+E51+E54+E57+E36+E43+E31+E39</f>
        <v>73518.40000000002</v>
      </c>
      <c r="F27" s="23">
        <f>F28+F48+F51+F54+F57+F36+F43+F31+F39</f>
        <v>11431.1</v>
      </c>
      <c r="G27" s="23">
        <f>G28+G48+G51+G54+G57+G36+G43+G31+G39</f>
        <v>11031.1</v>
      </c>
    </row>
    <row r="28" spans="1:7" ht="39" customHeight="1">
      <c r="A28" s="36" t="s">
        <v>402</v>
      </c>
      <c r="B28" s="26"/>
      <c r="C28" s="37">
        <v>111200000</v>
      </c>
      <c r="D28" s="26" t="s">
        <v>160</v>
      </c>
      <c r="E28" s="27">
        <f aca="true" t="shared" si="1" ref="E28:G29">E29</f>
        <v>1578.3</v>
      </c>
      <c r="F28" s="27">
        <f t="shared" si="1"/>
        <v>0</v>
      </c>
      <c r="G28" s="27">
        <f t="shared" si="1"/>
        <v>0</v>
      </c>
    </row>
    <row r="29" spans="1:7" ht="50.25" customHeight="1">
      <c r="A29" s="28" t="s">
        <v>179</v>
      </c>
      <c r="B29" s="26"/>
      <c r="C29" s="26" t="s">
        <v>401</v>
      </c>
      <c r="D29" s="26" t="s">
        <v>160</v>
      </c>
      <c r="E29" s="27">
        <f t="shared" si="1"/>
        <v>1578.3</v>
      </c>
      <c r="F29" s="27">
        <f t="shared" si="1"/>
        <v>0</v>
      </c>
      <c r="G29" s="27">
        <f t="shared" si="1"/>
        <v>0</v>
      </c>
    </row>
    <row r="30" spans="1:7" ht="24" customHeight="1">
      <c r="A30" s="38" t="s">
        <v>173</v>
      </c>
      <c r="B30" s="39"/>
      <c r="C30" s="39" t="s">
        <v>401</v>
      </c>
      <c r="D30" s="39" t="s">
        <v>28</v>
      </c>
      <c r="E30" s="40">
        <v>1578.3</v>
      </c>
      <c r="F30" s="40">
        <v>0</v>
      </c>
      <c r="G30" s="40">
        <v>0</v>
      </c>
    </row>
    <row r="31" spans="1:7" ht="27.75" customHeight="1">
      <c r="A31" s="28" t="s">
        <v>451</v>
      </c>
      <c r="B31" s="26"/>
      <c r="C31" s="26" t="s">
        <v>449</v>
      </c>
      <c r="D31" s="26"/>
      <c r="E31" s="27">
        <f>E32+E34</f>
        <v>413.6</v>
      </c>
      <c r="F31" s="27">
        <f>F32+F34</f>
        <v>0</v>
      </c>
      <c r="G31" s="27">
        <f>G32+G34</f>
        <v>0</v>
      </c>
    </row>
    <row r="32" spans="1:7" ht="16.5" customHeight="1">
      <c r="A32" s="28" t="s">
        <v>452</v>
      </c>
      <c r="B32" s="26"/>
      <c r="C32" s="26" t="s">
        <v>450</v>
      </c>
      <c r="D32" s="26"/>
      <c r="E32" s="27">
        <f>E33</f>
        <v>213.6</v>
      </c>
      <c r="F32" s="27">
        <f>F33</f>
        <v>0</v>
      </c>
      <c r="G32" s="27">
        <f>G33</f>
        <v>0</v>
      </c>
    </row>
    <row r="33" spans="1:7" ht="24" customHeight="1">
      <c r="A33" s="38" t="s">
        <v>173</v>
      </c>
      <c r="B33" s="39"/>
      <c r="C33" s="26" t="s">
        <v>450</v>
      </c>
      <c r="D33" s="39">
        <v>200</v>
      </c>
      <c r="E33" s="40">
        <v>213.6</v>
      </c>
      <c r="F33" s="40">
        <v>0</v>
      </c>
      <c r="G33" s="40">
        <v>0</v>
      </c>
    </row>
    <row r="34" spans="1:7" ht="24" customHeight="1">
      <c r="A34" s="28" t="s">
        <v>60</v>
      </c>
      <c r="B34" s="39"/>
      <c r="C34" s="26" t="s">
        <v>507</v>
      </c>
      <c r="D34" s="39"/>
      <c r="E34" s="40">
        <f>E35</f>
        <v>200</v>
      </c>
      <c r="F34" s="40">
        <f>F35</f>
        <v>0</v>
      </c>
      <c r="G34" s="40">
        <f>G35</f>
        <v>0</v>
      </c>
    </row>
    <row r="35" spans="1:7" ht="24" customHeight="1">
      <c r="A35" s="38" t="s">
        <v>173</v>
      </c>
      <c r="B35" s="39"/>
      <c r="C35" s="39" t="s">
        <v>507</v>
      </c>
      <c r="D35" s="39">
        <v>200</v>
      </c>
      <c r="E35" s="40">
        <v>200</v>
      </c>
      <c r="F35" s="40">
        <v>0</v>
      </c>
      <c r="G35" s="40">
        <v>0</v>
      </c>
    </row>
    <row r="36" spans="1:7" ht="63" customHeight="1">
      <c r="A36" s="34" t="s">
        <v>145</v>
      </c>
      <c r="B36" s="26"/>
      <c r="C36" s="26" t="s">
        <v>178</v>
      </c>
      <c r="D36" s="26" t="s">
        <v>160</v>
      </c>
      <c r="E36" s="27">
        <f aca="true" t="shared" si="2" ref="E36:G37">E37</f>
        <v>50</v>
      </c>
      <c r="F36" s="27">
        <f t="shared" si="2"/>
        <v>50</v>
      </c>
      <c r="G36" s="27">
        <f t="shared" si="2"/>
        <v>50</v>
      </c>
    </row>
    <row r="37" spans="1:7" ht="24" customHeight="1">
      <c r="A37" s="28" t="s">
        <v>60</v>
      </c>
      <c r="B37" s="26"/>
      <c r="C37" s="26" t="s">
        <v>403</v>
      </c>
      <c r="D37" s="26" t="s">
        <v>160</v>
      </c>
      <c r="E37" s="27">
        <f t="shared" si="2"/>
        <v>50</v>
      </c>
      <c r="F37" s="27">
        <f t="shared" si="2"/>
        <v>50</v>
      </c>
      <c r="G37" s="27">
        <f t="shared" si="2"/>
        <v>50</v>
      </c>
    </row>
    <row r="38" spans="1:7" ht="24" customHeight="1">
      <c r="A38" s="38" t="s">
        <v>173</v>
      </c>
      <c r="B38" s="39"/>
      <c r="C38" s="39" t="s">
        <v>403</v>
      </c>
      <c r="D38" s="39" t="s">
        <v>28</v>
      </c>
      <c r="E38" s="40">
        <v>50</v>
      </c>
      <c r="F38" s="40">
        <v>50</v>
      </c>
      <c r="G38" s="40">
        <v>50</v>
      </c>
    </row>
    <row r="39" spans="1:7" ht="67.5" customHeight="1">
      <c r="A39" s="54" t="s">
        <v>453</v>
      </c>
      <c r="B39" s="26"/>
      <c r="C39" s="26" t="s">
        <v>454</v>
      </c>
      <c r="D39" s="26" t="s">
        <v>160</v>
      </c>
      <c r="E39" s="27">
        <f>E40</f>
        <v>6247.099999999999</v>
      </c>
      <c r="F39" s="27">
        <f>F40</f>
        <v>0</v>
      </c>
      <c r="G39" s="27">
        <f>G40</f>
        <v>0</v>
      </c>
    </row>
    <row r="40" spans="1:7" ht="24" customHeight="1">
      <c r="A40" s="28" t="s">
        <v>60</v>
      </c>
      <c r="B40" s="26"/>
      <c r="C40" s="26" t="s">
        <v>455</v>
      </c>
      <c r="D40" s="26" t="s">
        <v>160</v>
      </c>
      <c r="E40" s="27">
        <f>E42+E41</f>
        <v>6247.099999999999</v>
      </c>
      <c r="F40" s="27">
        <f>F42+F41</f>
        <v>0</v>
      </c>
      <c r="G40" s="27">
        <f>G42+G41</f>
        <v>0</v>
      </c>
    </row>
    <row r="41" spans="1:7" ht="37.5" customHeight="1">
      <c r="A41" s="38" t="s">
        <v>173</v>
      </c>
      <c r="B41" s="26"/>
      <c r="C41" s="39" t="s">
        <v>455</v>
      </c>
      <c r="D41" s="39">
        <v>200</v>
      </c>
      <c r="E41" s="40">
        <v>132.7</v>
      </c>
      <c r="F41" s="40">
        <v>0</v>
      </c>
      <c r="G41" s="40">
        <v>0</v>
      </c>
    </row>
    <row r="42" spans="1:7" ht="24" customHeight="1">
      <c r="A42" s="38" t="s">
        <v>39</v>
      </c>
      <c r="B42" s="39"/>
      <c r="C42" s="39" t="s">
        <v>455</v>
      </c>
      <c r="D42" s="39">
        <v>400</v>
      </c>
      <c r="E42" s="40">
        <v>6114.4</v>
      </c>
      <c r="F42" s="40">
        <v>0</v>
      </c>
      <c r="G42" s="40">
        <v>0</v>
      </c>
    </row>
    <row r="43" spans="1:7" ht="25.5" customHeight="1">
      <c r="A43" s="28" t="s">
        <v>446</v>
      </c>
      <c r="B43" s="39"/>
      <c r="C43" s="26" t="s">
        <v>430</v>
      </c>
      <c r="D43" s="26"/>
      <c r="E43" s="27">
        <f>E46+E44</f>
        <v>385.1</v>
      </c>
      <c r="F43" s="27">
        <f>F46+F44</f>
        <v>0</v>
      </c>
      <c r="G43" s="27">
        <f>G46+G44</f>
        <v>0</v>
      </c>
    </row>
    <row r="44" spans="1:7" ht="80.25" customHeight="1">
      <c r="A44" s="67" t="s">
        <v>517</v>
      </c>
      <c r="B44" s="39"/>
      <c r="C44" s="26" t="s">
        <v>521</v>
      </c>
      <c r="D44" s="26"/>
      <c r="E44" s="27">
        <f>E45</f>
        <v>300.1</v>
      </c>
      <c r="F44" s="27">
        <f>F45</f>
        <v>0</v>
      </c>
      <c r="G44" s="27">
        <f>G45</f>
        <v>0</v>
      </c>
    </row>
    <row r="45" spans="1:7" ht="15.75" customHeight="1">
      <c r="A45" s="38" t="s">
        <v>33</v>
      </c>
      <c r="B45" s="39"/>
      <c r="C45" s="26" t="s">
        <v>521</v>
      </c>
      <c r="D45" s="26">
        <v>500</v>
      </c>
      <c r="E45" s="27">
        <v>300.1</v>
      </c>
      <c r="F45" s="27">
        <v>0</v>
      </c>
      <c r="G45" s="27">
        <v>0</v>
      </c>
    </row>
    <row r="46" spans="1:7" ht="23.25" customHeight="1">
      <c r="A46" s="28" t="s">
        <v>60</v>
      </c>
      <c r="B46" s="39"/>
      <c r="C46" s="26" t="s">
        <v>431</v>
      </c>
      <c r="D46" s="26"/>
      <c r="E46" s="27">
        <f>E47</f>
        <v>85</v>
      </c>
      <c r="F46" s="27">
        <f>F47</f>
        <v>0</v>
      </c>
      <c r="G46" s="27">
        <f>G47</f>
        <v>0</v>
      </c>
    </row>
    <row r="47" spans="1:7" ht="37.5" customHeight="1">
      <c r="A47" s="38" t="s">
        <v>173</v>
      </c>
      <c r="B47" s="39"/>
      <c r="C47" s="39" t="s">
        <v>431</v>
      </c>
      <c r="D47" s="39">
        <v>200</v>
      </c>
      <c r="E47" s="40">
        <v>85</v>
      </c>
      <c r="F47" s="40">
        <v>0</v>
      </c>
      <c r="G47" s="40">
        <v>0</v>
      </c>
    </row>
    <row r="48" spans="1:7" ht="71.25" customHeight="1">
      <c r="A48" s="34" t="s">
        <v>86</v>
      </c>
      <c r="B48" s="26"/>
      <c r="C48" s="26" t="s">
        <v>180</v>
      </c>
      <c r="D48" s="26" t="s">
        <v>160</v>
      </c>
      <c r="E48" s="27">
        <f aca="true" t="shared" si="3" ref="E48:G49">E49</f>
        <v>243.4</v>
      </c>
      <c r="F48" s="27">
        <f t="shared" si="3"/>
        <v>200</v>
      </c>
      <c r="G48" s="27">
        <f t="shared" si="3"/>
        <v>200</v>
      </c>
    </row>
    <row r="49" spans="1:7" ht="24" customHeight="1">
      <c r="A49" s="28" t="s">
        <v>60</v>
      </c>
      <c r="B49" s="26"/>
      <c r="C49" s="26" t="s">
        <v>181</v>
      </c>
      <c r="D49" s="26" t="s">
        <v>160</v>
      </c>
      <c r="E49" s="27">
        <f t="shared" si="3"/>
        <v>243.4</v>
      </c>
      <c r="F49" s="27">
        <f t="shared" si="3"/>
        <v>200</v>
      </c>
      <c r="G49" s="27">
        <f t="shared" si="3"/>
        <v>200</v>
      </c>
    </row>
    <row r="50" spans="1:7" ht="36" customHeight="1">
      <c r="A50" s="38" t="s">
        <v>173</v>
      </c>
      <c r="B50" s="39"/>
      <c r="C50" s="39" t="s">
        <v>181</v>
      </c>
      <c r="D50" s="39" t="s">
        <v>28</v>
      </c>
      <c r="E50" s="40">
        <v>243.4</v>
      </c>
      <c r="F50" s="40">
        <v>200</v>
      </c>
      <c r="G50" s="40">
        <v>200</v>
      </c>
    </row>
    <row r="51" spans="1:7" ht="36" customHeight="1">
      <c r="A51" s="34" t="s">
        <v>55</v>
      </c>
      <c r="B51" s="26"/>
      <c r="C51" s="26" t="s">
        <v>182</v>
      </c>
      <c r="D51" s="26" t="s">
        <v>160</v>
      </c>
      <c r="E51" s="27">
        <f aca="true" t="shared" si="4" ref="E51:G52">E52</f>
        <v>527.3</v>
      </c>
      <c r="F51" s="27">
        <f t="shared" si="4"/>
        <v>400</v>
      </c>
      <c r="G51" s="27">
        <f t="shared" si="4"/>
        <v>0</v>
      </c>
    </row>
    <row r="52" spans="1:7" ht="52.5" customHeight="1">
      <c r="A52" s="28" t="s">
        <v>124</v>
      </c>
      <c r="B52" s="26"/>
      <c r="C52" s="26" t="s">
        <v>123</v>
      </c>
      <c r="D52" s="26" t="s">
        <v>160</v>
      </c>
      <c r="E52" s="27">
        <f t="shared" si="4"/>
        <v>527.3</v>
      </c>
      <c r="F52" s="27">
        <f t="shared" si="4"/>
        <v>400</v>
      </c>
      <c r="G52" s="27">
        <f t="shared" si="4"/>
        <v>0</v>
      </c>
    </row>
    <row r="53" spans="1:7" ht="24" customHeight="1">
      <c r="A53" s="38" t="s">
        <v>50</v>
      </c>
      <c r="B53" s="39"/>
      <c r="C53" s="39" t="s">
        <v>123</v>
      </c>
      <c r="D53" s="39" t="s">
        <v>6</v>
      </c>
      <c r="E53" s="40">
        <v>527.3</v>
      </c>
      <c r="F53" s="40">
        <v>400</v>
      </c>
      <c r="G53" s="40">
        <v>0</v>
      </c>
    </row>
    <row r="54" spans="1:7" ht="89.25" customHeight="1">
      <c r="A54" s="34" t="s">
        <v>56</v>
      </c>
      <c r="B54" s="26"/>
      <c r="C54" s="26" t="s">
        <v>183</v>
      </c>
      <c r="D54" s="26" t="s">
        <v>160</v>
      </c>
      <c r="E54" s="27">
        <f aca="true" t="shared" si="5" ref="E54:G55">E55</f>
        <v>10781.1</v>
      </c>
      <c r="F54" s="27">
        <f t="shared" si="5"/>
        <v>10781.1</v>
      </c>
      <c r="G54" s="27">
        <f t="shared" si="5"/>
        <v>10781.1</v>
      </c>
    </row>
    <row r="55" spans="1:7" ht="108.75" customHeight="1">
      <c r="A55" s="28" t="s">
        <v>57</v>
      </c>
      <c r="B55" s="26"/>
      <c r="C55" s="26" t="s">
        <v>103</v>
      </c>
      <c r="D55" s="26" t="s">
        <v>160</v>
      </c>
      <c r="E55" s="27">
        <f t="shared" si="5"/>
        <v>10781.1</v>
      </c>
      <c r="F55" s="27">
        <f t="shared" si="5"/>
        <v>10781.1</v>
      </c>
      <c r="G55" s="27">
        <f t="shared" si="5"/>
        <v>10781.1</v>
      </c>
    </row>
    <row r="56" spans="1:7" ht="36" customHeight="1">
      <c r="A56" s="38" t="s">
        <v>39</v>
      </c>
      <c r="B56" s="39"/>
      <c r="C56" s="39" t="s">
        <v>103</v>
      </c>
      <c r="D56" s="39" t="s">
        <v>184</v>
      </c>
      <c r="E56" s="40">
        <v>10781.1</v>
      </c>
      <c r="F56" s="40">
        <v>10781.1</v>
      </c>
      <c r="G56" s="40">
        <v>10781.1</v>
      </c>
    </row>
    <row r="57" spans="1:7" ht="48" customHeight="1">
      <c r="A57" s="34" t="s">
        <v>185</v>
      </c>
      <c r="B57" s="26"/>
      <c r="C57" s="26" t="s">
        <v>186</v>
      </c>
      <c r="D57" s="26" t="s">
        <v>160</v>
      </c>
      <c r="E57" s="27">
        <f>E58+E60+E62</f>
        <v>53292.5</v>
      </c>
      <c r="F57" s="27">
        <f>F58+F60+F62</f>
        <v>0</v>
      </c>
      <c r="G57" s="27">
        <f>G58+G60+G62</f>
        <v>0</v>
      </c>
    </row>
    <row r="58" spans="1:7" ht="36.75" customHeight="1">
      <c r="A58" s="30" t="s">
        <v>187</v>
      </c>
      <c r="B58" s="31"/>
      <c r="C58" s="31" t="s">
        <v>432</v>
      </c>
      <c r="D58" s="31"/>
      <c r="E58" s="32">
        <f>E59</f>
        <v>50680.1</v>
      </c>
      <c r="F58" s="32">
        <f>F59</f>
        <v>0</v>
      </c>
      <c r="G58" s="32">
        <f>G59</f>
        <v>0</v>
      </c>
    </row>
    <row r="59" spans="1:9" ht="36" customHeight="1">
      <c r="A59" s="49" t="s">
        <v>39</v>
      </c>
      <c r="B59" s="31"/>
      <c r="C59" s="45" t="s">
        <v>432</v>
      </c>
      <c r="D59" s="45">
        <v>400</v>
      </c>
      <c r="E59" s="46">
        <v>50680.1</v>
      </c>
      <c r="F59" s="46">
        <v>0</v>
      </c>
      <c r="G59" s="46">
        <v>0</v>
      </c>
      <c r="H59" s="72"/>
      <c r="I59" s="73"/>
    </row>
    <row r="60" spans="1:7" ht="36.75" customHeight="1">
      <c r="A60" s="30" t="s">
        <v>187</v>
      </c>
      <c r="B60" s="31"/>
      <c r="C60" s="31" t="s">
        <v>433</v>
      </c>
      <c r="D60" s="31"/>
      <c r="E60" s="32">
        <f>E61</f>
        <v>2133.9</v>
      </c>
      <c r="F60" s="32">
        <f>F61</f>
        <v>0</v>
      </c>
      <c r="G60" s="32">
        <f>G61</f>
        <v>0</v>
      </c>
    </row>
    <row r="61" spans="1:7" ht="36.75" customHeight="1">
      <c r="A61" s="49" t="s">
        <v>39</v>
      </c>
      <c r="B61" s="31"/>
      <c r="C61" s="45" t="s">
        <v>433</v>
      </c>
      <c r="D61" s="45">
        <v>400</v>
      </c>
      <c r="E61" s="46">
        <v>2133.9</v>
      </c>
      <c r="F61" s="46">
        <v>0</v>
      </c>
      <c r="G61" s="46"/>
    </row>
    <row r="62" spans="1:7" ht="36" customHeight="1">
      <c r="A62" s="28" t="s">
        <v>187</v>
      </c>
      <c r="B62" s="26"/>
      <c r="C62" s="26" t="s">
        <v>188</v>
      </c>
      <c r="D62" s="26" t="s">
        <v>160</v>
      </c>
      <c r="E62" s="27">
        <f>E63</f>
        <v>478.5</v>
      </c>
      <c r="F62" s="27">
        <f>F63</f>
        <v>0</v>
      </c>
      <c r="G62" s="27">
        <f>G63</f>
        <v>0</v>
      </c>
    </row>
    <row r="63" spans="1:7" ht="36" customHeight="1">
      <c r="A63" s="38" t="s">
        <v>39</v>
      </c>
      <c r="B63" s="39"/>
      <c r="C63" s="39" t="s">
        <v>188</v>
      </c>
      <c r="D63" s="39" t="s">
        <v>184</v>
      </c>
      <c r="E63" s="40">
        <v>478.5</v>
      </c>
      <c r="F63" s="40">
        <v>0</v>
      </c>
      <c r="G63" s="40">
        <v>0</v>
      </c>
    </row>
    <row r="64" spans="1:7" ht="61.5" customHeight="1">
      <c r="A64" s="41" t="s">
        <v>189</v>
      </c>
      <c r="B64" s="21"/>
      <c r="C64" s="21" t="s">
        <v>190</v>
      </c>
      <c r="D64" s="21" t="s">
        <v>160</v>
      </c>
      <c r="E64" s="23">
        <f>E65+E71+E74+E77+E87+E68+E80+E90+E95+E83</f>
        <v>26510.5</v>
      </c>
      <c r="F64" s="23">
        <f>F65+F71+F74+F77+F87+F68+F80+F90+F95+F83</f>
        <v>7040.9</v>
      </c>
      <c r="G64" s="23">
        <f>G65+G71+G74+G77+G87+G68+G80+G90+G95+G83</f>
        <v>6400.4</v>
      </c>
    </row>
    <row r="65" spans="1:7" ht="28.5" customHeight="1">
      <c r="A65" s="34" t="s">
        <v>428</v>
      </c>
      <c r="B65" s="26"/>
      <c r="C65" s="26" t="s">
        <v>191</v>
      </c>
      <c r="D65" s="26" t="s">
        <v>160</v>
      </c>
      <c r="E65" s="27">
        <f aca="true" t="shared" si="6" ref="E65:G66">E66</f>
        <v>1700</v>
      </c>
      <c r="F65" s="27">
        <f t="shared" si="6"/>
        <v>2000</v>
      </c>
      <c r="G65" s="27">
        <f t="shared" si="6"/>
        <v>2000</v>
      </c>
    </row>
    <row r="66" spans="1:7" ht="24" customHeight="1">
      <c r="A66" s="28" t="s">
        <v>60</v>
      </c>
      <c r="B66" s="26"/>
      <c r="C66" s="26" t="s">
        <v>192</v>
      </c>
      <c r="D66" s="26" t="s">
        <v>160</v>
      </c>
      <c r="E66" s="27">
        <f t="shared" si="6"/>
        <v>1700</v>
      </c>
      <c r="F66" s="27">
        <f t="shared" si="6"/>
        <v>2000</v>
      </c>
      <c r="G66" s="27">
        <f t="shared" si="6"/>
        <v>2000</v>
      </c>
    </row>
    <row r="67" spans="1:7" ht="36" customHeight="1">
      <c r="A67" s="38" t="s">
        <v>173</v>
      </c>
      <c r="B67" s="39"/>
      <c r="C67" s="39" t="s">
        <v>192</v>
      </c>
      <c r="D67" s="39" t="s">
        <v>28</v>
      </c>
      <c r="E67" s="40">
        <v>1700</v>
      </c>
      <c r="F67" s="40">
        <v>2000</v>
      </c>
      <c r="G67" s="40">
        <v>2000</v>
      </c>
    </row>
    <row r="68" spans="1:7" ht="25.5" customHeight="1">
      <c r="A68" s="24" t="s">
        <v>436</v>
      </c>
      <c r="B68" s="39"/>
      <c r="C68" s="26" t="s">
        <v>434</v>
      </c>
      <c r="D68" s="39"/>
      <c r="E68" s="40">
        <f aca="true" t="shared" si="7" ref="E68:G69">E69</f>
        <v>450</v>
      </c>
      <c r="F68" s="40">
        <f t="shared" si="7"/>
        <v>0</v>
      </c>
      <c r="G68" s="40">
        <f t="shared" si="7"/>
        <v>0</v>
      </c>
    </row>
    <row r="69" spans="1:7" ht="26.25" customHeight="1">
      <c r="A69" s="28" t="s">
        <v>60</v>
      </c>
      <c r="B69" s="39"/>
      <c r="C69" s="26" t="s">
        <v>435</v>
      </c>
      <c r="D69" s="39"/>
      <c r="E69" s="40">
        <f t="shared" si="7"/>
        <v>450</v>
      </c>
      <c r="F69" s="40">
        <f t="shared" si="7"/>
        <v>0</v>
      </c>
      <c r="G69" s="40">
        <f t="shared" si="7"/>
        <v>0</v>
      </c>
    </row>
    <row r="70" spans="1:7" ht="36" customHeight="1">
      <c r="A70" s="38" t="s">
        <v>173</v>
      </c>
      <c r="B70" s="39"/>
      <c r="C70" s="26" t="s">
        <v>435</v>
      </c>
      <c r="D70" s="39">
        <v>200</v>
      </c>
      <c r="E70" s="40">
        <v>450</v>
      </c>
      <c r="F70" s="40">
        <v>0</v>
      </c>
      <c r="G70" s="40">
        <v>0</v>
      </c>
    </row>
    <row r="71" spans="1:7" ht="24" customHeight="1">
      <c r="A71" s="34" t="s">
        <v>404</v>
      </c>
      <c r="B71" s="26"/>
      <c r="C71" s="26" t="s">
        <v>193</v>
      </c>
      <c r="D71" s="26" t="s">
        <v>160</v>
      </c>
      <c r="E71" s="27">
        <f aca="true" t="shared" si="8" ref="E71:G72">E72</f>
        <v>700.9</v>
      </c>
      <c r="F71" s="27">
        <f t="shared" si="8"/>
        <v>700.9</v>
      </c>
      <c r="G71" s="27">
        <f t="shared" si="8"/>
        <v>700.9</v>
      </c>
    </row>
    <row r="72" spans="1:7" ht="73.5" customHeight="1">
      <c r="A72" s="28" t="s">
        <v>194</v>
      </c>
      <c r="B72" s="26"/>
      <c r="C72" s="26" t="s">
        <v>195</v>
      </c>
      <c r="D72" s="26" t="s">
        <v>160</v>
      </c>
      <c r="E72" s="27">
        <f t="shared" si="8"/>
        <v>700.9</v>
      </c>
      <c r="F72" s="27">
        <f t="shared" si="8"/>
        <v>700.9</v>
      </c>
      <c r="G72" s="27">
        <f t="shared" si="8"/>
        <v>700.9</v>
      </c>
    </row>
    <row r="73" spans="1:7" ht="36" customHeight="1">
      <c r="A73" s="38" t="s">
        <v>173</v>
      </c>
      <c r="B73" s="39"/>
      <c r="C73" s="39" t="s">
        <v>195</v>
      </c>
      <c r="D73" s="39" t="s">
        <v>28</v>
      </c>
      <c r="E73" s="40">
        <v>700.9</v>
      </c>
      <c r="F73" s="40">
        <v>700.9</v>
      </c>
      <c r="G73" s="40">
        <v>700.9</v>
      </c>
    </row>
    <row r="74" spans="1:7" ht="39.75" customHeight="1">
      <c r="A74" s="34" t="s">
        <v>92</v>
      </c>
      <c r="B74" s="26"/>
      <c r="C74" s="26" t="s">
        <v>196</v>
      </c>
      <c r="D74" s="26" t="s">
        <v>160</v>
      </c>
      <c r="E74" s="27">
        <f aca="true" t="shared" si="9" ref="E74:G75">E75</f>
        <v>5987.1</v>
      </c>
      <c r="F74" s="27">
        <f t="shared" si="9"/>
        <v>4340</v>
      </c>
      <c r="G74" s="27">
        <f t="shared" si="9"/>
        <v>3699.5</v>
      </c>
    </row>
    <row r="75" spans="1:7" ht="24" customHeight="1">
      <c r="A75" s="28" t="s">
        <v>60</v>
      </c>
      <c r="B75" s="26"/>
      <c r="C75" s="26" t="s">
        <v>197</v>
      </c>
      <c r="D75" s="26" t="s">
        <v>160</v>
      </c>
      <c r="E75" s="27">
        <f t="shared" si="9"/>
        <v>5987.1</v>
      </c>
      <c r="F75" s="27">
        <f t="shared" si="9"/>
        <v>4340</v>
      </c>
      <c r="G75" s="27">
        <f t="shared" si="9"/>
        <v>3699.5</v>
      </c>
    </row>
    <row r="76" spans="1:7" ht="36" customHeight="1">
      <c r="A76" s="38" t="s">
        <v>5</v>
      </c>
      <c r="B76" s="39"/>
      <c r="C76" s="39" t="s">
        <v>197</v>
      </c>
      <c r="D76" s="39" t="s">
        <v>15</v>
      </c>
      <c r="E76" s="40">
        <v>5987.1</v>
      </c>
      <c r="F76" s="40">
        <v>4340</v>
      </c>
      <c r="G76" s="40">
        <v>3699.5</v>
      </c>
    </row>
    <row r="77" spans="1:7" ht="17.25" customHeight="1">
      <c r="A77" s="34" t="s">
        <v>198</v>
      </c>
      <c r="B77" s="26"/>
      <c r="C77" s="26" t="s">
        <v>199</v>
      </c>
      <c r="D77" s="26" t="s">
        <v>160</v>
      </c>
      <c r="E77" s="27">
        <f aca="true" t="shared" si="10" ref="E77:G78">E78</f>
        <v>163.8</v>
      </c>
      <c r="F77" s="27">
        <f t="shared" si="10"/>
        <v>0</v>
      </c>
      <c r="G77" s="27">
        <f t="shared" si="10"/>
        <v>0</v>
      </c>
    </row>
    <row r="78" spans="1:7" ht="49.5" customHeight="1">
      <c r="A78" s="28" t="s">
        <v>399</v>
      </c>
      <c r="B78" s="26"/>
      <c r="C78" s="26" t="s">
        <v>415</v>
      </c>
      <c r="D78" s="26" t="s">
        <v>160</v>
      </c>
      <c r="E78" s="27">
        <f t="shared" si="10"/>
        <v>163.8</v>
      </c>
      <c r="F78" s="27">
        <f t="shared" si="10"/>
        <v>0</v>
      </c>
      <c r="G78" s="27">
        <f t="shared" si="10"/>
        <v>0</v>
      </c>
    </row>
    <row r="79" spans="1:7" ht="13.5" customHeight="1">
      <c r="A79" s="38" t="s">
        <v>33</v>
      </c>
      <c r="B79" s="39"/>
      <c r="C79" s="26" t="s">
        <v>415</v>
      </c>
      <c r="D79" s="39" t="s">
        <v>2</v>
      </c>
      <c r="E79" s="40">
        <v>163.8</v>
      </c>
      <c r="F79" s="40">
        <v>0</v>
      </c>
      <c r="G79" s="40">
        <v>0</v>
      </c>
    </row>
    <row r="80" spans="1:7" ht="24.75" customHeight="1">
      <c r="A80" s="61" t="s">
        <v>494</v>
      </c>
      <c r="B80" s="29"/>
      <c r="C80" s="29" t="s">
        <v>495</v>
      </c>
      <c r="D80" s="29" t="s">
        <v>160</v>
      </c>
      <c r="E80" s="33">
        <f aca="true" t="shared" si="11" ref="E80:G81">E81</f>
        <v>10000</v>
      </c>
      <c r="F80" s="33">
        <f t="shared" si="11"/>
        <v>0</v>
      </c>
      <c r="G80" s="33">
        <f t="shared" si="11"/>
        <v>0</v>
      </c>
    </row>
    <row r="81" spans="1:7" ht="24.75" customHeight="1">
      <c r="A81" s="30" t="s">
        <v>60</v>
      </c>
      <c r="B81" s="31"/>
      <c r="C81" s="31" t="s">
        <v>496</v>
      </c>
      <c r="D81" s="31" t="s">
        <v>160</v>
      </c>
      <c r="E81" s="32">
        <f t="shared" si="11"/>
        <v>10000</v>
      </c>
      <c r="F81" s="32">
        <f t="shared" si="11"/>
        <v>0</v>
      </c>
      <c r="G81" s="32">
        <f t="shared" si="11"/>
        <v>0</v>
      </c>
    </row>
    <row r="82" spans="1:7" ht="36.75" customHeight="1">
      <c r="A82" s="49" t="s">
        <v>173</v>
      </c>
      <c r="B82" s="45"/>
      <c r="C82" s="45" t="s">
        <v>496</v>
      </c>
      <c r="D82" s="45">
        <v>200</v>
      </c>
      <c r="E82" s="46">
        <v>10000</v>
      </c>
      <c r="F82" s="46">
        <v>0</v>
      </c>
      <c r="G82" s="46">
        <v>0</v>
      </c>
    </row>
    <row r="83" spans="1:7" ht="26.25" customHeight="1">
      <c r="A83" s="30" t="s">
        <v>524</v>
      </c>
      <c r="B83" s="31"/>
      <c r="C83" s="31" t="s">
        <v>525</v>
      </c>
      <c r="D83" s="31"/>
      <c r="E83" s="32">
        <f>E84</f>
        <v>5450</v>
      </c>
      <c r="F83" s="32">
        <f>F84</f>
        <v>0</v>
      </c>
      <c r="G83" s="32">
        <f>G84</f>
        <v>0</v>
      </c>
    </row>
    <row r="84" spans="1:7" ht="26.25" customHeight="1">
      <c r="A84" s="30" t="s">
        <v>60</v>
      </c>
      <c r="B84" s="31"/>
      <c r="C84" s="31" t="s">
        <v>526</v>
      </c>
      <c r="D84" s="31"/>
      <c r="E84" s="32">
        <f>E85+E86</f>
        <v>5450</v>
      </c>
      <c r="F84" s="32">
        <f>F85+F86</f>
        <v>0</v>
      </c>
      <c r="G84" s="32">
        <f>G85+G86</f>
        <v>0</v>
      </c>
    </row>
    <row r="85" spans="1:7" ht="36.75" customHeight="1">
      <c r="A85" s="49" t="s">
        <v>173</v>
      </c>
      <c r="B85" s="45"/>
      <c r="C85" s="45" t="s">
        <v>526</v>
      </c>
      <c r="D85" s="45">
        <v>200</v>
      </c>
      <c r="E85" s="46">
        <v>450</v>
      </c>
      <c r="F85" s="46">
        <v>0</v>
      </c>
      <c r="G85" s="46">
        <v>0</v>
      </c>
    </row>
    <row r="86" spans="1:7" ht="36.75" customHeight="1">
      <c r="A86" s="49" t="s">
        <v>39</v>
      </c>
      <c r="B86" s="45"/>
      <c r="C86" s="45" t="s">
        <v>526</v>
      </c>
      <c r="D86" s="45">
        <v>400</v>
      </c>
      <c r="E86" s="46">
        <v>5000</v>
      </c>
      <c r="F86" s="46">
        <v>0</v>
      </c>
      <c r="G86" s="46">
        <v>0</v>
      </c>
    </row>
    <row r="87" spans="1:7" ht="112.5" customHeight="1">
      <c r="A87" s="59" t="s">
        <v>93</v>
      </c>
      <c r="B87" s="31"/>
      <c r="C87" s="31" t="s">
        <v>200</v>
      </c>
      <c r="D87" s="31" t="s">
        <v>160</v>
      </c>
      <c r="E87" s="32">
        <f aca="true" t="shared" si="12" ref="E87:G88">E88</f>
        <v>50</v>
      </c>
      <c r="F87" s="32">
        <f t="shared" si="12"/>
        <v>0</v>
      </c>
      <c r="G87" s="32">
        <f t="shared" si="12"/>
        <v>0</v>
      </c>
    </row>
    <row r="88" spans="1:7" ht="24" customHeight="1">
      <c r="A88" s="30" t="s">
        <v>60</v>
      </c>
      <c r="B88" s="31"/>
      <c r="C88" s="31" t="s">
        <v>201</v>
      </c>
      <c r="D88" s="31" t="s">
        <v>160</v>
      </c>
      <c r="E88" s="32">
        <f t="shared" si="12"/>
        <v>50</v>
      </c>
      <c r="F88" s="32">
        <f t="shared" si="12"/>
        <v>0</v>
      </c>
      <c r="G88" s="32">
        <f t="shared" si="12"/>
        <v>0</v>
      </c>
    </row>
    <row r="89" spans="1:7" ht="36" customHeight="1">
      <c r="A89" s="49" t="s">
        <v>173</v>
      </c>
      <c r="B89" s="45"/>
      <c r="C89" s="45" t="s">
        <v>201</v>
      </c>
      <c r="D89" s="45" t="s">
        <v>28</v>
      </c>
      <c r="E89" s="46">
        <v>50</v>
      </c>
      <c r="F89" s="46">
        <v>0</v>
      </c>
      <c r="G89" s="46">
        <v>0</v>
      </c>
    </row>
    <row r="90" spans="1:7" ht="39" customHeight="1">
      <c r="A90" s="69" t="s">
        <v>512</v>
      </c>
      <c r="B90" s="31"/>
      <c r="C90" s="31" t="s">
        <v>510</v>
      </c>
      <c r="D90" s="31"/>
      <c r="E90" s="32">
        <f>E91+E93</f>
        <v>1673.9</v>
      </c>
      <c r="F90" s="32">
        <f>F91+F93</f>
        <v>0</v>
      </c>
      <c r="G90" s="32">
        <f>G91+G93</f>
        <v>0</v>
      </c>
    </row>
    <row r="91" spans="1:7" ht="53.25" customHeight="1">
      <c r="A91" s="70" t="s">
        <v>513</v>
      </c>
      <c r="B91" s="31"/>
      <c r="C91" s="31" t="s">
        <v>511</v>
      </c>
      <c r="D91" s="31"/>
      <c r="E91" s="32">
        <f>E92</f>
        <v>1623</v>
      </c>
      <c r="F91" s="32">
        <f>F92</f>
        <v>0</v>
      </c>
      <c r="G91" s="32">
        <f>G92</f>
        <v>0</v>
      </c>
    </row>
    <row r="92" spans="1:7" ht="37.5" customHeight="1">
      <c r="A92" s="49" t="s">
        <v>173</v>
      </c>
      <c r="B92" s="45"/>
      <c r="C92" s="31" t="s">
        <v>511</v>
      </c>
      <c r="D92" s="45">
        <v>200</v>
      </c>
      <c r="E92" s="46">
        <v>1623</v>
      </c>
      <c r="F92" s="46">
        <v>0</v>
      </c>
      <c r="G92" s="46">
        <v>0</v>
      </c>
    </row>
    <row r="93" spans="1:7" ht="27" customHeight="1">
      <c r="A93" s="30" t="s">
        <v>60</v>
      </c>
      <c r="B93" s="45"/>
      <c r="C93" s="31" t="s">
        <v>527</v>
      </c>
      <c r="D93" s="45"/>
      <c r="E93" s="32">
        <f>E94</f>
        <v>50.9</v>
      </c>
      <c r="F93" s="32">
        <f>F94</f>
        <v>0</v>
      </c>
      <c r="G93" s="32">
        <f>G94</f>
        <v>0</v>
      </c>
    </row>
    <row r="94" spans="1:7" ht="37.5" customHeight="1">
      <c r="A94" s="49" t="s">
        <v>173</v>
      </c>
      <c r="B94" s="45"/>
      <c r="C94" s="31" t="s">
        <v>527</v>
      </c>
      <c r="D94" s="45">
        <v>200</v>
      </c>
      <c r="E94" s="46">
        <v>50.9</v>
      </c>
      <c r="F94" s="46">
        <v>0</v>
      </c>
      <c r="G94" s="46">
        <v>0</v>
      </c>
    </row>
    <row r="95" spans="1:7" ht="26.25" customHeight="1">
      <c r="A95" s="83" t="s">
        <v>516</v>
      </c>
      <c r="B95" s="45"/>
      <c r="C95" s="31" t="s">
        <v>514</v>
      </c>
      <c r="D95" s="45"/>
      <c r="E95" s="46">
        <f aca="true" t="shared" si="13" ref="E95:G96">E96</f>
        <v>334.8</v>
      </c>
      <c r="F95" s="46">
        <f t="shared" si="13"/>
        <v>0</v>
      </c>
      <c r="G95" s="46">
        <f t="shared" si="13"/>
        <v>0</v>
      </c>
    </row>
    <row r="96" spans="1:7" ht="27.75" customHeight="1">
      <c r="A96" s="28" t="s">
        <v>60</v>
      </c>
      <c r="B96" s="45"/>
      <c r="C96" s="31" t="s">
        <v>515</v>
      </c>
      <c r="D96" s="45"/>
      <c r="E96" s="46">
        <f t="shared" si="13"/>
        <v>334.8</v>
      </c>
      <c r="F96" s="46">
        <f t="shared" si="13"/>
        <v>0</v>
      </c>
      <c r="G96" s="46">
        <f t="shared" si="13"/>
        <v>0</v>
      </c>
    </row>
    <row r="97" spans="1:7" ht="37.5" customHeight="1">
      <c r="A97" s="38" t="s">
        <v>5</v>
      </c>
      <c r="B97" s="45"/>
      <c r="C97" s="31" t="s">
        <v>515</v>
      </c>
      <c r="D97" s="45">
        <v>600</v>
      </c>
      <c r="E97" s="46">
        <v>334.8</v>
      </c>
      <c r="F97" s="46">
        <v>0</v>
      </c>
      <c r="G97" s="46">
        <v>0</v>
      </c>
    </row>
    <row r="98" spans="1:7" ht="24" customHeight="1">
      <c r="A98" s="56" t="s">
        <v>202</v>
      </c>
      <c r="B98" s="57"/>
      <c r="C98" s="57" t="s">
        <v>203</v>
      </c>
      <c r="D98" s="57" t="s">
        <v>160</v>
      </c>
      <c r="E98" s="58">
        <f aca="true" t="shared" si="14" ref="E98:G100">E99</f>
        <v>164641.1</v>
      </c>
      <c r="F98" s="58">
        <f t="shared" si="14"/>
        <v>52184.7</v>
      </c>
      <c r="G98" s="58">
        <f t="shared" si="14"/>
        <v>0</v>
      </c>
    </row>
    <row r="99" spans="1:7" ht="62.25" customHeight="1">
      <c r="A99" s="71" t="s">
        <v>508</v>
      </c>
      <c r="B99" s="31"/>
      <c r="C99" s="31" t="s">
        <v>204</v>
      </c>
      <c r="D99" s="31" t="s">
        <v>160</v>
      </c>
      <c r="E99" s="32">
        <f t="shared" si="14"/>
        <v>164641.1</v>
      </c>
      <c r="F99" s="32">
        <f t="shared" si="14"/>
        <v>52184.7</v>
      </c>
      <c r="G99" s="32">
        <f t="shared" si="14"/>
        <v>0</v>
      </c>
    </row>
    <row r="100" spans="1:7" ht="39.75" customHeight="1">
      <c r="A100" s="68" t="s">
        <v>509</v>
      </c>
      <c r="B100" s="43"/>
      <c r="C100" s="43" t="s">
        <v>98</v>
      </c>
      <c r="D100" s="43" t="s">
        <v>160</v>
      </c>
      <c r="E100" s="44">
        <f t="shared" si="14"/>
        <v>164641.1</v>
      </c>
      <c r="F100" s="44">
        <f t="shared" si="14"/>
        <v>52184.7</v>
      </c>
      <c r="G100" s="44">
        <f t="shared" si="14"/>
        <v>0</v>
      </c>
    </row>
    <row r="101" spans="1:7" ht="36" customHeight="1">
      <c r="A101" s="38" t="s">
        <v>39</v>
      </c>
      <c r="B101" s="39"/>
      <c r="C101" s="39" t="s">
        <v>98</v>
      </c>
      <c r="D101" s="39" t="s">
        <v>184</v>
      </c>
      <c r="E101" s="40">
        <v>164641.1</v>
      </c>
      <c r="F101" s="40">
        <v>52184.7</v>
      </c>
      <c r="G101" s="40">
        <v>0</v>
      </c>
    </row>
    <row r="102" spans="1:7" ht="37.5" customHeight="1">
      <c r="A102" s="41" t="s">
        <v>37</v>
      </c>
      <c r="B102" s="21"/>
      <c r="C102" s="21" t="s">
        <v>205</v>
      </c>
      <c r="D102" s="21" t="s">
        <v>160</v>
      </c>
      <c r="E102" s="23">
        <f>E103+E107</f>
        <v>2194</v>
      </c>
      <c r="F102" s="23">
        <f>F103+F107</f>
        <v>5000</v>
      </c>
      <c r="G102" s="23">
        <f>G103+G107</f>
        <v>0</v>
      </c>
    </row>
    <row r="103" spans="1:7" ht="24" customHeight="1">
      <c r="A103" s="34" t="s">
        <v>106</v>
      </c>
      <c r="B103" s="26"/>
      <c r="C103" s="26" t="s">
        <v>206</v>
      </c>
      <c r="D103" s="26" t="s">
        <v>160</v>
      </c>
      <c r="E103" s="27">
        <f>E104</f>
        <v>2144</v>
      </c>
      <c r="F103" s="27">
        <f>F104</f>
        <v>5000</v>
      </c>
      <c r="G103" s="27">
        <f>G104</f>
        <v>0</v>
      </c>
    </row>
    <row r="104" spans="1:7" ht="25.5" customHeight="1">
      <c r="A104" s="28" t="s">
        <v>60</v>
      </c>
      <c r="B104" s="26"/>
      <c r="C104" s="26" t="s">
        <v>416</v>
      </c>
      <c r="D104" s="26" t="s">
        <v>160</v>
      </c>
      <c r="E104" s="27">
        <f>E106+E105</f>
        <v>2144</v>
      </c>
      <c r="F104" s="27">
        <f>F106+F105</f>
        <v>5000</v>
      </c>
      <c r="G104" s="27">
        <f>G106+G105</f>
        <v>0</v>
      </c>
    </row>
    <row r="105" spans="1:7" ht="25.5" customHeight="1">
      <c r="A105" s="38" t="s">
        <v>173</v>
      </c>
      <c r="B105" s="26"/>
      <c r="C105" s="39" t="s">
        <v>416</v>
      </c>
      <c r="D105" s="39">
        <v>200</v>
      </c>
      <c r="E105" s="27">
        <v>894</v>
      </c>
      <c r="F105" s="27">
        <v>0</v>
      </c>
      <c r="G105" s="27">
        <v>0</v>
      </c>
    </row>
    <row r="106" spans="1:7" ht="36" customHeight="1">
      <c r="A106" s="38" t="s">
        <v>39</v>
      </c>
      <c r="B106" s="39"/>
      <c r="C106" s="39" t="s">
        <v>416</v>
      </c>
      <c r="D106" s="39" t="s">
        <v>184</v>
      </c>
      <c r="E106" s="40">
        <v>1250</v>
      </c>
      <c r="F106" s="40">
        <v>5000</v>
      </c>
      <c r="G106" s="40">
        <v>0</v>
      </c>
    </row>
    <row r="107" spans="1:7" ht="74.25" customHeight="1">
      <c r="A107" s="34" t="s">
        <v>148</v>
      </c>
      <c r="B107" s="26"/>
      <c r="C107" s="26" t="s">
        <v>207</v>
      </c>
      <c r="D107" s="26" t="s">
        <v>160</v>
      </c>
      <c r="E107" s="27">
        <f aca="true" t="shared" si="15" ref="E107:G108">E108</f>
        <v>50</v>
      </c>
      <c r="F107" s="27">
        <f t="shared" si="15"/>
        <v>0</v>
      </c>
      <c r="G107" s="27">
        <f t="shared" si="15"/>
        <v>0</v>
      </c>
    </row>
    <row r="108" spans="1:7" ht="24" customHeight="1">
      <c r="A108" s="28" t="s">
        <v>60</v>
      </c>
      <c r="B108" s="26"/>
      <c r="C108" s="26" t="s">
        <v>208</v>
      </c>
      <c r="D108" s="26" t="s">
        <v>160</v>
      </c>
      <c r="E108" s="27">
        <f t="shared" si="15"/>
        <v>50</v>
      </c>
      <c r="F108" s="27">
        <f t="shared" si="15"/>
        <v>0</v>
      </c>
      <c r="G108" s="27">
        <f t="shared" si="15"/>
        <v>0</v>
      </c>
    </row>
    <row r="109" spans="1:7" ht="36" customHeight="1">
      <c r="A109" s="38" t="s">
        <v>173</v>
      </c>
      <c r="B109" s="39"/>
      <c r="C109" s="39" t="s">
        <v>208</v>
      </c>
      <c r="D109" s="39" t="s">
        <v>28</v>
      </c>
      <c r="E109" s="40">
        <v>50</v>
      </c>
      <c r="F109" s="40">
        <v>0</v>
      </c>
      <c r="G109" s="40">
        <v>0</v>
      </c>
    </row>
    <row r="110" spans="1:7" ht="51.75" customHeight="1">
      <c r="A110" s="41" t="s">
        <v>52</v>
      </c>
      <c r="B110" s="21"/>
      <c r="C110" s="21" t="s">
        <v>266</v>
      </c>
      <c r="D110" s="21" t="s">
        <v>160</v>
      </c>
      <c r="E110" s="23">
        <f>E111</f>
        <v>1250</v>
      </c>
      <c r="F110" s="23">
        <f>F111</f>
        <v>0</v>
      </c>
      <c r="G110" s="23">
        <f>G111</f>
        <v>0</v>
      </c>
    </row>
    <row r="111" spans="1:7" ht="27" customHeight="1">
      <c r="A111" s="34" t="s">
        <v>469</v>
      </c>
      <c r="B111" s="26"/>
      <c r="C111" s="26" t="s">
        <v>467</v>
      </c>
      <c r="D111" s="26" t="s">
        <v>160</v>
      </c>
      <c r="E111" s="27">
        <f aca="true" t="shared" si="16" ref="E111:G112">E112</f>
        <v>1250</v>
      </c>
      <c r="F111" s="27">
        <f t="shared" si="16"/>
        <v>0</v>
      </c>
      <c r="G111" s="27">
        <f t="shared" si="16"/>
        <v>0</v>
      </c>
    </row>
    <row r="112" spans="1:7" ht="24.75" customHeight="1">
      <c r="A112" s="28" t="s">
        <v>60</v>
      </c>
      <c r="B112" s="26"/>
      <c r="C112" s="26" t="s">
        <v>468</v>
      </c>
      <c r="D112" s="26" t="s">
        <v>160</v>
      </c>
      <c r="E112" s="27">
        <f t="shared" si="16"/>
        <v>1250</v>
      </c>
      <c r="F112" s="27">
        <f t="shared" si="16"/>
        <v>0</v>
      </c>
      <c r="G112" s="27">
        <f t="shared" si="16"/>
        <v>0</v>
      </c>
    </row>
    <row r="113" spans="1:7" ht="35.25" customHeight="1">
      <c r="A113" s="38" t="s">
        <v>39</v>
      </c>
      <c r="B113" s="39"/>
      <c r="C113" s="39" t="s">
        <v>468</v>
      </c>
      <c r="D113" s="39">
        <v>400</v>
      </c>
      <c r="E113" s="40">
        <v>1250</v>
      </c>
      <c r="F113" s="40">
        <v>0</v>
      </c>
      <c r="G113" s="40">
        <v>0</v>
      </c>
    </row>
    <row r="114" spans="1:7" ht="52.5" customHeight="1">
      <c r="A114" s="41" t="s">
        <v>41</v>
      </c>
      <c r="B114" s="21"/>
      <c r="C114" s="21" t="s">
        <v>299</v>
      </c>
      <c r="D114" s="21" t="s">
        <v>160</v>
      </c>
      <c r="E114" s="23">
        <f>E115</f>
        <v>1760</v>
      </c>
      <c r="F114" s="23">
        <f>F115</f>
        <v>0</v>
      </c>
      <c r="G114" s="23">
        <f>G115</f>
        <v>0</v>
      </c>
    </row>
    <row r="115" spans="1:7" ht="40.5" customHeight="1">
      <c r="A115" s="34" t="s">
        <v>497</v>
      </c>
      <c r="B115" s="26"/>
      <c r="C115" s="26" t="s">
        <v>498</v>
      </c>
      <c r="D115" s="26" t="s">
        <v>160</v>
      </c>
      <c r="E115" s="27">
        <f aca="true" t="shared" si="17" ref="E115:G116">E116</f>
        <v>1760</v>
      </c>
      <c r="F115" s="27">
        <f t="shared" si="17"/>
        <v>0</v>
      </c>
      <c r="G115" s="27">
        <f t="shared" si="17"/>
        <v>0</v>
      </c>
    </row>
    <row r="116" spans="1:7" ht="26.25" customHeight="1">
      <c r="A116" s="28" t="s">
        <v>60</v>
      </c>
      <c r="B116" s="26"/>
      <c r="C116" s="26" t="s">
        <v>499</v>
      </c>
      <c r="D116" s="26" t="s">
        <v>160</v>
      </c>
      <c r="E116" s="27">
        <f t="shared" si="17"/>
        <v>1760</v>
      </c>
      <c r="F116" s="27">
        <f t="shared" si="17"/>
        <v>0</v>
      </c>
      <c r="G116" s="27">
        <f t="shared" si="17"/>
        <v>0</v>
      </c>
    </row>
    <row r="117" spans="1:7" ht="35.25" customHeight="1">
      <c r="A117" s="38" t="s">
        <v>39</v>
      </c>
      <c r="B117" s="39"/>
      <c r="C117" s="39" t="s">
        <v>499</v>
      </c>
      <c r="D117" s="39">
        <v>400</v>
      </c>
      <c r="E117" s="40">
        <v>1760</v>
      </c>
      <c r="F117" s="40">
        <v>0</v>
      </c>
      <c r="G117" s="40">
        <v>0</v>
      </c>
    </row>
    <row r="118" spans="1:7" ht="39" customHeight="1">
      <c r="A118" s="41" t="s">
        <v>51</v>
      </c>
      <c r="B118" s="21"/>
      <c r="C118" s="21" t="s">
        <v>209</v>
      </c>
      <c r="D118" s="21" t="s">
        <v>160</v>
      </c>
      <c r="E118" s="23">
        <f>E119+E123</f>
        <v>2116</v>
      </c>
      <c r="F118" s="23">
        <f>F119+F123</f>
        <v>2666</v>
      </c>
      <c r="G118" s="23">
        <f>G119+G123</f>
        <v>2666</v>
      </c>
    </row>
    <row r="119" spans="1:7" ht="24" customHeight="1">
      <c r="A119" s="41" t="s">
        <v>10</v>
      </c>
      <c r="B119" s="21"/>
      <c r="C119" s="21" t="s">
        <v>210</v>
      </c>
      <c r="D119" s="21" t="s">
        <v>160</v>
      </c>
      <c r="E119" s="23">
        <f>E120</f>
        <v>600</v>
      </c>
      <c r="F119" s="23">
        <f aca="true" t="shared" si="18" ref="F119:G121">F120</f>
        <v>1550</v>
      </c>
      <c r="G119" s="23">
        <f t="shared" si="18"/>
        <v>1550</v>
      </c>
    </row>
    <row r="120" spans="1:7" ht="27.75" customHeight="1">
      <c r="A120" s="34" t="s">
        <v>20</v>
      </c>
      <c r="B120" s="26"/>
      <c r="C120" s="26" t="s">
        <v>211</v>
      </c>
      <c r="D120" s="26" t="s">
        <v>160</v>
      </c>
      <c r="E120" s="27">
        <f>E121</f>
        <v>600</v>
      </c>
      <c r="F120" s="27">
        <f t="shared" si="18"/>
        <v>1550</v>
      </c>
      <c r="G120" s="27">
        <f t="shared" si="18"/>
        <v>1550</v>
      </c>
    </row>
    <row r="121" spans="1:7" ht="24" customHeight="1">
      <c r="A121" s="28" t="s">
        <v>60</v>
      </c>
      <c r="B121" s="26"/>
      <c r="C121" s="26" t="s">
        <v>405</v>
      </c>
      <c r="D121" s="26" t="s">
        <v>160</v>
      </c>
      <c r="E121" s="27">
        <f>E122</f>
        <v>600</v>
      </c>
      <c r="F121" s="27">
        <f t="shared" si="18"/>
        <v>1550</v>
      </c>
      <c r="G121" s="27">
        <f t="shared" si="18"/>
        <v>1550</v>
      </c>
    </row>
    <row r="122" spans="1:7" ht="13.5" customHeight="1">
      <c r="A122" s="38" t="s">
        <v>1</v>
      </c>
      <c r="B122" s="39"/>
      <c r="C122" s="26" t="s">
        <v>405</v>
      </c>
      <c r="D122" s="39" t="s">
        <v>0</v>
      </c>
      <c r="E122" s="40">
        <v>600</v>
      </c>
      <c r="F122" s="40">
        <v>1550</v>
      </c>
      <c r="G122" s="40">
        <v>1550</v>
      </c>
    </row>
    <row r="123" spans="1:7" ht="25.5" customHeight="1">
      <c r="A123" s="41" t="s">
        <v>83</v>
      </c>
      <c r="B123" s="21"/>
      <c r="C123" s="21" t="s">
        <v>212</v>
      </c>
      <c r="D123" s="21" t="s">
        <v>160</v>
      </c>
      <c r="E123" s="23">
        <f>E124</f>
        <v>1516</v>
      </c>
      <c r="F123" s="23">
        <f>F124</f>
        <v>1116</v>
      </c>
      <c r="G123" s="23">
        <f>G124</f>
        <v>1116</v>
      </c>
    </row>
    <row r="124" spans="1:7" ht="36" customHeight="1">
      <c r="A124" s="34" t="s">
        <v>84</v>
      </c>
      <c r="B124" s="26"/>
      <c r="C124" s="26" t="s">
        <v>213</v>
      </c>
      <c r="D124" s="26" t="s">
        <v>160</v>
      </c>
      <c r="E124" s="27">
        <f>E125+E127</f>
        <v>1516</v>
      </c>
      <c r="F124" s="27">
        <f>F125+F127</f>
        <v>1116</v>
      </c>
      <c r="G124" s="27">
        <f>G125+G127</f>
        <v>1116</v>
      </c>
    </row>
    <row r="125" spans="1:7" ht="24" customHeight="1">
      <c r="A125" s="28" t="s">
        <v>60</v>
      </c>
      <c r="B125" s="26"/>
      <c r="C125" s="26" t="s">
        <v>214</v>
      </c>
      <c r="D125" s="26" t="s">
        <v>160</v>
      </c>
      <c r="E125" s="27">
        <f>E126</f>
        <v>601.6</v>
      </c>
      <c r="F125" s="27">
        <f>F126</f>
        <v>1116</v>
      </c>
      <c r="G125" s="27">
        <f>G126</f>
        <v>1116</v>
      </c>
    </row>
    <row r="126" spans="1:7" ht="13.5" customHeight="1">
      <c r="A126" s="38" t="s">
        <v>1</v>
      </c>
      <c r="B126" s="39"/>
      <c r="C126" s="39" t="s">
        <v>214</v>
      </c>
      <c r="D126" s="39" t="s">
        <v>0</v>
      </c>
      <c r="E126" s="40">
        <v>601.6</v>
      </c>
      <c r="F126" s="40">
        <v>1116</v>
      </c>
      <c r="G126" s="40">
        <v>1116</v>
      </c>
    </row>
    <row r="127" spans="1:7" ht="39" customHeight="1">
      <c r="A127" s="28" t="s">
        <v>215</v>
      </c>
      <c r="B127" s="26"/>
      <c r="C127" s="26" t="s">
        <v>437</v>
      </c>
      <c r="D127" s="26" t="s">
        <v>160</v>
      </c>
      <c r="E127" s="27">
        <f>E128</f>
        <v>914.4</v>
      </c>
      <c r="F127" s="27">
        <f>F128</f>
        <v>0</v>
      </c>
      <c r="G127" s="27">
        <f>G128</f>
        <v>0</v>
      </c>
    </row>
    <row r="128" spans="1:7" ht="12" customHeight="1">
      <c r="A128" s="38" t="s">
        <v>1</v>
      </c>
      <c r="B128" s="39"/>
      <c r="C128" s="39" t="s">
        <v>437</v>
      </c>
      <c r="D128" s="39" t="s">
        <v>0</v>
      </c>
      <c r="E128" s="40">
        <v>914.4</v>
      </c>
      <c r="F128" s="40">
        <v>0</v>
      </c>
      <c r="G128" s="40">
        <v>0</v>
      </c>
    </row>
    <row r="129" spans="1:7" ht="39.75" customHeight="1">
      <c r="A129" s="41" t="s">
        <v>21</v>
      </c>
      <c r="B129" s="21"/>
      <c r="C129" s="21" t="s">
        <v>216</v>
      </c>
      <c r="D129" s="21" t="s">
        <v>160</v>
      </c>
      <c r="E129" s="23">
        <f>E130+E146+E153</f>
        <v>5686</v>
      </c>
      <c r="F129" s="23">
        <f>F130+F146+F153</f>
        <v>2810</v>
      </c>
      <c r="G129" s="23">
        <f>G130+G146+G153</f>
        <v>2810</v>
      </c>
    </row>
    <row r="130" spans="1:7" ht="24" customHeight="1">
      <c r="A130" s="41" t="s">
        <v>94</v>
      </c>
      <c r="B130" s="21"/>
      <c r="C130" s="21" t="s">
        <v>217</v>
      </c>
      <c r="D130" s="21" t="s">
        <v>160</v>
      </c>
      <c r="E130" s="23">
        <f>E134+E137+E131+E143</f>
        <v>5413</v>
      </c>
      <c r="F130" s="23">
        <f>F134+F137+F131+F143</f>
        <v>2735</v>
      </c>
      <c r="G130" s="23">
        <f>G134+G137+G131+G143</f>
        <v>2735</v>
      </c>
    </row>
    <row r="131" spans="1:7" ht="54.75" customHeight="1">
      <c r="A131" s="34" t="s">
        <v>438</v>
      </c>
      <c r="B131" s="26"/>
      <c r="C131" s="26" t="s">
        <v>439</v>
      </c>
      <c r="D131" s="26"/>
      <c r="E131" s="27">
        <f aca="true" t="shared" si="19" ref="E131:G132">E132</f>
        <v>781.8</v>
      </c>
      <c r="F131" s="27">
        <f t="shared" si="19"/>
        <v>0</v>
      </c>
      <c r="G131" s="27">
        <f t="shared" si="19"/>
        <v>0</v>
      </c>
    </row>
    <row r="132" spans="1:7" ht="24.75" customHeight="1">
      <c r="A132" s="28" t="s">
        <v>60</v>
      </c>
      <c r="B132" s="26"/>
      <c r="C132" s="26" t="s">
        <v>440</v>
      </c>
      <c r="D132" s="26"/>
      <c r="E132" s="27">
        <f t="shared" si="19"/>
        <v>781.8</v>
      </c>
      <c r="F132" s="27">
        <f t="shared" si="19"/>
        <v>0</v>
      </c>
      <c r="G132" s="27">
        <f t="shared" si="19"/>
        <v>0</v>
      </c>
    </row>
    <row r="133" spans="1:7" ht="36" customHeight="1">
      <c r="A133" s="38" t="s">
        <v>173</v>
      </c>
      <c r="B133" s="39"/>
      <c r="C133" s="39" t="s">
        <v>440</v>
      </c>
      <c r="D133" s="39">
        <v>200</v>
      </c>
      <c r="E133" s="40">
        <v>781.8</v>
      </c>
      <c r="F133" s="40">
        <v>0</v>
      </c>
      <c r="G133" s="40">
        <v>0</v>
      </c>
    </row>
    <row r="134" spans="1:7" ht="24" customHeight="1">
      <c r="A134" s="34" t="s">
        <v>95</v>
      </c>
      <c r="B134" s="26"/>
      <c r="C134" s="26" t="s">
        <v>218</v>
      </c>
      <c r="D134" s="26" t="s">
        <v>160</v>
      </c>
      <c r="E134" s="27">
        <f aca="true" t="shared" si="20" ref="E134:G135">E135</f>
        <v>62</v>
      </c>
      <c r="F134" s="27">
        <f t="shared" si="20"/>
        <v>50</v>
      </c>
      <c r="G134" s="27">
        <f t="shared" si="20"/>
        <v>50</v>
      </c>
    </row>
    <row r="135" spans="1:7" ht="24" customHeight="1">
      <c r="A135" s="28" t="s">
        <v>60</v>
      </c>
      <c r="B135" s="26"/>
      <c r="C135" s="26" t="s">
        <v>219</v>
      </c>
      <c r="D135" s="26" t="s">
        <v>160</v>
      </c>
      <c r="E135" s="27">
        <f t="shared" si="20"/>
        <v>62</v>
      </c>
      <c r="F135" s="27">
        <f t="shared" si="20"/>
        <v>50</v>
      </c>
      <c r="G135" s="27">
        <f t="shared" si="20"/>
        <v>50</v>
      </c>
    </row>
    <row r="136" spans="1:7" ht="36" customHeight="1">
      <c r="A136" s="38" t="s">
        <v>173</v>
      </c>
      <c r="B136" s="39"/>
      <c r="C136" s="39" t="s">
        <v>219</v>
      </c>
      <c r="D136" s="39" t="s">
        <v>28</v>
      </c>
      <c r="E136" s="40">
        <v>62</v>
      </c>
      <c r="F136" s="40">
        <v>50</v>
      </c>
      <c r="G136" s="40">
        <v>50</v>
      </c>
    </row>
    <row r="137" spans="1:7" ht="27" customHeight="1">
      <c r="A137" s="34" t="s">
        <v>305</v>
      </c>
      <c r="B137" s="26"/>
      <c r="C137" s="26" t="s">
        <v>395</v>
      </c>
      <c r="D137" s="26"/>
      <c r="E137" s="27">
        <f>E138+E141</f>
        <v>2561.5</v>
      </c>
      <c r="F137" s="27">
        <f>F138+F141</f>
        <v>2685</v>
      </c>
      <c r="G137" s="27">
        <f>G138+G141</f>
        <v>2685</v>
      </c>
    </row>
    <row r="138" spans="1:7" ht="24.75" customHeight="1">
      <c r="A138" s="28" t="s">
        <v>229</v>
      </c>
      <c r="B138" s="26"/>
      <c r="C138" s="26" t="s">
        <v>230</v>
      </c>
      <c r="D138" s="26" t="s">
        <v>160</v>
      </c>
      <c r="E138" s="27">
        <f>E139+E140</f>
        <v>2461.5</v>
      </c>
      <c r="F138" s="27">
        <f>F139+F140</f>
        <v>2685</v>
      </c>
      <c r="G138" s="27">
        <f>G139+G140</f>
        <v>2685</v>
      </c>
    </row>
    <row r="139" spans="1:7" ht="36" customHeight="1">
      <c r="A139" s="38" t="s">
        <v>173</v>
      </c>
      <c r="B139" s="39"/>
      <c r="C139" s="39" t="s">
        <v>230</v>
      </c>
      <c r="D139" s="39" t="s">
        <v>28</v>
      </c>
      <c r="E139" s="40">
        <v>1421.5</v>
      </c>
      <c r="F139" s="40">
        <v>1550</v>
      </c>
      <c r="G139" s="40">
        <v>1550</v>
      </c>
    </row>
    <row r="140" spans="1:7" ht="36" customHeight="1">
      <c r="A140" s="38" t="s">
        <v>5</v>
      </c>
      <c r="B140" s="39"/>
      <c r="C140" s="39" t="s">
        <v>230</v>
      </c>
      <c r="D140" s="39" t="s">
        <v>15</v>
      </c>
      <c r="E140" s="40">
        <v>1040</v>
      </c>
      <c r="F140" s="40">
        <v>1135</v>
      </c>
      <c r="G140" s="40">
        <v>1135</v>
      </c>
    </row>
    <row r="141" spans="1:7" ht="25.5" customHeight="1">
      <c r="A141" s="28" t="s">
        <v>60</v>
      </c>
      <c r="B141" s="39"/>
      <c r="C141" s="39" t="s">
        <v>528</v>
      </c>
      <c r="D141" s="39"/>
      <c r="E141" s="40">
        <f>E142</f>
        <v>100</v>
      </c>
      <c r="F141" s="40">
        <f>F142</f>
        <v>0</v>
      </c>
      <c r="G141" s="40">
        <f>G142</f>
        <v>0</v>
      </c>
    </row>
    <row r="142" spans="1:7" ht="36" customHeight="1">
      <c r="A142" s="38" t="s">
        <v>173</v>
      </c>
      <c r="B142" s="39"/>
      <c r="C142" s="39" t="s">
        <v>528</v>
      </c>
      <c r="D142" s="39">
        <v>200</v>
      </c>
      <c r="E142" s="40">
        <v>100</v>
      </c>
      <c r="F142" s="40">
        <v>0</v>
      </c>
      <c r="G142" s="40">
        <v>0</v>
      </c>
    </row>
    <row r="143" spans="1:7" ht="38.25" customHeight="1">
      <c r="A143" s="28" t="s">
        <v>502</v>
      </c>
      <c r="B143" s="39"/>
      <c r="C143" s="26" t="s">
        <v>500</v>
      </c>
      <c r="D143" s="39"/>
      <c r="E143" s="27">
        <f aca="true" t="shared" si="21" ref="E143:G144">E144</f>
        <v>2007.7</v>
      </c>
      <c r="F143" s="27">
        <f t="shared" si="21"/>
        <v>0</v>
      </c>
      <c r="G143" s="27">
        <f t="shared" si="21"/>
        <v>0</v>
      </c>
    </row>
    <row r="144" spans="1:7" ht="28.5" customHeight="1">
      <c r="A144" s="28" t="s">
        <v>60</v>
      </c>
      <c r="B144" s="39"/>
      <c r="C144" s="26" t="s">
        <v>501</v>
      </c>
      <c r="D144" s="39"/>
      <c r="E144" s="27">
        <f t="shared" si="21"/>
        <v>2007.7</v>
      </c>
      <c r="F144" s="27">
        <f t="shared" si="21"/>
        <v>0</v>
      </c>
      <c r="G144" s="27">
        <f t="shared" si="21"/>
        <v>0</v>
      </c>
    </row>
    <row r="145" spans="1:7" ht="36" customHeight="1">
      <c r="A145" s="38" t="s">
        <v>5</v>
      </c>
      <c r="B145" s="39"/>
      <c r="C145" s="26" t="s">
        <v>501</v>
      </c>
      <c r="D145" s="39">
        <v>600</v>
      </c>
      <c r="E145" s="40">
        <v>2007.7</v>
      </c>
      <c r="F145" s="40">
        <v>0</v>
      </c>
      <c r="G145" s="40">
        <v>0</v>
      </c>
    </row>
    <row r="146" spans="1:7" ht="15" customHeight="1">
      <c r="A146" s="41" t="s">
        <v>81</v>
      </c>
      <c r="B146" s="21"/>
      <c r="C146" s="21" t="s">
        <v>220</v>
      </c>
      <c r="D146" s="21" t="s">
        <v>160</v>
      </c>
      <c r="E146" s="23">
        <f>E147+E150</f>
        <v>165</v>
      </c>
      <c r="F146" s="23">
        <f>F147+F150</f>
        <v>75</v>
      </c>
      <c r="G146" s="23">
        <f>G147+G150</f>
        <v>75</v>
      </c>
    </row>
    <row r="147" spans="1:7" ht="39" customHeight="1">
      <c r="A147" s="34" t="s">
        <v>82</v>
      </c>
      <c r="B147" s="26"/>
      <c r="C147" s="26" t="s">
        <v>221</v>
      </c>
      <c r="D147" s="26" t="s">
        <v>160</v>
      </c>
      <c r="E147" s="27">
        <f aca="true" t="shared" si="22" ref="E147:G148">E148</f>
        <v>150</v>
      </c>
      <c r="F147" s="27">
        <f t="shared" si="22"/>
        <v>60</v>
      </c>
      <c r="G147" s="27">
        <f t="shared" si="22"/>
        <v>60</v>
      </c>
    </row>
    <row r="148" spans="1:7" ht="24" customHeight="1">
      <c r="A148" s="28" t="s">
        <v>60</v>
      </c>
      <c r="B148" s="26"/>
      <c r="C148" s="26" t="s">
        <v>222</v>
      </c>
      <c r="D148" s="26" t="s">
        <v>160</v>
      </c>
      <c r="E148" s="27">
        <f t="shared" si="22"/>
        <v>150</v>
      </c>
      <c r="F148" s="27">
        <f t="shared" si="22"/>
        <v>60</v>
      </c>
      <c r="G148" s="27">
        <f t="shared" si="22"/>
        <v>60</v>
      </c>
    </row>
    <row r="149" spans="1:7" ht="36" customHeight="1">
      <c r="A149" s="38" t="s">
        <v>173</v>
      </c>
      <c r="B149" s="39"/>
      <c r="C149" s="39" t="s">
        <v>222</v>
      </c>
      <c r="D149" s="39" t="s">
        <v>28</v>
      </c>
      <c r="E149" s="40">
        <v>150</v>
      </c>
      <c r="F149" s="40">
        <v>60</v>
      </c>
      <c r="G149" s="40">
        <v>60</v>
      </c>
    </row>
    <row r="150" spans="1:7" ht="36" customHeight="1">
      <c r="A150" s="34" t="s">
        <v>223</v>
      </c>
      <c r="B150" s="26"/>
      <c r="C150" s="26" t="s">
        <v>224</v>
      </c>
      <c r="D150" s="26" t="s">
        <v>160</v>
      </c>
      <c r="E150" s="27">
        <f aca="true" t="shared" si="23" ref="E150:G151">E151</f>
        <v>15</v>
      </c>
      <c r="F150" s="27">
        <f t="shared" si="23"/>
        <v>15</v>
      </c>
      <c r="G150" s="27">
        <f t="shared" si="23"/>
        <v>15</v>
      </c>
    </row>
    <row r="151" spans="1:7" ht="24" customHeight="1">
      <c r="A151" s="28" t="s">
        <v>60</v>
      </c>
      <c r="B151" s="26"/>
      <c r="C151" s="26" t="s">
        <v>225</v>
      </c>
      <c r="D151" s="26" t="s">
        <v>160</v>
      </c>
      <c r="E151" s="27">
        <f t="shared" si="23"/>
        <v>15</v>
      </c>
      <c r="F151" s="27">
        <f t="shared" si="23"/>
        <v>15</v>
      </c>
      <c r="G151" s="27">
        <f t="shared" si="23"/>
        <v>15</v>
      </c>
    </row>
    <row r="152" spans="1:7" ht="36" customHeight="1">
      <c r="A152" s="38" t="s">
        <v>173</v>
      </c>
      <c r="B152" s="39"/>
      <c r="C152" s="39" t="s">
        <v>225</v>
      </c>
      <c r="D152" s="39" t="s">
        <v>28</v>
      </c>
      <c r="E152" s="40">
        <v>15</v>
      </c>
      <c r="F152" s="40">
        <v>15</v>
      </c>
      <c r="G152" s="40">
        <v>15</v>
      </c>
    </row>
    <row r="153" spans="1:7" ht="36" customHeight="1">
      <c r="A153" s="41" t="s">
        <v>226</v>
      </c>
      <c r="B153" s="21"/>
      <c r="C153" s="21" t="s">
        <v>227</v>
      </c>
      <c r="D153" s="21" t="s">
        <v>160</v>
      </c>
      <c r="E153" s="23">
        <f>E154</f>
        <v>108</v>
      </c>
      <c r="F153" s="23">
        <f aca="true" t="shared" si="24" ref="F153:G155">F154</f>
        <v>0</v>
      </c>
      <c r="G153" s="23">
        <f t="shared" si="24"/>
        <v>0</v>
      </c>
    </row>
    <row r="154" spans="1:7" ht="36" customHeight="1">
      <c r="A154" s="34" t="s">
        <v>117</v>
      </c>
      <c r="B154" s="26"/>
      <c r="C154" s="26" t="s">
        <v>228</v>
      </c>
      <c r="D154" s="26" t="s">
        <v>160</v>
      </c>
      <c r="E154" s="27">
        <f>E155</f>
        <v>108</v>
      </c>
      <c r="F154" s="27">
        <f t="shared" si="24"/>
        <v>0</v>
      </c>
      <c r="G154" s="27">
        <f t="shared" si="24"/>
        <v>0</v>
      </c>
    </row>
    <row r="155" spans="1:7" ht="84.75" customHeight="1">
      <c r="A155" s="28" t="s">
        <v>470</v>
      </c>
      <c r="B155" s="26"/>
      <c r="C155" s="26" t="s">
        <v>118</v>
      </c>
      <c r="D155" s="26" t="s">
        <v>160</v>
      </c>
      <c r="E155" s="27">
        <f>E156</f>
        <v>108</v>
      </c>
      <c r="F155" s="27">
        <f t="shared" si="24"/>
        <v>0</v>
      </c>
      <c r="G155" s="27">
        <f t="shared" si="24"/>
        <v>0</v>
      </c>
    </row>
    <row r="156" spans="1:7" ht="36" customHeight="1">
      <c r="A156" s="38" t="s">
        <v>5</v>
      </c>
      <c r="B156" s="39"/>
      <c r="C156" s="39" t="s">
        <v>118</v>
      </c>
      <c r="D156" s="39" t="s">
        <v>15</v>
      </c>
      <c r="E156" s="40">
        <v>108</v>
      </c>
      <c r="F156" s="40">
        <v>0</v>
      </c>
      <c r="G156" s="40">
        <v>0</v>
      </c>
    </row>
    <row r="157" spans="1:7" ht="48.75" customHeight="1">
      <c r="A157" s="41" t="s">
        <v>11</v>
      </c>
      <c r="B157" s="21"/>
      <c r="C157" s="21" t="s">
        <v>231</v>
      </c>
      <c r="D157" s="21" t="s">
        <v>160</v>
      </c>
      <c r="E157" s="23">
        <f>E158</f>
        <v>700</v>
      </c>
      <c r="F157" s="23">
        <f>F158</f>
        <v>0</v>
      </c>
      <c r="G157" s="23">
        <f>G158</f>
        <v>0</v>
      </c>
    </row>
    <row r="158" spans="1:7" ht="36" customHeight="1">
      <c r="A158" s="41" t="s">
        <v>58</v>
      </c>
      <c r="B158" s="21"/>
      <c r="C158" s="21" t="s">
        <v>232</v>
      </c>
      <c r="D158" s="21" t="s">
        <v>160</v>
      </c>
      <c r="E158" s="23">
        <f aca="true" t="shared" si="25" ref="E158:G159">E159</f>
        <v>700</v>
      </c>
      <c r="F158" s="23">
        <f t="shared" si="25"/>
        <v>0</v>
      </c>
      <c r="G158" s="23">
        <f t="shared" si="25"/>
        <v>0</v>
      </c>
    </row>
    <row r="159" spans="1:7" ht="111.75" customHeight="1">
      <c r="A159" s="34" t="s">
        <v>59</v>
      </c>
      <c r="B159" s="26"/>
      <c r="C159" s="26" t="s">
        <v>233</v>
      </c>
      <c r="D159" s="26" t="s">
        <v>160</v>
      </c>
      <c r="E159" s="27">
        <f t="shared" si="25"/>
        <v>700</v>
      </c>
      <c r="F159" s="27">
        <f t="shared" si="25"/>
        <v>0</v>
      </c>
      <c r="G159" s="27">
        <f t="shared" si="25"/>
        <v>0</v>
      </c>
    </row>
    <row r="160" spans="1:7" ht="24" customHeight="1">
      <c r="A160" s="28" t="s">
        <v>60</v>
      </c>
      <c r="B160" s="26"/>
      <c r="C160" s="26" t="s">
        <v>234</v>
      </c>
      <c r="D160" s="26" t="s">
        <v>160</v>
      </c>
      <c r="E160" s="27">
        <f>E161+E162</f>
        <v>700</v>
      </c>
      <c r="F160" s="27">
        <f>F161+F162</f>
        <v>0</v>
      </c>
      <c r="G160" s="27">
        <f>G161+G162</f>
        <v>0</v>
      </c>
    </row>
    <row r="161" spans="1:7" ht="36" customHeight="1">
      <c r="A161" s="38" t="s">
        <v>173</v>
      </c>
      <c r="B161" s="39"/>
      <c r="C161" s="39" t="s">
        <v>234</v>
      </c>
      <c r="D161" s="39" t="s">
        <v>28</v>
      </c>
      <c r="E161" s="40">
        <v>600</v>
      </c>
      <c r="F161" s="40">
        <v>0</v>
      </c>
      <c r="G161" s="40">
        <v>0</v>
      </c>
    </row>
    <row r="162" spans="1:7" ht="36" customHeight="1">
      <c r="A162" s="38" t="s">
        <v>5</v>
      </c>
      <c r="B162" s="39"/>
      <c r="C162" s="39" t="s">
        <v>234</v>
      </c>
      <c r="D162" s="39" t="s">
        <v>15</v>
      </c>
      <c r="E162" s="40">
        <v>100</v>
      </c>
      <c r="F162" s="40">
        <v>0</v>
      </c>
      <c r="G162" s="40">
        <v>0</v>
      </c>
    </row>
    <row r="163" spans="1:7" ht="38.25" customHeight="1">
      <c r="A163" s="41" t="s">
        <v>44</v>
      </c>
      <c r="B163" s="21"/>
      <c r="C163" s="21" t="s">
        <v>235</v>
      </c>
      <c r="D163" s="21" t="s">
        <v>160</v>
      </c>
      <c r="E163" s="23">
        <f>E164+E184+E193</f>
        <v>33921.2</v>
      </c>
      <c r="F163" s="23">
        <f>F164+F184+F193</f>
        <v>29094.899999999998</v>
      </c>
      <c r="G163" s="23">
        <f>G164+G184+G193</f>
        <v>28369.1</v>
      </c>
    </row>
    <row r="164" spans="1:7" ht="28.5" customHeight="1">
      <c r="A164" s="41" t="s">
        <v>27</v>
      </c>
      <c r="B164" s="21"/>
      <c r="C164" s="21" t="s">
        <v>236</v>
      </c>
      <c r="D164" s="21" t="s">
        <v>160</v>
      </c>
      <c r="E164" s="23">
        <f>E165+E170+E173+E176+E181</f>
        <v>22917.2</v>
      </c>
      <c r="F164" s="23">
        <f>F165+F170+F173+F176+F181</f>
        <v>17779.6</v>
      </c>
      <c r="G164" s="23">
        <f>G165+G170+G173+G176+G181</f>
        <v>17896.8</v>
      </c>
    </row>
    <row r="165" spans="1:8" ht="48" customHeight="1">
      <c r="A165" s="34" t="s">
        <v>471</v>
      </c>
      <c r="B165" s="26"/>
      <c r="C165" s="26" t="s">
        <v>237</v>
      </c>
      <c r="D165" s="26" t="s">
        <v>160</v>
      </c>
      <c r="E165" s="27">
        <f>E166+E168</f>
        <v>8703.4</v>
      </c>
      <c r="F165" s="27">
        <f>F166+F168</f>
        <v>9120.6</v>
      </c>
      <c r="G165" s="27">
        <f>G166+G168</f>
        <v>9237.8</v>
      </c>
      <c r="H165" s="3"/>
    </row>
    <row r="166" spans="1:7" ht="24" customHeight="1">
      <c r="A166" s="28" t="s">
        <v>60</v>
      </c>
      <c r="B166" s="26"/>
      <c r="C166" s="26" t="s">
        <v>406</v>
      </c>
      <c r="D166" s="26" t="s">
        <v>160</v>
      </c>
      <c r="E166" s="27">
        <f>E167</f>
        <v>4781.8</v>
      </c>
      <c r="F166" s="27">
        <f>F167</f>
        <v>6007.7</v>
      </c>
      <c r="G166" s="27">
        <f>G167</f>
        <v>6124.9</v>
      </c>
    </row>
    <row r="167" spans="1:7" ht="36" customHeight="1">
      <c r="A167" s="38" t="s">
        <v>173</v>
      </c>
      <c r="B167" s="39"/>
      <c r="C167" s="39" t="s">
        <v>406</v>
      </c>
      <c r="D167" s="39" t="s">
        <v>28</v>
      </c>
      <c r="E167" s="40">
        <v>4781.8</v>
      </c>
      <c r="F167" s="40">
        <v>6007.7</v>
      </c>
      <c r="G167" s="40">
        <v>6124.9</v>
      </c>
    </row>
    <row r="168" spans="1:7" ht="24" customHeight="1">
      <c r="A168" s="28" t="s">
        <v>88</v>
      </c>
      <c r="B168" s="26"/>
      <c r="C168" s="26" t="s">
        <v>89</v>
      </c>
      <c r="D168" s="26" t="s">
        <v>160</v>
      </c>
      <c r="E168" s="27">
        <f>E169</f>
        <v>3921.6</v>
      </c>
      <c r="F168" s="27">
        <f>F169</f>
        <v>3112.9</v>
      </c>
      <c r="G168" s="27">
        <f>G169</f>
        <v>3112.9</v>
      </c>
    </row>
    <row r="169" spans="1:9" ht="36" customHeight="1">
      <c r="A169" s="38" t="s">
        <v>173</v>
      </c>
      <c r="B169" s="39"/>
      <c r="C169" s="39" t="s">
        <v>89</v>
      </c>
      <c r="D169" s="39" t="s">
        <v>28</v>
      </c>
      <c r="E169" s="40">
        <v>3921.6</v>
      </c>
      <c r="F169" s="40">
        <v>3112.9</v>
      </c>
      <c r="G169" s="40">
        <v>3112.9</v>
      </c>
      <c r="H169" s="82"/>
      <c r="I169" s="73"/>
    </row>
    <row r="170" spans="1:7" ht="39.75" customHeight="1">
      <c r="A170" s="34" t="s">
        <v>61</v>
      </c>
      <c r="B170" s="26"/>
      <c r="C170" s="26" t="s">
        <v>238</v>
      </c>
      <c r="D170" s="26" t="s">
        <v>160</v>
      </c>
      <c r="E170" s="27">
        <f aca="true" t="shared" si="26" ref="E170:G171">E171</f>
        <v>8842.1</v>
      </c>
      <c r="F170" s="27">
        <f t="shared" si="26"/>
        <v>7159</v>
      </c>
      <c r="G170" s="27">
        <f t="shared" si="26"/>
        <v>7159</v>
      </c>
    </row>
    <row r="171" spans="1:7" ht="39" customHeight="1">
      <c r="A171" s="34" t="s">
        <v>61</v>
      </c>
      <c r="B171" s="26"/>
      <c r="C171" s="26" t="s">
        <v>90</v>
      </c>
      <c r="D171" s="26" t="s">
        <v>160</v>
      </c>
      <c r="E171" s="27">
        <f t="shared" si="26"/>
        <v>8842.1</v>
      </c>
      <c r="F171" s="27">
        <f t="shared" si="26"/>
        <v>7159</v>
      </c>
      <c r="G171" s="27">
        <f t="shared" si="26"/>
        <v>7159</v>
      </c>
    </row>
    <row r="172" spans="1:7" ht="36" customHeight="1">
      <c r="A172" s="38" t="s">
        <v>173</v>
      </c>
      <c r="B172" s="39"/>
      <c r="C172" s="39" t="s">
        <v>90</v>
      </c>
      <c r="D172" s="39" t="s">
        <v>28</v>
      </c>
      <c r="E172" s="40">
        <v>8842.1</v>
      </c>
      <c r="F172" s="40">
        <v>7159</v>
      </c>
      <c r="G172" s="40">
        <v>7159</v>
      </c>
    </row>
    <row r="173" spans="1:7" ht="15" customHeight="1">
      <c r="A173" s="34" t="s">
        <v>150</v>
      </c>
      <c r="B173" s="26"/>
      <c r="C173" s="26" t="s">
        <v>239</v>
      </c>
      <c r="D173" s="26" t="s">
        <v>160</v>
      </c>
      <c r="E173" s="27">
        <f aca="true" t="shared" si="27" ref="E173:G174">E174</f>
        <v>1392.3</v>
      </c>
      <c r="F173" s="27">
        <f t="shared" si="27"/>
        <v>1500</v>
      </c>
      <c r="G173" s="27">
        <f t="shared" si="27"/>
        <v>1500</v>
      </c>
    </row>
    <row r="174" spans="1:7" ht="24" customHeight="1">
      <c r="A174" s="28" t="s">
        <v>60</v>
      </c>
      <c r="B174" s="26"/>
      <c r="C174" s="26" t="s">
        <v>240</v>
      </c>
      <c r="D174" s="26" t="s">
        <v>160</v>
      </c>
      <c r="E174" s="27">
        <f t="shared" si="27"/>
        <v>1392.3</v>
      </c>
      <c r="F174" s="27">
        <f t="shared" si="27"/>
        <v>1500</v>
      </c>
      <c r="G174" s="27">
        <f t="shared" si="27"/>
        <v>1500</v>
      </c>
    </row>
    <row r="175" spans="1:7" ht="36" customHeight="1">
      <c r="A175" s="38" t="s">
        <v>5</v>
      </c>
      <c r="B175" s="39"/>
      <c r="C175" s="39" t="s">
        <v>240</v>
      </c>
      <c r="D175" s="39" t="s">
        <v>15</v>
      </c>
      <c r="E175" s="40">
        <v>1392.3</v>
      </c>
      <c r="F175" s="40">
        <v>1500</v>
      </c>
      <c r="G175" s="40">
        <v>1500</v>
      </c>
    </row>
    <row r="176" spans="1:7" ht="25.5" customHeight="1">
      <c r="A176" s="28" t="s">
        <v>474</v>
      </c>
      <c r="B176" s="39"/>
      <c r="C176" s="26" t="s">
        <v>472</v>
      </c>
      <c r="D176" s="26"/>
      <c r="E176" s="27">
        <f>E177+E179</f>
        <v>3660.4</v>
      </c>
      <c r="F176" s="27">
        <f>F177+F179</f>
        <v>0</v>
      </c>
      <c r="G176" s="27">
        <f>G177+G179</f>
        <v>0</v>
      </c>
    </row>
    <row r="177" spans="1:7" ht="39.75" customHeight="1">
      <c r="A177" s="28" t="s">
        <v>475</v>
      </c>
      <c r="B177" s="26"/>
      <c r="C177" s="26" t="s">
        <v>473</v>
      </c>
      <c r="D177" s="26"/>
      <c r="E177" s="27">
        <f>E178</f>
        <v>3625.3</v>
      </c>
      <c r="F177" s="27">
        <f>F178</f>
        <v>0</v>
      </c>
      <c r="G177" s="27">
        <f>G178</f>
        <v>0</v>
      </c>
    </row>
    <row r="178" spans="1:7" ht="36" customHeight="1">
      <c r="A178" s="38" t="s">
        <v>173</v>
      </c>
      <c r="B178" s="39"/>
      <c r="C178" s="39" t="s">
        <v>473</v>
      </c>
      <c r="D178" s="39">
        <v>200</v>
      </c>
      <c r="E178" s="40">
        <v>3625.3</v>
      </c>
      <c r="F178" s="40">
        <v>0</v>
      </c>
      <c r="G178" s="40">
        <v>0</v>
      </c>
    </row>
    <row r="179" spans="1:7" ht="25.5" customHeight="1">
      <c r="A179" s="28" t="s">
        <v>60</v>
      </c>
      <c r="B179" s="26"/>
      <c r="C179" s="26" t="s">
        <v>522</v>
      </c>
      <c r="D179" s="26"/>
      <c r="E179" s="27">
        <f>E180</f>
        <v>35.1</v>
      </c>
      <c r="F179" s="27">
        <f>F180</f>
        <v>0</v>
      </c>
      <c r="G179" s="27">
        <f>G180</f>
        <v>0</v>
      </c>
    </row>
    <row r="180" spans="1:7" ht="36" customHeight="1">
      <c r="A180" s="38" t="s">
        <v>173</v>
      </c>
      <c r="B180" s="39"/>
      <c r="C180" s="39" t="s">
        <v>522</v>
      </c>
      <c r="D180" s="39">
        <v>200</v>
      </c>
      <c r="E180" s="40">
        <v>35.1</v>
      </c>
      <c r="F180" s="40">
        <v>0</v>
      </c>
      <c r="G180" s="40">
        <v>0</v>
      </c>
    </row>
    <row r="181" spans="1:7" ht="36" customHeight="1">
      <c r="A181" s="34" t="s">
        <v>529</v>
      </c>
      <c r="B181" s="26"/>
      <c r="C181" s="26" t="s">
        <v>530</v>
      </c>
      <c r="D181" s="26" t="s">
        <v>160</v>
      </c>
      <c r="E181" s="27">
        <f aca="true" t="shared" si="28" ref="E181:G182">E182</f>
        <v>319</v>
      </c>
      <c r="F181" s="27">
        <f t="shared" si="28"/>
        <v>0</v>
      </c>
      <c r="G181" s="27">
        <f t="shared" si="28"/>
        <v>0</v>
      </c>
    </row>
    <row r="182" spans="1:7" ht="25.5" customHeight="1">
      <c r="A182" s="28" t="s">
        <v>60</v>
      </c>
      <c r="B182" s="26"/>
      <c r="C182" s="26" t="s">
        <v>531</v>
      </c>
      <c r="D182" s="26" t="s">
        <v>160</v>
      </c>
      <c r="E182" s="27">
        <f t="shared" si="28"/>
        <v>319</v>
      </c>
      <c r="F182" s="27">
        <f t="shared" si="28"/>
        <v>0</v>
      </c>
      <c r="G182" s="27">
        <f t="shared" si="28"/>
        <v>0</v>
      </c>
    </row>
    <row r="183" spans="1:7" ht="36" customHeight="1">
      <c r="A183" s="38" t="s">
        <v>173</v>
      </c>
      <c r="B183" s="39"/>
      <c r="C183" s="39" t="s">
        <v>531</v>
      </c>
      <c r="D183" s="39" t="s">
        <v>28</v>
      </c>
      <c r="E183" s="40">
        <v>319</v>
      </c>
      <c r="F183" s="40">
        <v>0</v>
      </c>
      <c r="G183" s="40">
        <v>0</v>
      </c>
    </row>
    <row r="184" spans="1:7" ht="36" customHeight="1">
      <c r="A184" s="41" t="s">
        <v>62</v>
      </c>
      <c r="B184" s="21"/>
      <c r="C184" s="21" t="s">
        <v>241</v>
      </c>
      <c r="D184" s="21" t="s">
        <v>160</v>
      </c>
      <c r="E184" s="23">
        <f>E185+E190</f>
        <v>10762</v>
      </c>
      <c r="F184" s="23">
        <f>F185+F190</f>
        <v>11315.3</v>
      </c>
      <c r="G184" s="23">
        <f>G185+G190</f>
        <v>10472.3</v>
      </c>
    </row>
    <row r="185" spans="1:7" ht="36" customHeight="1">
      <c r="A185" s="34" t="s">
        <v>25</v>
      </c>
      <c r="B185" s="26"/>
      <c r="C185" s="26" t="s">
        <v>242</v>
      </c>
      <c r="D185" s="26" t="s">
        <v>160</v>
      </c>
      <c r="E185" s="27">
        <f>E186</f>
        <v>6656.7</v>
      </c>
      <c r="F185" s="27">
        <f>F186</f>
        <v>7210</v>
      </c>
      <c r="G185" s="27">
        <f>G186</f>
        <v>6367</v>
      </c>
    </row>
    <row r="186" spans="1:7" ht="24" customHeight="1">
      <c r="A186" s="28" t="s">
        <v>60</v>
      </c>
      <c r="B186" s="26"/>
      <c r="C186" s="26" t="s">
        <v>243</v>
      </c>
      <c r="D186" s="26" t="s">
        <v>160</v>
      </c>
      <c r="E186" s="27">
        <f>E187+E189+E188</f>
        <v>6656.7</v>
      </c>
      <c r="F186" s="27">
        <f>F187+F189</f>
        <v>7210</v>
      </c>
      <c r="G186" s="27">
        <f>G187+G189</f>
        <v>6367</v>
      </c>
    </row>
    <row r="187" spans="1:7" ht="36" customHeight="1">
      <c r="A187" s="38" t="s">
        <v>173</v>
      </c>
      <c r="B187" s="39"/>
      <c r="C187" s="39" t="s">
        <v>243</v>
      </c>
      <c r="D187" s="39" t="s">
        <v>28</v>
      </c>
      <c r="E187" s="40">
        <v>6051.5</v>
      </c>
      <c r="F187" s="40">
        <v>6860</v>
      </c>
      <c r="G187" s="40">
        <v>6017</v>
      </c>
    </row>
    <row r="188" spans="1:7" ht="36" customHeight="1">
      <c r="A188" s="38" t="s">
        <v>5</v>
      </c>
      <c r="B188" s="39"/>
      <c r="C188" s="39" t="s">
        <v>243</v>
      </c>
      <c r="D188" s="39">
        <v>600</v>
      </c>
      <c r="E188" s="40">
        <v>250</v>
      </c>
      <c r="F188" s="40">
        <v>0</v>
      </c>
      <c r="G188" s="40">
        <v>0</v>
      </c>
    </row>
    <row r="189" spans="1:7" ht="12" customHeight="1">
      <c r="A189" s="38" t="s">
        <v>1</v>
      </c>
      <c r="B189" s="39"/>
      <c r="C189" s="39" t="s">
        <v>243</v>
      </c>
      <c r="D189" s="39" t="s">
        <v>0</v>
      </c>
      <c r="E189" s="40">
        <v>355.2</v>
      </c>
      <c r="F189" s="40">
        <v>350</v>
      </c>
      <c r="G189" s="40">
        <v>350</v>
      </c>
    </row>
    <row r="190" spans="1:7" ht="26.25" customHeight="1">
      <c r="A190" s="34" t="s">
        <v>26</v>
      </c>
      <c r="B190" s="26"/>
      <c r="C190" s="26" t="s">
        <v>244</v>
      </c>
      <c r="D190" s="26" t="s">
        <v>160</v>
      </c>
      <c r="E190" s="27">
        <f aca="true" t="shared" si="29" ref="E190:G191">E191</f>
        <v>4105.3</v>
      </c>
      <c r="F190" s="27">
        <f t="shared" si="29"/>
        <v>4105.3</v>
      </c>
      <c r="G190" s="27">
        <f t="shared" si="29"/>
        <v>4105.3</v>
      </c>
    </row>
    <row r="191" spans="1:7" ht="50.25" customHeight="1">
      <c r="A191" s="28" t="s">
        <v>476</v>
      </c>
      <c r="B191" s="26"/>
      <c r="C191" s="26" t="s">
        <v>91</v>
      </c>
      <c r="D191" s="26" t="s">
        <v>160</v>
      </c>
      <c r="E191" s="27">
        <f t="shared" si="29"/>
        <v>4105.3</v>
      </c>
      <c r="F191" s="27">
        <f t="shared" si="29"/>
        <v>4105.3</v>
      </c>
      <c r="G191" s="27">
        <f t="shared" si="29"/>
        <v>4105.3</v>
      </c>
    </row>
    <row r="192" spans="1:7" ht="12" customHeight="1">
      <c r="A192" s="38" t="s">
        <v>1</v>
      </c>
      <c r="B192" s="39"/>
      <c r="C192" s="39" t="s">
        <v>91</v>
      </c>
      <c r="D192" s="39" t="s">
        <v>0</v>
      </c>
      <c r="E192" s="40">
        <v>4105.3</v>
      </c>
      <c r="F192" s="40">
        <v>4105.3</v>
      </c>
      <c r="G192" s="40">
        <v>4105.3</v>
      </c>
    </row>
    <row r="193" spans="1:7" ht="40.5" customHeight="1">
      <c r="A193" s="88" t="s">
        <v>79</v>
      </c>
      <c r="B193" s="21"/>
      <c r="C193" s="21" t="s">
        <v>370</v>
      </c>
      <c r="D193" s="21" t="s">
        <v>160</v>
      </c>
      <c r="E193" s="23">
        <f>E194</f>
        <v>242</v>
      </c>
      <c r="F193" s="23">
        <f aca="true" t="shared" si="30" ref="F193:G195">F194</f>
        <v>0</v>
      </c>
      <c r="G193" s="23">
        <f t="shared" si="30"/>
        <v>0</v>
      </c>
    </row>
    <row r="194" spans="1:7" ht="63" customHeight="1">
      <c r="A194" s="54" t="s">
        <v>532</v>
      </c>
      <c r="B194" s="26"/>
      <c r="C194" s="26" t="s">
        <v>533</v>
      </c>
      <c r="D194" s="26" t="s">
        <v>160</v>
      </c>
      <c r="E194" s="27">
        <f>E195</f>
        <v>242</v>
      </c>
      <c r="F194" s="27">
        <f t="shared" si="30"/>
        <v>0</v>
      </c>
      <c r="G194" s="27">
        <f t="shared" si="30"/>
        <v>0</v>
      </c>
    </row>
    <row r="195" spans="1:7" ht="24.75" customHeight="1">
      <c r="A195" s="35" t="s">
        <v>60</v>
      </c>
      <c r="B195" s="29"/>
      <c r="C195" s="29" t="s">
        <v>534</v>
      </c>
      <c r="D195" s="29" t="s">
        <v>160</v>
      </c>
      <c r="E195" s="33">
        <f>E196</f>
        <v>242</v>
      </c>
      <c r="F195" s="33">
        <f t="shared" si="30"/>
        <v>0</v>
      </c>
      <c r="G195" s="33">
        <f t="shared" si="30"/>
        <v>0</v>
      </c>
    </row>
    <row r="196" spans="1:7" ht="37.5" customHeight="1">
      <c r="A196" s="49" t="s">
        <v>173</v>
      </c>
      <c r="B196" s="45"/>
      <c r="C196" s="45" t="s">
        <v>534</v>
      </c>
      <c r="D196" s="45" t="s">
        <v>28</v>
      </c>
      <c r="E196" s="46">
        <v>242</v>
      </c>
      <c r="F196" s="46">
        <v>0</v>
      </c>
      <c r="G196" s="46">
        <v>0</v>
      </c>
    </row>
    <row r="197" spans="1:7" ht="51.75" customHeight="1">
      <c r="A197" s="41" t="s">
        <v>459</v>
      </c>
      <c r="B197" s="21"/>
      <c r="C197" s="21" t="s">
        <v>456</v>
      </c>
      <c r="D197" s="21"/>
      <c r="E197" s="23">
        <f>E198</f>
        <v>30</v>
      </c>
      <c r="F197" s="23">
        <f aca="true" t="shared" si="31" ref="F197:G199">F198</f>
        <v>0</v>
      </c>
      <c r="G197" s="23">
        <f t="shared" si="31"/>
        <v>0</v>
      </c>
    </row>
    <row r="198" spans="1:7" ht="23.25" customHeight="1">
      <c r="A198" s="55" t="s">
        <v>441</v>
      </c>
      <c r="B198" s="26"/>
      <c r="C198" s="26" t="s">
        <v>457</v>
      </c>
      <c r="D198" s="26"/>
      <c r="E198" s="27">
        <f>E199</f>
        <v>30</v>
      </c>
      <c r="F198" s="27">
        <f t="shared" si="31"/>
        <v>0</v>
      </c>
      <c r="G198" s="27">
        <f t="shared" si="31"/>
        <v>0</v>
      </c>
    </row>
    <row r="199" spans="1:7" ht="24.75" customHeight="1">
      <c r="A199" s="28" t="s">
        <v>60</v>
      </c>
      <c r="B199" s="26"/>
      <c r="C199" s="26" t="s">
        <v>458</v>
      </c>
      <c r="D199" s="26"/>
      <c r="E199" s="27">
        <f>E200</f>
        <v>30</v>
      </c>
      <c r="F199" s="27">
        <f t="shared" si="31"/>
        <v>0</v>
      </c>
      <c r="G199" s="27">
        <f t="shared" si="31"/>
        <v>0</v>
      </c>
    </row>
    <row r="200" spans="1:7" ht="37.5" customHeight="1">
      <c r="A200" s="38" t="s">
        <v>173</v>
      </c>
      <c r="B200" s="39"/>
      <c r="C200" s="39" t="s">
        <v>458</v>
      </c>
      <c r="D200" s="39">
        <v>200</v>
      </c>
      <c r="E200" s="40">
        <v>30</v>
      </c>
      <c r="F200" s="40">
        <v>0</v>
      </c>
      <c r="G200" s="40">
        <v>0</v>
      </c>
    </row>
    <row r="201" spans="1:7" ht="13.5" customHeight="1">
      <c r="A201" s="41" t="s">
        <v>24</v>
      </c>
      <c r="B201" s="21"/>
      <c r="C201" s="21" t="s">
        <v>171</v>
      </c>
      <c r="D201" s="21" t="s">
        <v>160</v>
      </c>
      <c r="E201" s="23">
        <f>E202+E209+E211+E213+E215+E217+E219+E222+E225+E228+E232+E234+E238+E240+E207+E205</f>
        <v>76391.4</v>
      </c>
      <c r="F201" s="23">
        <f>F202+F209+F211+F213+F215+F217+F219+F222+F225+F228+F232+F234+F238+F240+F207+F205</f>
        <v>67072.90000000001</v>
      </c>
      <c r="G201" s="23">
        <f>G202+G209+G211+G213+G215+G217+G219+G222+G225+G228+G232+G234+G238+G240+G207+G205</f>
        <v>66242.09999999999</v>
      </c>
    </row>
    <row r="202" spans="1:7" ht="14.25" customHeight="1">
      <c r="A202" s="28" t="s">
        <v>17</v>
      </c>
      <c r="B202" s="26"/>
      <c r="C202" s="26" t="s">
        <v>245</v>
      </c>
      <c r="D202" s="26" t="s">
        <v>160</v>
      </c>
      <c r="E202" s="27">
        <f>E203+E204</f>
        <v>2416.9</v>
      </c>
      <c r="F202" s="27">
        <f>F203+F204</f>
        <v>1863</v>
      </c>
      <c r="G202" s="27">
        <f>G203+G204</f>
        <v>1240</v>
      </c>
    </row>
    <row r="203" spans="1:7" ht="36" customHeight="1">
      <c r="A203" s="38" t="s">
        <v>173</v>
      </c>
      <c r="B203" s="39"/>
      <c r="C203" s="39" t="s">
        <v>245</v>
      </c>
      <c r="D203" s="39" t="s">
        <v>28</v>
      </c>
      <c r="E203" s="40">
        <v>2199.4</v>
      </c>
      <c r="F203" s="40">
        <v>1623</v>
      </c>
      <c r="G203" s="40">
        <v>1000</v>
      </c>
    </row>
    <row r="204" spans="1:7" ht="14.25" customHeight="1">
      <c r="A204" s="38" t="s">
        <v>1</v>
      </c>
      <c r="B204" s="39"/>
      <c r="C204" s="39" t="s">
        <v>245</v>
      </c>
      <c r="D204" s="39" t="s">
        <v>0</v>
      </c>
      <c r="E204" s="40">
        <v>217.5</v>
      </c>
      <c r="F204" s="40">
        <v>240</v>
      </c>
      <c r="G204" s="40">
        <v>240</v>
      </c>
    </row>
    <row r="205" spans="1:7" ht="27" customHeight="1">
      <c r="A205" s="74" t="s">
        <v>523</v>
      </c>
      <c r="B205" s="75"/>
      <c r="C205" s="76">
        <v>9900009300</v>
      </c>
      <c r="D205" s="75"/>
      <c r="E205" s="77">
        <f>E206</f>
        <v>187.4</v>
      </c>
      <c r="F205" s="77">
        <f>F206</f>
        <v>0</v>
      </c>
      <c r="G205" s="77">
        <f>G206</f>
        <v>0</v>
      </c>
    </row>
    <row r="206" spans="1:7" ht="15.75" customHeight="1">
      <c r="A206" s="78" t="s">
        <v>1</v>
      </c>
      <c r="B206" s="79"/>
      <c r="C206" s="80">
        <v>9900009300</v>
      </c>
      <c r="D206" s="79" t="s">
        <v>0</v>
      </c>
      <c r="E206" s="81">
        <v>187.4</v>
      </c>
      <c r="F206" s="40">
        <v>0</v>
      </c>
      <c r="G206" s="40">
        <v>0</v>
      </c>
    </row>
    <row r="207" spans="1:7" ht="27.75" customHeight="1">
      <c r="A207" s="28" t="s">
        <v>519</v>
      </c>
      <c r="B207" s="39"/>
      <c r="C207" s="39" t="s">
        <v>518</v>
      </c>
      <c r="D207" s="39"/>
      <c r="E207" s="40">
        <f>E208</f>
        <v>1267.8</v>
      </c>
      <c r="F207" s="40">
        <f>F208</f>
        <v>0</v>
      </c>
      <c r="G207" s="40">
        <f>G208</f>
        <v>0</v>
      </c>
    </row>
    <row r="208" spans="1:7" ht="14.25" customHeight="1">
      <c r="A208" s="38" t="s">
        <v>1</v>
      </c>
      <c r="B208" s="39"/>
      <c r="C208" s="39" t="s">
        <v>518</v>
      </c>
      <c r="D208" s="39">
        <v>800</v>
      </c>
      <c r="E208" s="40">
        <v>1267.8</v>
      </c>
      <c r="F208" s="40">
        <v>0</v>
      </c>
      <c r="G208" s="40">
        <v>0</v>
      </c>
    </row>
    <row r="209" spans="1:7" ht="37.5" customHeight="1">
      <c r="A209" s="28" t="s">
        <v>22</v>
      </c>
      <c r="B209" s="26"/>
      <c r="C209" s="26" t="s">
        <v>246</v>
      </c>
      <c r="D209" s="26" t="s">
        <v>160</v>
      </c>
      <c r="E209" s="27">
        <f>E210</f>
        <v>6847.4</v>
      </c>
      <c r="F209" s="27">
        <f>F210</f>
        <v>5724.5</v>
      </c>
      <c r="G209" s="27">
        <f>G210</f>
        <v>5724.5</v>
      </c>
    </row>
    <row r="210" spans="1:7" ht="24" customHeight="1">
      <c r="A210" s="38" t="s">
        <v>50</v>
      </c>
      <c r="B210" s="39"/>
      <c r="C210" s="39" t="s">
        <v>246</v>
      </c>
      <c r="D210" s="39" t="s">
        <v>6</v>
      </c>
      <c r="E210" s="40">
        <v>6847.4</v>
      </c>
      <c r="F210" s="40">
        <v>5724.5</v>
      </c>
      <c r="G210" s="40">
        <v>5724.5</v>
      </c>
    </row>
    <row r="211" spans="1:7" ht="36.75" customHeight="1">
      <c r="A211" s="28" t="s">
        <v>152</v>
      </c>
      <c r="B211" s="26"/>
      <c r="C211" s="26" t="s">
        <v>247</v>
      </c>
      <c r="D211" s="26" t="s">
        <v>160</v>
      </c>
      <c r="E211" s="27">
        <f>E212</f>
        <v>12.7</v>
      </c>
      <c r="F211" s="27">
        <f>F212</f>
        <v>212.3</v>
      </c>
      <c r="G211" s="27">
        <f>G212</f>
        <v>5.2</v>
      </c>
    </row>
    <row r="212" spans="1:7" ht="36" customHeight="1">
      <c r="A212" s="38" t="s">
        <v>173</v>
      </c>
      <c r="B212" s="39"/>
      <c r="C212" s="39" t="s">
        <v>247</v>
      </c>
      <c r="D212" s="39" t="s">
        <v>28</v>
      </c>
      <c r="E212" s="40">
        <v>12.7</v>
      </c>
      <c r="F212" s="40">
        <v>212.3</v>
      </c>
      <c r="G212" s="40">
        <v>5.2</v>
      </c>
    </row>
    <row r="213" spans="1:7" ht="24" customHeight="1">
      <c r="A213" s="28" t="s">
        <v>447</v>
      </c>
      <c r="B213" s="26"/>
      <c r="C213" s="26" t="s">
        <v>248</v>
      </c>
      <c r="D213" s="26" t="s">
        <v>160</v>
      </c>
      <c r="E213" s="27">
        <f>E214</f>
        <v>313</v>
      </c>
      <c r="F213" s="27">
        <f>F214</f>
        <v>0</v>
      </c>
      <c r="G213" s="27">
        <f>G214</f>
        <v>0</v>
      </c>
    </row>
    <row r="214" spans="1:7" ht="36" customHeight="1">
      <c r="A214" s="38" t="s">
        <v>173</v>
      </c>
      <c r="B214" s="39"/>
      <c r="C214" s="39" t="s">
        <v>248</v>
      </c>
      <c r="D214" s="39" t="s">
        <v>28</v>
      </c>
      <c r="E214" s="40">
        <v>313</v>
      </c>
      <c r="F214" s="40">
        <v>0</v>
      </c>
      <c r="G214" s="40">
        <v>0</v>
      </c>
    </row>
    <row r="215" spans="1:7" ht="37.5" customHeight="1">
      <c r="A215" s="28" t="s">
        <v>249</v>
      </c>
      <c r="B215" s="26"/>
      <c r="C215" s="26" t="s">
        <v>250</v>
      </c>
      <c r="D215" s="26" t="s">
        <v>160</v>
      </c>
      <c r="E215" s="27">
        <f>E216</f>
        <v>10</v>
      </c>
      <c r="F215" s="27">
        <f>F216</f>
        <v>10</v>
      </c>
      <c r="G215" s="27">
        <f>G216</f>
        <v>10</v>
      </c>
    </row>
    <row r="216" spans="1:7" ht="24" customHeight="1">
      <c r="A216" s="38" t="s">
        <v>50</v>
      </c>
      <c r="B216" s="39"/>
      <c r="C216" s="39" t="s">
        <v>250</v>
      </c>
      <c r="D216" s="39" t="s">
        <v>6</v>
      </c>
      <c r="E216" s="40">
        <v>10</v>
      </c>
      <c r="F216" s="40">
        <v>10</v>
      </c>
      <c r="G216" s="40">
        <v>10</v>
      </c>
    </row>
    <row r="217" spans="1:7" ht="52.5" customHeight="1">
      <c r="A217" s="28" t="s">
        <v>14</v>
      </c>
      <c r="B217" s="26"/>
      <c r="C217" s="26" t="s">
        <v>251</v>
      </c>
      <c r="D217" s="26" t="s">
        <v>160</v>
      </c>
      <c r="E217" s="27">
        <f>E218</f>
        <v>5875.3</v>
      </c>
      <c r="F217" s="27">
        <f>F218</f>
        <v>5875.3</v>
      </c>
      <c r="G217" s="27">
        <f>G218</f>
        <v>5875.3</v>
      </c>
    </row>
    <row r="218" spans="1:7" ht="15" customHeight="1">
      <c r="A218" s="38" t="s">
        <v>1</v>
      </c>
      <c r="B218" s="39"/>
      <c r="C218" s="39" t="s">
        <v>251</v>
      </c>
      <c r="D218" s="39" t="s">
        <v>0</v>
      </c>
      <c r="E218" s="40">
        <v>5875.3</v>
      </c>
      <c r="F218" s="40">
        <v>5875.3</v>
      </c>
      <c r="G218" s="40">
        <v>5875.3</v>
      </c>
    </row>
    <row r="219" spans="1:7" ht="85.5" customHeight="1">
      <c r="A219" s="28" t="s">
        <v>252</v>
      </c>
      <c r="B219" s="26"/>
      <c r="C219" s="26" t="s">
        <v>253</v>
      </c>
      <c r="D219" s="26" t="s">
        <v>160</v>
      </c>
      <c r="E219" s="27">
        <f>E220+E221</f>
        <v>99</v>
      </c>
      <c r="F219" s="27">
        <f>F220+F221</f>
        <v>99</v>
      </c>
      <c r="G219" s="27">
        <f>G220+G221</f>
        <v>99</v>
      </c>
    </row>
    <row r="220" spans="1:7" ht="72.75" customHeight="1">
      <c r="A220" s="38" t="s">
        <v>12</v>
      </c>
      <c r="B220" s="39"/>
      <c r="C220" s="39" t="s">
        <v>253</v>
      </c>
      <c r="D220" s="39" t="s">
        <v>13</v>
      </c>
      <c r="E220" s="40">
        <v>94</v>
      </c>
      <c r="F220" s="40">
        <v>94</v>
      </c>
      <c r="G220" s="40">
        <v>94</v>
      </c>
    </row>
    <row r="221" spans="1:7" ht="38.25" customHeight="1">
      <c r="A221" s="38" t="s">
        <v>173</v>
      </c>
      <c r="B221" s="39"/>
      <c r="C221" s="39" t="s">
        <v>253</v>
      </c>
      <c r="D221" s="39" t="s">
        <v>28</v>
      </c>
      <c r="E221" s="40">
        <v>5</v>
      </c>
      <c r="F221" s="40">
        <v>5</v>
      </c>
      <c r="G221" s="40">
        <v>5</v>
      </c>
    </row>
    <row r="222" spans="1:7" ht="84.75" customHeight="1">
      <c r="A222" s="28" t="s">
        <v>146</v>
      </c>
      <c r="B222" s="26"/>
      <c r="C222" s="26" t="s">
        <v>254</v>
      </c>
      <c r="D222" s="26" t="s">
        <v>160</v>
      </c>
      <c r="E222" s="27">
        <f>E223+E224</f>
        <v>477.6</v>
      </c>
      <c r="F222" s="27">
        <f>F223+F224</f>
        <v>477.6</v>
      </c>
      <c r="G222" s="27">
        <f>G223+G224</f>
        <v>477.6</v>
      </c>
    </row>
    <row r="223" spans="1:7" ht="74.25" customHeight="1">
      <c r="A223" s="38" t="s">
        <v>12</v>
      </c>
      <c r="B223" s="39"/>
      <c r="C223" s="39" t="s">
        <v>254</v>
      </c>
      <c r="D223" s="39" t="s">
        <v>13</v>
      </c>
      <c r="E223" s="40">
        <v>470.1</v>
      </c>
      <c r="F223" s="40">
        <v>470.1</v>
      </c>
      <c r="G223" s="40">
        <v>470.1</v>
      </c>
    </row>
    <row r="224" spans="1:7" ht="36" customHeight="1">
      <c r="A224" s="38" t="s">
        <v>173</v>
      </c>
      <c r="B224" s="39"/>
      <c r="C224" s="39" t="s">
        <v>254</v>
      </c>
      <c r="D224" s="39" t="s">
        <v>28</v>
      </c>
      <c r="E224" s="40">
        <v>7.5</v>
      </c>
      <c r="F224" s="40">
        <v>7.5</v>
      </c>
      <c r="G224" s="40">
        <v>7.5</v>
      </c>
    </row>
    <row r="225" spans="1:7" ht="83.25" customHeight="1">
      <c r="A225" s="28" t="s">
        <v>255</v>
      </c>
      <c r="B225" s="26"/>
      <c r="C225" s="26" t="s">
        <v>256</v>
      </c>
      <c r="D225" s="26" t="s">
        <v>160</v>
      </c>
      <c r="E225" s="27">
        <f>E226+E227</f>
        <v>66.89999999999999</v>
      </c>
      <c r="F225" s="27">
        <f>F226+F227</f>
        <v>66.89999999999999</v>
      </c>
      <c r="G225" s="27">
        <f>G226+G227</f>
        <v>66.89999999999999</v>
      </c>
    </row>
    <row r="226" spans="1:7" ht="74.25" customHeight="1">
      <c r="A226" s="38" t="s">
        <v>12</v>
      </c>
      <c r="B226" s="39"/>
      <c r="C226" s="39" t="s">
        <v>256</v>
      </c>
      <c r="D226" s="39" t="s">
        <v>13</v>
      </c>
      <c r="E226" s="40">
        <v>65.8</v>
      </c>
      <c r="F226" s="40">
        <v>65.8</v>
      </c>
      <c r="G226" s="40">
        <v>65.8</v>
      </c>
    </row>
    <row r="227" spans="1:7" ht="36" customHeight="1">
      <c r="A227" s="38" t="s">
        <v>173</v>
      </c>
      <c r="B227" s="39"/>
      <c r="C227" s="39" t="s">
        <v>256</v>
      </c>
      <c r="D227" s="39" t="s">
        <v>28</v>
      </c>
      <c r="E227" s="40">
        <v>1.1</v>
      </c>
      <c r="F227" s="40">
        <v>1.1</v>
      </c>
      <c r="G227" s="40">
        <v>1.1</v>
      </c>
    </row>
    <row r="228" spans="1:7" ht="98.25" customHeight="1">
      <c r="A228" s="28" t="s">
        <v>151</v>
      </c>
      <c r="B228" s="26"/>
      <c r="C228" s="26" t="s">
        <v>257</v>
      </c>
      <c r="D228" s="26" t="s">
        <v>160</v>
      </c>
      <c r="E228" s="27">
        <f>E229+E230+E231</f>
        <v>24.299999999999997</v>
      </c>
      <c r="F228" s="27">
        <f>F229+F230+F231</f>
        <v>24.299999999999997</v>
      </c>
      <c r="G228" s="27">
        <f>G229+G230+G231</f>
        <v>24.299999999999997</v>
      </c>
    </row>
    <row r="229" spans="1:7" ht="72" customHeight="1">
      <c r="A229" s="38" t="s">
        <v>12</v>
      </c>
      <c r="B229" s="39"/>
      <c r="C229" s="39" t="s">
        <v>257</v>
      </c>
      <c r="D229" s="39" t="s">
        <v>13</v>
      </c>
      <c r="E229" s="40">
        <v>1.9</v>
      </c>
      <c r="F229" s="40">
        <v>1.9</v>
      </c>
      <c r="G229" s="40">
        <v>1.9</v>
      </c>
    </row>
    <row r="230" spans="1:7" ht="36" customHeight="1">
      <c r="A230" s="38" t="s">
        <v>173</v>
      </c>
      <c r="B230" s="39"/>
      <c r="C230" s="39" t="s">
        <v>257</v>
      </c>
      <c r="D230" s="39" t="s">
        <v>28</v>
      </c>
      <c r="E230" s="40">
        <v>3</v>
      </c>
      <c r="F230" s="40">
        <v>3</v>
      </c>
      <c r="G230" s="40">
        <v>3</v>
      </c>
    </row>
    <row r="231" spans="1:7" ht="12" customHeight="1">
      <c r="A231" s="38" t="s">
        <v>33</v>
      </c>
      <c r="B231" s="39"/>
      <c r="C231" s="39" t="s">
        <v>257</v>
      </c>
      <c r="D231" s="39" t="s">
        <v>2</v>
      </c>
      <c r="E231" s="40">
        <v>19.4</v>
      </c>
      <c r="F231" s="40">
        <v>19.4</v>
      </c>
      <c r="G231" s="40">
        <v>19.4</v>
      </c>
    </row>
    <row r="232" spans="1:7" ht="132.75" customHeight="1">
      <c r="A232" s="28" t="s">
        <v>258</v>
      </c>
      <c r="B232" s="26"/>
      <c r="C232" s="26" t="s">
        <v>259</v>
      </c>
      <c r="D232" s="26" t="s">
        <v>160</v>
      </c>
      <c r="E232" s="27">
        <f>E233</f>
        <v>5</v>
      </c>
      <c r="F232" s="27">
        <f>F233</f>
        <v>5</v>
      </c>
      <c r="G232" s="27">
        <f>G233</f>
        <v>5</v>
      </c>
    </row>
    <row r="233" spans="1:7" ht="36" customHeight="1">
      <c r="A233" s="38" t="s">
        <v>173</v>
      </c>
      <c r="B233" s="39"/>
      <c r="C233" s="39" t="s">
        <v>259</v>
      </c>
      <c r="D233" s="39" t="s">
        <v>28</v>
      </c>
      <c r="E233" s="40">
        <v>5</v>
      </c>
      <c r="F233" s="40">
        <v>5</v>
      </c>
      <c r="G233" s="40">
        <v>5</v>
      </c>
    </row>
    <row r="234" spans="1:7" ht="37.5" customHeight="1">
      <c r="A234" s="28" t="s">
        <v>23</v>
      </c>
      <c r="B234" s="26"/>
      <c r="C234" s="26" t="s">
        <v>172</v>
      </c>
      <c r="D234" s="26" t="s">
        <v>160</v>
      </c>
      <c r="E234" s="27">
        <f>E235+E236+E237</f>
        <v>54855.200000000004</v>
      </c>
      <c r="F234" s="27">
        <f>F235+F236+F237</f>
        <v>49203.100000000006</v>
      </c>
      <c r="G234" s="27">
        <f>G235+G236+G237</f>
        <v>49202.4</v>
      </c>
    </row>
    <row r="235" spans="1:7" ht="72.75" customHeight="1">
      <c r="A235" s="38" t="s">
        <v>12</v>
      </c>
      <c r="B235" s="39"/>
      <c r="C235" s="39" t="s">
        <v>172</v>
      </c>
      <c r="D235" s="39" t="s">
        <v>13</v>
      </c>
      <c r="E235" s="40">
        <v>50173.8</v>
      </c>
      <c r="F235" s="40">
        <v>48573.8</v>
      </c>
      <c r="G235" s="40">
        <v>48573.8</v>
      </c>
    </row>
    <row r="236" spans="1:7" ht="36" customHeight="1">
      <c r="A236" s="38" t="s">
        <v>173</v>
      </c>
      <c r="B236" s="39"/>
      <c r="C236" s="39" t="s">
        <v>172</v>
      </c>
      <c r="D236" s="39" t="s">
        <v>28</v>
      </c>
      <c r="E236" s="40">
        <v>4651.4</v>
      </c>
      <c r="F236" s="40">
        <v>599.3</v>
      </c>
      <c r="G236" s="40">
        <v>598.6</v>
      </c>
    </row>
    <row r="237" spans="1:7" ht="12.75" customHeight="1">
      <c r="A237" s="38" t="s">
        <v>1</v>
      </c>
      <c r="B237" s="39"/>
      <c r="C237" s="39" t="s">
        <v>172</v>
      </c>
      <c r="D237" s="39" t="s">
        <v>0</v>
      </c>
      <c r="E237" s="40">
        <v>30</v>
      </c>
      <c r="F237" s="40">
        <v>30</v>
      </c>
      <c r="G237" s="40">
        <v>30</v>
      </c>
    </row>
    <row r="238" spans="1:7" ht="12.75" customHeight="1">
      <c r="A238" s="28" t="s">
        <v>393</v>
      </c>
      <c r="B238" s="26"/>
      <c r="C238" s="26" t="s">
        <v>477</v>
      </c>
      <c r="D238" s="26" t="s">
        <v>160</v>
      </c>
      <c r="E238" s="27">
        <f>E239</f>
        <v>3611.9</v>
      </c>
      <c r="F238" s="27">
        <f>F239</f>
        <v>3511.9</v>
      </c>
      <c r="G238" s="27">
        <f>G239</f>
        <v>3511.9</v>
      </c>
    </row>
    <row r="239" spans="1:7" ht="72.75" customHeight="1">
      <c r="A239" s="38" t="s">
        <v>12</v>
      </c>
      <c r="B239" s="39"/>
      <c r="C239" s="39" t="s">
        <v>477</v>
      </c>
      <c r="D239" s="39" t="s">
        <v>13</v>
      </c>
      <c r="E239" s="40">
        <v>3611.9</v>
      </c>
      <c r="F239" s="40">
        <v>3511.9</v>
      </c>
      <c r="G239" s="40">
        <v>3511.9</v>
      </c>
    </row>
    <row r="240" spans="1:7" ht="50.25" customHeight="1">
      <c r="A240" s="28" t="s">
        <v>32</v>
      </c>
      <c r="B240" s="26"/>
      <c r="C240" s="26" t="s">
        <v>391</v>
      </c>
      <c r="D240" s="39"/>
      <c r="E240" s="40">
        <f>E241</f>
        <v>321</v>
      </c>
      <c r="F240" s="40">
        <f>F241</f>
        <v>0</v>
      </c>
      <c r="G240" s="40">
        <f>G241</f>
        <v>0</v>
      </c>
    </row>
    <row r="241" spans="1:7" ht="39" customHeight="1">
      <c r="A241" s="38" t="s">
        <v>173</v>
      </c>
      <c r="B241" s="39"/>
      <c r="C241" s="26" t="s">
        <v>391</v>
      </c>
      <c r="D241" s="39">
        <v>200</v>
      </c>
      <c r="E241" s="40">
        <v>321</v>
      </c>
      <c r="F241" s="40">
        <v>0</v>
      </c>
      <c r="G241" s="40">
        <v>0</v>
      </c>
    </row>
    <row r="242" spans="1:7" ht="12.75" customHeight="1">
      <c r="A242" s="20" t="s">
        <v>260</v>
      </c>
      <c r="B242" s="21" t="s">
        <v>7</v>
      </c>
      <c r="C242" s="22" t="s">
        <v>160</v>
      </c>
      <c r="D242" s="22" t="s">
        <v>160</v>
      </c>
      <c r="E242" s="23">
        <f>E243</f>
        <v>2396.8</v>
      </c>
      <c r="F242" s="23">
        <f>F243</f>
        <v>2428.4</v>
      </c>
      <c r="G242" s="23">
        <f>G243</f>
        <v>2428.4</v>
      </c>
    </row>
    <row r="243" spans="1:7" ht="12.75" customHeight="1">
      <c r="A243" s="41" t="s">
        <v>24</v>
      </c>
      <c r="B243" s="21"/>
      <c r="C243" s="21" t="s">
        <v>171</v>
      </c>
      <c r="D243" s="21" t="s">
        <v>160</v>
      </c>
      <c r="E243" s="23">
        <f>E244+E247+E250</f>
        <v>2396.8</v>
      </c>
      <c r="F243" s="23">
        <f>F244+F247+F250</f>
        <v>2428.4</v>
      </c>
      <c r="G243" s="23">
        <f>G244+G247+G250</f>
        <v>2428.4</v>
      </c>
    </row>
    <row r="244" spans="1:7" ht="48.75" customHeight="1">
      <c r="A244" s="28" t="s">
        <v>104</v>
      </c>
      <c r="B244" s="26"/>
      <c r="C244" s="26" t="s">
        <v>261</v>
      </c>
      <c r="D244" s="26" t="s">
        <v>160</v>
      </c>
      <c r="E244" s="27">
        <f>E245+E246</f>
        <v>113</v>
      </c>
      <c r="F244" s="27">
        <f>F245+F246</f>
        <v>0</v>
      </c>
      <c r="G244" s="27">
        <f>G245+G246</f>
        <v>0</v>
      </c>
    </row>
    <row r="245" spans="1:7" ht="74.25" customHeight="1">
      <c r="A245" s="38" t="s">
        <v>12</v>
      </c>
      <c r="B245" s="39"/>
      <c r="C245" s="39" t="s">
        <v>261</v>
      </c>
      <c r="D245" s="39" t="s">
        <v>13</v>
      </c>
      <c r="E245" s="40">
        <v>112</v>
      </c>
      <c r="F245" s="40">
        <v>0</v>
      </c>
      <c r="G245" s="40">
        <v>0</v>
      </c>
    </row>
    <row r="246" spans="1:7" ht="36" customHeight="1">
      <c r="A246" s="38" t="s">
        <v>173</v>
      </c>
      <c r="B246" s="39"/>
      <c r="C246" s="39" t="s">
        <v>261</v>
      </c>
      <c r="D246" s="39" t="s">
        <v>28</v>
      </c>
      <c r="E246" s="40">
        <v>1</v>
      </c>
      <c r="F246" s="40">
        <v>0</v>
      </c>
      <c r="G246" s="40">
        <v>0</v>
      </c>
    </row>
    <row r="247" spans="1:7" ht="36.75" customHeight="1">
      <c r="A247" s="28" t="s">
        <v>23</v>
      </c>
      <c r="B247" s="26"/>
      <c r="C247" s="26" t="s">
        <v>172</v>
      </c>
      <c r="D247" s="26" t="s">
        <v>160</v>
      </c>
      <c r="E247" s="27">
        <f>E248+E249</f>
        <v>748.8</v>
      </c>
      <c r="F247" s="27">
        <f>F248+F249</f>
        <v>958.4</v>
      </c>
      <c r="G247" s="27">
        <f>G248+G249</f>
        <v>958.4</v>
      </c>
    </row>
    <row r="248" spans="1:7" ht="72.75" customHeight="1">
      <c r="A248" s="38" t="s">
        <v>12</v>
      </c>
      <c r="B248" s="39"/>
      <c r="C248" s="39" t="s">
        <v>172</v>
      </c>
      <c r="D248" s="39" t="s">
        <v>13</v>
      </c>
      <c r="E248" s="40">
        <v>458.4</v>
      </c>
      <c r="F248" s="40">
        <v>858.4</v>
      </c>
      <c r="G248" s="40">
        <v>858.4</v>
      </c>
    </row>
    <row r="249" spans="1:7" ht="36" customHeight="1">
      <c r="A249" s="38" t="s">
        <v>173</v>
      </c>
      <c r="B249" s="39"/>
      <c r="C249" s="39" t="s">
        <v>172</v>
      </c>
      <c r="D249" s="39" t="s">
        <v>28</v>
      </c>
      <c r="E249" s="40">
        <v>290.4</v>
      </c>
      <c r="F249" s="40">
        <v>100</v>
      </c>
      <c r="G249" s="40">
        <v>100</v>
      </c>
    </row>
    <row r="250" spans="1:7" ht="36" customHeight="1">
      <c r="A250" s="28" t="s">
        <v>34</v>
      </c>
      <c r="B250" s="26"/>
      <c r="C250" s="26" t="s">
        <v>262</v>
      </c>
      <c r="D250" s="26" t="s">
        <v>160</v>
      </c>
      <c r="E250" s="27">
        <f>E251</f>
        <v>1535</v>
      </c>
      <c r="F250" s="27">
        <f>F251</f>
        <v>1470</v>
      </c>
      <c r="G250" s="27">
        <f>G251</f>
        <v>1470</v>
      </c>
    </row>
    <row r="251" spans="1:7" ht="72" customHeight="1">
      <c r="A251" s="38" t="s">
        <v>12</v>
      </c>
      <c r="B251" s="39"/>
      <c r="C251" s="39" t="s">
        <v>262</v>
      </c>
      <c r="D251" s="39" t="s">
        <v>13</v>
      </c>
      <c r="E251" s="40">
        <v>1535</v>
      </c>
      <c r="F251" s="40">
        <v>1470</v>
      </c>
      <c r="G251" s="40">
        <v>1470</v>
      </c>
    </row>
    <row r="252" spans="1:7" ht="28.5" customHeight="1">
      <c r="A252" s="20" t="s">
        <v>263</v>
      </c>
      <c r="B252" s="21" t="s">
        <v>29</v>
      </c>
      <c r="C252" s="22" t="s">
        <v>160</v>
      </c>
      <c r="D252" s="22" t="s">
        <v>160</v>
      </c>
      <c r="E252" s="23">
        <f>E253+E318+E326+E313</f>
        <v>172360.6</v>
      </c>
      <c r="F252" s="23">
        <f>F253+F318+F326+F313</f>
        <v>162797.19999999998</v>
      </c>
      <c r="G252" s="23">
        <f>G253+G318+G326+G313</f>
        <v>162797.19999999998</v>
      </c>
    </row>
    <row r="253" spans="1:7" ht="48" customHeight="1">
      <c r="A253" s="41" t="s">
        <v>52</v>
      </c>
      <c r="B253" s="21"/>
      <c r="C253" s="21" t="s">
        <v>266</v>
      </c>
      <c r="D253" s="21" t="s">
        <v>160</v>
      </c>
      <c r="E253" s="23">
        <f>E254+E259+E262+E269+E272+E277+E280+E284+E287+E292+E299+E304+E310</f>
        <v>170680.5</v>
      </c>
      <c r="F253" s="23">
        <f>F254+F259+F262+F269+F272+F277+F280+F284+F287+F292+F299+F304+F310</f>
        <v>161578.8</v>
      </c>
      <c r="G253" s="23">
        <f>G254+G259+G262+G269+G272+G277+G280+G284+G287+G292+G299+G304+G310</f>
        <v>161578.8</v>
      </c>
    </row>
    <row r="254" spans="1:7" ht="39.75" customHeight="1">
      <c r="A254" s="34" t="s">
        <v>63</v>
      </c>
      <c r="B254" s="26"/>
      <c r="C254" s="26" t="s">
        <v>267</v>
      </c>
      <c r="D254" s="26" t="s">
        <v>160</v>
      </c>
      <c r="E254" s="27">
        <f>E255+E257</f>
        <v>3912.3</v>
      </c>
      <c r="F254" s="27">
        <f>F255+F257</f>
        <v>0</v>
      </c>
      <c r="G254" s="27">
        <f>G255+G257</f>
        <v>0</v>
      </c>
    </row>
    <row r="255" spans="1:7" ht="25.5" customHeight="1">
      <c r="A255" s="28" t="s">
        <v>60</v>
      </c>
      <c r="B255" s="26"/>
      <c r="C255" s="26" t="s">
        <v>407</v>
      </c>
      <c r="D255" s="26" t="s">
        <v>160</v>
      </c>
      <c r="E255" s="27">
        <f>E256</f>
        <v>1994.4</v>
      </c>
      <c r="F255" s="27">
        <f>F256</f>
        <v>0</v>
      </c>
      <c r="G255" s="27">
        <f>G256</f>
        <v>0</v>
      </c>
    </row>
    <row r="256" spans="1:7" ht="36" customHeight="1">
      <c r="A256" s="38" t="s">
        <v>5</v>
      </c>
      <c r="B256" s="39"/>
      <c r="C256" s="39" t="s">
        <v>407</v>
      </c>
      <c r="D256" s="39" t="s">
        <v>15</v>
      </c>
      <c r="E256" s="40">
        <v>1994.4</v>
      </c>
      <c r="F256" s="40">
        <v>0</v>
      </c>
      <c r="G256" s="40">
        <v>0</v>
      </c>
    </row>
    <row r="257" spans="1:7" ht="27.75" customHeight="1">
      <c r="A257" s="28" t="s">
        <v>119</v>
      </c>
      <c r="B257" s="26"/>
      <c r="C257" s="26" t="s">
        <v>121</v>
      </c>
      <c r="D257" s="26" t="s">
        <v>160</v>
      </c>
      <c r="E257" s="27">
        <f>E258</f>
        <v>1917.9</v>
      </c>
      <c r="F257" s="27">
        <f>F258</f>
        <v>0</v>
      </c>
      <c r="G257" s="27">
        <f>G258</f>
        <v>0</v>
      </c>
    </row>
    <row r="258" spans="1:7" ht="36" customHeight="1">
      <c r="A258" s="38" t="s">
        <v>5</v>
      </c>
      <c r="B258" s="39"/>
      <c r="C258" s="39" t="s">
        <v>121</v>
      </c>
      <c r="D258" s="39" t="s">
        <v>15</v>
      </c>
      <c r="E258" s="40">
        <v>1917.9</v>
      </c>
      <c r="F258" s="40">
        <v>0</v>
      </c>
      <c r="G258" s="40">
        <v>0</v>
      </c>
    </row>
    <row r="259" spans="1:7" ht="26.25" customHeight="1">
      <c r="A259" s="34" t="s">
        <v>85</v>
      </c>
      <c r="B259" s="26"/>
      <c r="C259" s="26" t="s">
        <v>268</v>
      </c>
      <c r="D259" s="26" t="s">
        <v>160</v>
      </c>
      <c r="E259" s="27">
        <f aca="true" t="shared" si="32" ref="E259:G260">E260</f>
        <v>352.2</v>
      </c>
      <c r="F259" s="27">
        <f t="shared" si="32"/>
        <v>355</v>
      </c>
      <c r="G259" s="27">
        <f t="shared" si="32"/>
        <v>355</v>
      </c>
    </row>
    <row r="260" spans="1:7" ht="24" customHeight="1">
      <c r="A260" s="28" t="s">
        <v>60</v>
      </c>
      <c r="B260" s="26"/>
      <c r="C260" s="26" t="s">
        <v>408</v>
      </c>
      <c r="D260" s="26" t="s">
        <v>160</v>
      </c>
      <c r="E260" s="27">
        <f t="shared" si="32"/>
        <v>352.2</v>
      </c>
      <c r="F260" s="27">
        <f t="shared" si="32"/>
        <v>355</v>
      </c>
      <c r="G260" s="27">
        <f t="shared" si="32"/>
        <v>355</v>
      </c>
    </row>
    <row r="261" spans="1:7" ht="36" customHeight="1">
      <c r="A261" s="38" t="s">
        <v>5</v>
      </c>
      <c r="B261" s="39"/>
      <c r="C261" s="39" t="s">
        <v>408</v>
      </c>
      <c r="D261" s="39" t="s">
        <v>15</v>
      </c>
      <c r="E261" s="40">
        <v>352.2</v>
      </c>
      <c r="F261" s="40">
        <v>355</v>
      </c>
      <c r="G261" s="40">
        <v>355</v>
      </c>
    </row>
    <row r="262" spans="1:7" ht="12.75" customHeight="1">
      <c r="A262" s="34" t="s">
        <v>97</v>
      </c>
      <c r="B262" s="26"/>
      <c r="C262" s="26" t="s">
        <v>269</v>
      </c>
      <c r="D262" s="26" t="s">
        <v>160</v>
      </c>
      <c r="E262" s="27">
        <f>E263+E265+E267</f>
        <v>13903.099999999999</v>
      </c>
      <c r="F262" s="27">
        <f>F263+F265+F267</f>
        <v>16021</v>
      </c>
      <c r="G262" s="27">
        <f>G263+G265+G267</f>
        <v>16021</v>
      </c>
    </row>
    <row r="263" spans="1:7" ht="24" customHeight="1">
      <c r="A263" s="28" t="s">
        <v>36</v>
      </c>
      <c r="B263" s="26"/>
      <c r="C263" s="26" t="s">
        <v>270</v>
      </c>
      <c r="D263" s="26" t="s">
        <v>160</v>
      </c>
      <c r="E263" s="27">
        <f>E264</f>
        <v>13269.3</v>
      </c>
      <c r="F263" s="27">
        <f>F264</f>
        <v>15521</v>
      </c>
      <c r="G263" s="27">
        <f>G264</f>
        <v>15521</v>
      </c>
    </row>
    <row r="264" spans="1:7" ht="36" customHeight="1">
      <c r="A264" s="38" t="s">
        <v>5</v>
      </c>
      <c r="B264" s="39"/>
      <c r="C264" s="39" t="s">
        <v>270</v>
      </c>
      <c r="D264" s="39" t="s">
        <v>15</v>
      </c>
      <c r="E264" s="40">
        <v>13269.3</v>
      </c>
      <c r="F264" s="40">
        <v>15521</v>
      </c>
      <c r="G264" s="40">
        <v>15521</v>
      </c>
    </row>
    <row r="265" spans="1:7" ht="12.75" customHeight="1">
      <c r="A265" s="28" t="s">
        <v>122</v>
      </c>
      <c r="B265" s="26"/>
      <c r="C265" s="26" t="s">
        <v>271</v>
      </c>
      <c r="D265" s="26" t="s">
        <v>160</v>
      </c>
      <c r="E265" s="27">
        <f>E266</f>
        <v>500</v>
      </c>
      <c r="F265" s="27">
        <f>F266</f>
        <v>500</v>
      </c>
      <c r="G265" s="27">
        <f>G266</f>
        <v>500</v>
      </c>
    </row>
    <row r="266" spans="1:7" ht="36" customHeight="1">
      <c r="A266" s="38" t="s">
        <v>5</v>
      </c>
      <c r="B266" s="39"/>
      <c r="C266" s="39" t="s">
        <v>271</v>
      </c>
      <c r="D266" s="39" t="s">
        <v>15</v>
      </c>
      <c r="E266" s="40">
        <v>500</v>
      </c>
      <c r="F266" s="40">
        <v>500</v>
      </c>
      <c r="G266" s="40">
        <v>500</v>
      </c>
    </row>
    <row r="267" spans="1:7" ht="12.75" customHeight="1">
      <c r="A267" s="28" t="s">
        <v>105</v>
      </c>
      <c r="B267" s="26"/>
      <c r="C267" s="26" t="s">
        <v>478</v>
      </c>
      <c r="D267" s="26" t="s">
        <v>160</v>
      </c>
      <c r="E267" s="27">
        <f>E268</f>
        <v>133.8</v>
      </c>
      <c r="F267" s="27">
        <f>F268</f>
        <v>0</v>
      </c>
      <c r="G267" s="27">
        <f>G268</f>
        <v>0</v>
      </c>
    </row>
    <row r="268" spans="1:7" ht="36" customHeight="1">
      <c r="A268" s="38" t="s">
        <v>5</v>
      </c>
      <c r="B268" s="39"/>
      <c r="C268" s="26" t="s">
        <v>478</v>
      </c>
      <c r="D268" s="39" t="s">
        <v>15</v>
      </c>
      <c r="E268" s="40">
        <v>133.8</v>
      </c>
      <c r="F268" s="40">
        <v>0</v>
      </c>
      <c r="G268" s="40">
        <v>0</v>
      </c>
    </row>
    <row r="269" spans="1:7" ht="24" customHeight="1">
      <c r="A269" s="34" t="s">
        <v>35</v>
      </c>
      <c r="B269" s="26"/>
      <c r="C269" s="26" t="s">
        <v>272</v>
      </c>
      <c r="D269" s="26" t="s">
        <v>160</v>
      </c>
      <c r="E269" s="27">
        <f aca="true" t="shared" si="33" ref="E269:G270">E270</f>
        <v>2520</v>
      </c>
      <c r="F269" s="27">
        <f t="shared" si="33"/>
        <v>3551</v>
      </c>
      <c r="G269" s="27">
        <f t="shared" si="33"/>
        <v>3551</v>
      </c>
    </row>
    <row r="270" spans="1:7" ht="24" customHeight="1">
      <c r="A270" s="28" t="s">
        <v>60</v>
      </c>
      <c r="B270" s="26"/>
      <c r="C270" s="26" t="s">
        <v>273</v>
      </c>
      <c r="D270" s="26" t="s">
        <v>160</v>
      </c>
      <c r="E270" s="27">
        <f t="shared" si="33"/>
        <v>2520</v>
      </c>
      <c r="F270" s="27">
        <f t="shared" si="33"/>
        <v>3551</v>
      </c>
      <c r="G270" s="27">
        <f t="shared" si="33"/>
        <v>3551</v>
      </c>
    </row>
    <row r="271" spans="1:7" ht="36" customHeight="1">
      <c r="A271" s="38" t="s">
        <v>5</v>
      </c>
      <c r="B271" s="39"/>
      <c r="C271" s="39" t="s">
        <v>273</v>
      </c>
      <c r="D271" s="39" t="s">
        <v>15</v>
      </c>
      <c r="E271" s="40">
        <v>2520</v>
      </c>
      <c r="F271" s="40">
        <v>3551</v>
      </c>
      <c r="G271" s="40">
        <v>3551</v>
      </c>
    </row>
    <row r="272" spans="1:7" ht="36" customHeight="1">
      <c r="A272" s="34" t="s">
        <v>64</v>
      </c>
      <c r="B272" s="26"/>
      <c r="C272" s="26" t="s">
        <v>274</v>
      </c>
      <c r="D272" s="26" t="s">
        <v>160</v>
      </c>
      <c r="E272" s="27">
        <f>E273+E275</f>
        <v>1024.3</v>
      </c>
      <c r="F272" s="27">
        <f>F273+F275</f>
        <v>409</v>
      </c>
      <c r="G272" s="27">
        <f>G273+G275</f>
        <v>409</v>
      </c>
    </row>
    <row r="273" spans="1:7" ht="25.5" customHeight="1">
      <c r="A273" s="28" t="s">
        <v>60</v>
      </c>
      <c r="B273" s="26"/>
      <c r="C273" s="26" t="s">
        <v>409</v>
      </c>
      <c r="D273" s="26" t="s">
        <v>160</v>
      </c>
      <c r="E273" s="27">
        <f>E274</f>
        <v>946</v>
      </c>
      <c r="F273" s="27">
        <f>F274</f>
        <v>409</v>
      </c>
      <c r="G273" s="27">
        <f>G274</f>
        <v>409</v>
      </c>
    </row>
    <row r="274" spans="1:7" ht="36" customHeight="1">
      <c r="A274" s="38" t="s">
        <v>5</v>
      </c>
      <c r="B274" s="39"/>
      <c r="C274" s="39" t="s">
        <v>409</v>
      </c>
      <c r="D274" s="39" t="s">
        <v>15</v>
      </c>
      <c r="E274" s="40">
        <v>946</v>
      </c>
      <c r="F274" s="40">
        <v>409</v>
      </c>
      <c r="G274" s="40">
        <v>409</v>
      </c>
    </row>
    <row r="275" spans="1:7" ht="27" customHeight="1">
      <c r="A275" s="28" t="s">
        <v>119</v>
      </c>
      <c r="B275" s="26"/>
      <c r="C275" s="26" t="s">
        <v>120</v>
      </c>
      <c r="D275" s="26" t="s">
        <v>160</v>
      </c>
      <c r="E275" s="27">
        <f>E276</f>
        <v>78.3</v>
      </c>
      <c r="F275" s="27">
        <f>F276</f>
        <v>0</v>
      </c>
      <c r="G275" s="27">
        <f>G276</f>
        <v>0</v>
      </c>
    </row>
    <row r="276" spans="1:7" ht="36" customHeight="1">
      <c r="A276" s="38" t="s">
        <v>5</v>
      </c>
      <c r="B276" s="39"/>
      <c r="C276" s="39" t="s">
        <v>120</v>
      </c>
      <c r="D276" s="39" t="s">
        <v>15</v>
      </c>
      <c r="E276" s="40">
        <v>78.3</v>
      </c>
      <c r="F276" s="40">
        <v>0</v>
      </c>
      <c r="G276" s="40">
        <v>0</v>
      </c>
    </row>
    <row r="277" spans="1:7" ht="32.25" customHeight="1">
      <c r="A277" s="34" t="s">
        <v>54</v>
      </c>
      <c r="B277" s="26"/>
      <c r="C277" s="26" t="s">
        <v>275</v>
      </c>
      <c r="D277" s="26" t="s">
        <v>160</v>
      </c>
      <c r="E277" s="27">
        <f aca="true" t="shared" si="34" ref="E277:G278">E278</f>
        <v>35519.9</v>
      </c>
      <c r="F277" s="27">
        <f t="shared" si="34"/>
        <v>37200</v>
      </c>
      <c r="G277" s="27">
        <f t="shared" si="34"/>
        <v>37200</v>
      </c>
    </row>
    <row r="278" spans="1:7" ht="24" customHeight="1">
      <c r="A278" s="28" t="s">
        <v>60</v>
      </c>
      <c r="B278" s="26"/>
      <c r="C278" s="26" t="s">
        <v>276</v>
      </c>
      <c r="D278" s="26" t="s">
        <v>160</v>
      </c>
      <c r="E278" s="27">
        <f t="shared" si="34"/>
        <v>35519.9</v>
      </c>
      <c r="F278" s="27">
        <f t="shared" si="34"/>
        <v>37200</v>
      </c>
      <c r="G278" s="27">
        <f t="shared" si="34"/>
        <v>37200</v>
      </c>
    </row>
    <row r="279" spans="1:7" ht="36" customHeight="1">
      <c r="A279" s="38" t="s">
        <v>5</v>
      </c>
      <c r="B279" s="39"/>
      <c r="C279" s="39" t="s">
        <v>276</v>
      </c>
      <c r="D279" s="39" t="s">
        <v>15</v>
      </c>
      <c r="E279" s="40">
        <v>35519.9</v>
      </c>
      <c r="F279" s="40">
        <v>37200</v>
      </c>
      <c r="G279" s="40">
        <v>37200</v>
      </c>
    </row>
    <row r="280" spans="1:7" ht="29.25" customHeight="1">
      <c r="A280" s="34" t="s">
        <v>116</v>
      </c>
      <c r="B280" s="26"/>
      <c r="C280" s="26" t="s">
        <v>277</v>
      </c>
      <c r="D280" s="26" t="s">
        <v>160</v>
      </c>
      <c r="E280" s="27">
        <f>E281</f>
        <v>1000</v>
      </c>
      <c r="F280" s="27">
        <f>F281</f>
        <v>225.4</v>
      </c>
      <c r="G280" s="27">
        <f>G281</f>
        <v>225.4</v>
      </c>
    </row>
    <row r="281" spans="1:7" ht="24" customHeight="1">
      <c r="A281" s="28" t="s">
        <v>60</v>
      </c>
      <c r="B281" s="26"/>
      <c r="C281" s="26" t="s">
        <v>278</v>
      </c>
      <c r="D281" s="26" t="s">
        <v>160</v>
      </c>
      <c r="E281" s="27">
        <f>E283+E282</f>
        <v>1000</v>
      </c>
      <c r="F281" s="27">
        <f>F283+F282</f>
        <v>225.4</v>
      </c>
      <c r="G281" s="27">
        <f>G283+G282</f>
        <v>225.4</v>
      </c>
    </row>
    <row r="282" spans="1:7" ht="41.25" customHeight="1">
      <c r="A282" s="38" t="s">
        <v>173</v>
      </c>
      <c r="B282" s="39"/>
      <c r="C282" s="39" t="s">
        <v>278</v>
      </c>
      <c r="D282" s="39">
        <v>200</v>
      </c>
      <c r="E282" s="40">
        <v>100</v>
      </c>
      <c r="F282" s="40">
        <v>25.4</v>
      </c>
      <c r="G282" s="40">
        <v>25.4</v>
      </c>
    </row>
    <row r="283" spans="1:7" ht="36" customHeight="1">
      <c r="A283" s="38" t="s">
        <v>5</v>
      </c>
      <c r="B283" s="39"/>
      <c r="C283" s="39" t="s">
        <v>278</v>
      </c>
      <c r="D283" s="39" t="s">
        <v>15</v>
      </c>
      <c r="E283" s="40">
        <v>900</v>
      </c>
      <c r="F283" s="40">
        <v>200</v>
      </c>
      <c r="G283" s="40">
        <v>200</v>
      </c>
    </row>
    <row r="284" spans="1:7" ht="36" customHeight="1">
      <c r="A284" s="34" t="s">
        <v>53</v>
      </c>
      <c r="B284" s="26"/>
      <c r="C284" s="26" t="s">
        <v>279</v>
      </c>
      <c r="D284" s="26" t="s">
        <v>160</v>
      </c>
      <c r="E284" s="27">
        <f aca="true" t="shared" si="35" ref="E284:G285">E285</f>
        <v>13624.6</v>
      </c>
      <c r="F284" s="27">
        <f t="shared" si="35"/>
        <v>12163</v>
      </c>
      <c r="G284" s="27">
        <f t="shared" si="35"/>
        <v>12163</v>
      </c>
    </row>
    <row r="285" spans="1:7" ht="24" customHeight="1">
      <c r="A285" s="28" t="s">
        <v>60</v>
      </c>
      <c r="B285" s="26"/>
      <c r="C285" s="26" t="s">
        <v>280</v>
      </c>
      <c r="D285" s="26" t="s">
        <v>160</v>
      </c>
      <c r="E285" s="27">
        <f t="shared" si="35"/>
        <v>13624.6</v>
      </c>
      <c r="F285" s="27">
        <f t="shared" si="35"/>
        <v>12163</v>
      </c>
      <c r="G285" s="27">
        <f t="shared" si="35"/>
        <v>12163</v>
      </c>
    </row>
    <row r="286" spans="1:7" ht="36" customHeight="1">
      <c r="A286" s="38" t="s">
        <v>5</v>
      </c>
      <c r="B286" s="39"/>
      <c r="C286" s="39" t="s">
        <v>280</v>
      </c>
      <c r="D286" s="39" t="s">
        <v>15</v>
      </c>
      <c r="E286" s="40">
        <v>13624.6</v>
      </c>
      <c r="F286" s="40">
        <v>12163</v>
      </c>
      <c r="G286" s="40">
        <v>12163</v>
      </c>
    </row>
    <row r="287" spans="1:7" ht="27" customHeight="1">
      <c r="A287" s="34" t="s">
        <v>99</v>
      </c>
      <c r="B287" s="26"/>
      <c r="C287" s="26" t="s">
        <v>281</v>
      </c>
      <c r="D287" s="26" t="s">
        <v>160</v>
      </c>
      <c r="E287" s="27">
        <f>E290+E288</f>
        <v>2261.7</v>
      </c>
      <c r="F287" s="27">
        <f>F290+F288</f>
        <v>0</v>
      </c>
      <c r="G287" s="27">
        <f>G290+G288</f>
        <v>0</v>
      </c>
    </row>
    <row r="288" spans="1:7" ht="42.75" customHeight="1">
      <c r="A288" s="28" t="s">
        <v>479</v>
      </c>
      <c r="B288" s="26"/>
      <c r="C288" s="26" t="s">
        <v>480</v>
      </c>
      <c r="D288" s="26"/>
      <c r="E288" s="27">
        <f>E289</f>
        <v>1927.7</v>
      </c>
      <c r="F288" s="27">
        <f>F289</f>
        <v>0</v>
      </c>
      <c r="G288" s="27">
        <f>G289</f>
        <v>0</v>
      </c>
    </row>
    <row r="289" spans="1:7" ht="27" customHeight="1">
      <c r="A289" s="38" t="s">
        <v>5</v>
      </c>
      <c r="B289" s="39"/>
      <c r="C289" s="39" t="s">
        <v>480</v>
      </c>
      <c r="D289" s="39">
        <v>600</v>
      </c>
      <c r="E289" s="40">
        <v>1927.7</v>
      </c>
      <c r="F289" s="40">
        <v>0</v>
      </c>
      <c r="G289" s="40">
        <v>0</v>
      </c>
    </row>
    <row r="290" spans="1:7" ht="52.5" customHeight="1">
      <c r="A290" s="28" t="s">
        <v>115</v>
      </c>
      <c r="B290" s="26"/>
      <c r="C290" s="26" t="s">
        <v>442</v>
      </c>
      <c r="D290" s="26" t="s">
        <v>160</v>
      </c>
      <c r="E290" s="27">
        <f>E291</f>
        <v>334</v>
      </c>
      <c r="F290" s="27">
        <f>F291</f>
        <v>0</v>
      </c>
      <c r="G290" s="27">
        <f>G291</f>
        <v>0</v>
      </c>
    </row>
    <row r="291" spans="1:7" ht="36" customHeight="1">
      <c r="A291" s="38" t="s">
        <v>5</v>
      </c>
      <c r="B291" s="39"/>
      <c r="C291" s="39" t="s">
        <v>442</v>
      </c>
      <c r="D291" s="39" t="s">
        <v>15</v>
      </c>
      <c r="E291" s="40">
        <v>334</v>
      </c>
      <c r="F291" s="40">
        <v>0</v>
      </c>
      <c r="G291" s="40">
        <v>0</v>
      </c>
    </row>
    <row r="292" spans="1:7" ht="36" customHeight="1">
      <c r="A292" s="34" t="s">
        <v>73</v>
      </c>
      <c r="B292" s="26"/>
      <c r="C292" s="26" t="s">
        <v>282</v>
      </c>
      <c r="D292" s="26" t="s">
        <v>160</v>
      </c>
      <c r="E292" s="27">
        <f>E293+E296</f>
        <v>9085.7</v>
      </c>
      <c r="F292" s="27">
        <f>F293+F296</f>
        <v>8605.7</v>
      </c>
      <c r="G292" s="27">
        <f>G293+G296</f>
        <v>8605.7</v>
      </c>
    </row>
    <row r="293" spans="1:7" ht="39" customHeight="1">
      <c r="A293" s="28" t="s">
        <v>23</v>
      </c>
      <c r="B293" s="26"/>
      <c r="C293" s="26" t="s">
        <v>283</v>
      </c>
      <c r="D293" s="26" t="s">
        <v>160</v>
      </c>
      <c r="E293" s="27">
        <f>E294+E295</f>
        <v>3226.8</v>
      </c>
      <c r="F293" s="27">
        <f>F294+F295</f>
        <v>2996.7</v>
      </c>
      <c r="G293" s="27">
        <f>G294+G295</f>
        <v>2996.7</v>
      </c>
    </row>
    <row r="294" spans="1:7" ht="73.5" customHeight="1">
      <c r="A294" s="38" t="s">
        <v>12</v>
      </c>
      <c r="B294" s="39"/>
      <c r="C294" s="39" t="s">
        <v>283</v>
      </c>
      <c r="D294" s="39" t="s">
        <v>13</v>
      </c>
      <c r="E294" s="40">
        <v>2946.8</v>
      </c>
      <c r="F294" s="40">
        <v>2946.7</v>
      </c>
      <c r="G294" s="40">
        <v>2946.7</v>
      </c>
    </row>
    <row r="295" spans="1:7" ht="36" customHeight="1">
      <c r="A295" s="38" t="s">
        <v>173</v>
      </c>
      <c r="B295" s="39"/>
      <c r="C295" s="39" t="s">
        <v>283</v>
      </c>
      <c r="D295" s="39" t="s">
        <v>28</v>
      </c>
      <c r="E295" s="40">
        <v>280</v>
      </c>
      <c r="F295" s="40">
        <v>50</v>
      </c>
      <c r="G295" s="40">
        <v>50</v>
      </c>
    </row>
    <row r="296" spans="1:7" ht="48" customHeight="1">
      <c r="A296" s="28" t="s">
        <v>46</v>
      </c>
      <c r="B296" s="26"/>
      <c r="C296" s="26" t="s">
        <v>284</v>
      </c>
      <c r="D296" s="26" t="s">
        <v>160</v>
      </c>
      <c r="E296" s="27">
        <f>E297+E298</f>
        <v>5858.900000000001</v>
      </c>
      <c r="F296" s="27">
        <f>F297+F298</f>
        <v>5609</v>
      </c>
      <c r="G296" s="27">
        <f>G297+G298</f>
        <v>5609</v>
      </c>
    </row>
    <row r="297" spans="1:7" ht="72" customHeight="1">
      <c r="A297" s="38" t="s">
        <v>12</v>
      </c>
      <c r="B297" s="39"/>
      <c r="C297" s="39" t="s">
        <v>284</v>
      </c>
      <c r="D297" s="39" t="s">
        <v>13</v>
      </c>
      <c r="E297" s="40">
        <v>5558.8</v>
      </c>
      <c r="F297" s="40">
        <v>5309</v>
      </c>
      <c r="G297" s="40">
        <v>5309</v>
      </c>
    </row>
    <row r="298" spans="1:7" ht="36" customHeight="1">
      <c r="A298" s="38" t="s">
        <v>173</v>
      </c>
      <c r="B298" s="39"/>
      <c r="C298" s="39" t="s">
        <v>284</v>
      </c>
      <c r="D298" s="39" t="s">
        <v>28</v>
      </c>
      <c r="E298" s="40">
        <v>300.1</v>
      </c>
      <c r="F298" s="40">
        <v>300</v>
      </c>
      <c r="G298" s="40">
        <v>300</v>
      </c>
    </row>
    <row r="299" spans="1:7" ht="24" customHeight="1">
      <c r="A299" s="34" t="s">
        <v>101</v>
      </c>
      <c r="B299" s="26"/>
      <c r="C299" s="26" t="s">
        <v>285</v>
      </c>
      <c r="D299" s="26" t="s">
        <v>160</v>
      </c>
      <c r="E299" s="27">
        <f>E300</f>
        <v>24482.499999999996</v>
      </c>
      <c r="F299" s="27">
        <f>F300</f>
        <v>18496.6</v>
      </c>
      <c r="G299" s="27">
        <f>G300</f>
        <v>18496.6</v>
      </c>
    </row>
    <row r="300" spans="1:7" ht="24" customHeight="1">
      <c r="A300" s="28" t="s">
        <v>60</v>
      </c>
      <c r="B300" s="26"/>
      <c r="C300" s="26" t="s">
        <v>286</v>
      </c>
      <c r="D300" s="26" t="s">
        <v>160</v>
      </c>
      <c r="E300" s="27">
        <f>E301+E302+E303</f>
        <v>24482.499999999996</v>
      </c>
      <c r="F300" s="27">
        <f>F301+F302+F303</f>
        <v>18496.6</v>
      </c>
      <c r="G300" s="27">
        <f>G301+G302+G303</f>
        <v>18496.6</v>
      </c>
    </row>
    <row r="301" spans="1:7" ht="71.25" customHeight="1">
      <c r="A301" s="38" t="s">
        <v>12</v>
      </c>
      <c r="B301" s="39"/>
      <c r="C301" s="39" t="s">
        <v>286</v>
      </c>
      <c r="D301" s="39" t="s">
        <v>13</v>
      </c>
      <c r="E301" s="40">
        <v>23366.1</v>
      </c>
      <c r="F301" s="40">
        <v>18246.6</v>
      </c>
      <c r="G301" s="40">
        <v>18246.6</v>
      </c>
    </row>
    <row r="302" spans="1:7" ht="36" customHeight="1">
      <c r="A302" s="38" t="s">
        <v>173</v>
      </c>
      <c r="B302" s="39"/>
      <c r="C302" s="39" t="s">
        <v>286</v>
      </c>
      <c r="D302" s="39" t="s">
        <v>28</v>
      </c>
      <c r="E302" s="40">
        <v>1097.3</v>
      </c>
      <c r="F302" s="40">
        <v>250</v>
      </c>
      <c r="G302" s="40">
        <v>250</v>
      </c>
    </row>
    <row r="303" spans="1:7" ht="12.75" customHeight="1">
      <c r="A303" s="38" t="s">
        <v>1</v>
      </c>
      <c r="B303" s="39"/>
      <c r="C303" s="39" t="s">
        <v>286</v>
      </c>
      <c r="D303" s="39" t="s">
        <v>0</v>
      </c>
      <c r="E303" s="40">
        <v>19.1</v>
      </c>
      <c r="F303" s="40">
        <v>0</v>
      </c>
      <c r="G303" s="40">
        <v>0</v>
      </c>
    </row>
    <row r="304" spans="1:7" ht="42.75" customHeight="1">
      <c r="A304" s="34" t="s">
        <v>110</v>
      </c>
      <c r="B304" s="26"/>
      <c r="C304" s="26" t="s">
        <v>287</v>
      </c>
      <c r="D304" s="26" t="s">
        <v>160</v>
      </c>
      <c r="E304" s="27">
        <f>E305+E308</f>
        <v>48659.9</v>
      </c>
      <c r="F304" s="27">
        <f>F305+F308</f>
        <v>48659.9</v>
      </c>
      <c r="G304" s="27">
        <f>G305+G308</f>
        <v>48659.9</v>
      </c>
    </row>
    <row r="305" spans="1:7" ht="56.25" customHeight="1">
      <c r="A305" s="66" t="s">
        <v>482</v>
      </c>
      <c r="B305" s="26"/>
      <c r="C305" s="26" t="s">
        <v>111</v>
      </c>
      <c r="D305" s="26" t="s">
        <v>160</v>
      </c>
      <c r="E305" s="27">
        <f>E306+E307</f>
        <v>45821.9</v>
      </c>
      <c r="F305" s="27">
        <f>F306+F307</f>
        <v>45821.9</v>
      </c>
      <c r="G305" s="27">
        <f>G306+G307</f>
        <v>45821.9</v>
      </c>
    </row>
    <row r="306" spans="1:7" ht="73.5" customHeight="1">
      <c r="A306" s="38" t="s">
        <v>12</v>
      </c>
      <c r="B306" s="39"/>
      <c r="C306" s="39" t="s">
        <v>111</v>
      </c>
      <c r="D306" s="39" t="s">
        <v>13</v>
      </c>
      <c r="E306" s="40">
        <v>8720.4</v>
      </c>
      <c r="F306" s="40">
        <v>8720.4</v>
      </c>
      <c r="G306" s="40">
        <v>8720.4</v>
      </c>
    </row>
    <row r="307" spans="1:7" ht="36" customHeight="1">
      <c r="A307" s="38" t="s">
        <v>5</v>
      </c>
      <c r="B307" s="39"/>
      <c r="C307" s="39" t="s">
        <v>111</v>
      </c>
      <c r="D307" s="39" t="s">
        <v>15</v>
      </c>
      <c r="E307" s="40">
        <v>37101.5</v>
      </c>
      <c r="F307" s="40">
        <v>37101.5</v>
      </c>
      <c r="G307" s="40">
        <v>37101.5</v>
      </c>
    </row>
    <row r="308" spans="1:7" ht="51.75" customHeight="1">
      <c r="A308" s="28" t="s">
        <v>483</v>
      </c>
      <c r="B308" s="26"/>
      <c r="C308" s="26" t="s">
        <v>155</v>
      </c>
      <c r="D308" s="26" t="s">
        <v>160</v>
      </c>
      <c r="E308" s="27">
        <f>E309</f>
        <v>2838</v>
      </c>
      <c r="F308" s="27">
        <f>F309</f>
        <v>2838</v>
      </c>
      <c r="G308" s="27">
        <f>G309</f>
        <v>2838</v>
      </c>
    </row>
    <row r="309" spans="1:7" ht="36" customHeight="1">
      <c r="A309" s="38" t="s">
        <v>5</v>
      </c>
      <c r="B309" s="39"/>
      <c r="C309" s="39" t="s">
        <v>155</v>
      </c>
      <c r="D309" s="39" t="s">
        <v>15</v>
      </c>
      <c r="E309" s="40">
        <v>2838</v>
      </c>
      <c r="F309" s="40">
        <v>2838</v>
      </c>
      <c r="G309" s="40">
        <v>2838</v>
      </c>
    </row>
    <row r="310" spans="1:7" ht="36" customHeight="1">
      <c r="A310" s="34" t="s">
        <v>288</v>
      </c>
      <c r="B310" s="26"/>
      <c r="C310" s="26" t="s">
        <v>289</v>
      </c>
      <c r="D310" s="26" t="s">
        <v>160</v>
      </c>
      <c r="E310" s="27">
        <f aca="true" t="shared" si="36" ref="E310:G311">E311</f>
        <v>14334.3</v>
      </c>
      <c r="F310" s="27">
        <f t="shared" si="36"/>
        <v>15892.2</v>
      </c>
      <c r="G310" s="27">
        <f t="shared" si="36"/>
        <v>15892.2</v>
      </c>
    </row>
    <row r="311" spans="1:7" ht="24" customHeight="1">
      <c r="A311" s="28" t="s">
        <v>229</v>
      </c>
      <c r="B311" s="26"/>
      <c r="C311" s="26" t="s">
        <v>290</v>
      </c>
      <c r="D311" s="26" t="s">
        <v>160</v>
      </c>
      <c r="E311" s="27">
        <f t="shared" si="36"/>
        <v>14334.3</v>
      </c>
      <c r="F311" s="27">
        <f t="shared" si="36"/>
        <v>15892.2</v>
      </c>
      <c r="G311" s="27">
        <f t="shared" si="36"/>
        <v>15892.2</v>
      </c>
    </row>
    <row r="312" spans="1:7" ht="36" customHeight="1">
      <c r="A312" s="38" t="s">
        <v>5</v>
      </c>
      <c r="B312" s="39"/>
      <c r="C312" s="39" t="s">
        <v>290</v>
      </c>
      <c r="D312" s="39" t="s">
        <v>15</v>
      </c>
      <c r="E312" s="40">
        <v>14334.3</v>
      </c>
      <c r="F312" s="40">
        <v>15892.2</v>
      </c>
      <c r="G312" s="40">
        <v>15892.2</v>
      </c>
    </row>
    <row r="313" spans="1:7" ht="36" customHeight="1">
      <c r="A313" s="41" t="s">
        <v>51</v>
      </c>
      <c r="B313" s="26"/>
      <c r="C313" s="21" t="s">
        <v>209</v>
      </c>
      <c r="D313" s="26"/>
      <c r="E313" s="23">
        <f>E314</f>
        <v>100</v>
      </c>
      <c r="F313" s="23">
        <f>F314</f>
        <v>0</v>
      </c>
      <c r="G313" s="23">
        <f>G314</f>
        <v>0</v>
      </c>
    </row>
    <row r="314" spans="1:7" ht="27" customHeight="1">
      <c r="A314" s="41" t="s">
        <v>10</v>
      </c>
      <c r="B314" s="26"/>
      <c r="C314" s="21" t="s">
        <v>210</v>
      </c>
      <c r="D314" s="26"/>
      <c r="E314" s="23">
        <f>E315</f>
        <v>100</v>
      </c>
      <c r="F314" s="23">
        <f aca="true" t="shared" si="37" ref="F314:G316">F315</f>
        <v>0</v>
      </c>
      <c r="G314" s="23">
        <f t="shared" si="37"/>
        <v>0</v>
      </c>
    </row>
    <row r="315" spans="1:7" ht="28.5" customHeight="1">
      <c r="A315" s="48" t="s">
        <v>419</v>
      </c>
      <c r="B315" s="26"/>
      <c r="C315" s="26" t="s">
        <v>417</v>
      </c>
      <c r="D315" s="26"/>
      <c r="E315" s="27">
        <f>E316</f>
        <v>100</v>
      </c>
      <c r="F315" s="27">
        <f t="shared" si="37"/>
        <v>0</v>
      </c>
      <c r="G315" s="27">
        <f t="shared" si="37"/>
        <v>0</v>
      </c>
    </row>
    <row r="316" spans="1:7" ht="26.25" customHeight="1">
      <c r="A316" s="28" t="s">
        <v>60</v>
      </c>
      <c r="B316" s="26"/>
      <c r="C316" s="26" t="s">
        <v>418</v>
      </c>
      <c r="D316" s="26"/>
      <c r="E316" s="27">
        <f>E317</f>
        <v>100</v>
      </c>
      <c r="F316" s="27">
        <f t="shared" si="37"/>
        <v>0</v>
      </c>
      <c r="G316" s="27">
        <f t="shared" si="37"/>
        <v>0</v>
      </c>
    </row>
    <row r="317" spans="1:7" ht="36" customHeight="1">
      <c r="A317" s="38" t="s">
        <v>5</v>
      </c>
      <c r="B317" s="39"/>
      <c r="C317" s="39" t="s">
        <v>418</v>
      </c>
      <c r="D317" s="39" t="s">
        <v>15</v>
      </c>
      <c r="E317" s="40">
        <v>100</v>
      </c>
      <c r="F317" s="40">
        <v>0</v>
      </c>
      <c r="G317" s="40">
        <v>0</v>
      </c>
    </row>
    <row r="318" spans="1:7" ht="50.25" customHeight="1">
      <c r="A318" s="41" t="s">
        <v>11</v>
      </c>
      <c r="B318" s="21"/>
      <c r="C318" s="21" t="s">
        <v>231</v>
      </c>
      <c r="D318" s="21" t="s">
        <v>160</v>
      </c>
      <c r="E318" s="23">
        <f>E319</f>
        <v>397.09999999999997</v>
      </c>
      <c r="F318" s="23">
        <f>F319</f>
        <v>25.4</v>
      </c>
      <c r="G318" s="23">
        <f>G319</f>
        <v>25.4</v>
      </c>
    </row>
    <row r="319" spans="1:7" ht="40.5" customHeight="1">
      <c r="A319" s="41" t="s">
        <v>291</v>
      </c>
      <c r="B319" s="21"/>
      <c r="C319" s="21" t="s">
        <v>292</v>
      </c>
      <c r="D319" s="21" t="s">
        <v>160</v>
      </c>
      <c r="E319" s="23">
        <f>E320+E323</f>
        <v>397.09999999999997</v>
      </c>
      <c r="F319" s="23">
        <f>F320+F323</f>
        <v>25.4</v>
      </c>
      <c r="G319" s="23">
        <f>G320+G323</f>
        <v>25.4</v>
      </c>
    </row>
    <row r="320" spans="1:7" ht="24" customHeight="1">
      <c r="A320" s="34" t="s">
        <v>293</v>
      </c>
      <c r="B320" s="26"/>
      <c r="C320" s="26" t="s">
        <v>294</v>
      </c>
      <c r="D320" s="26" t="s">
        <v>160</v>
      </c>
      <c r="E320" s="27">
        <f aca="true" t="shared" si="38" ref="E320:G321">E321</f>
        <v>384.4</v>
      </c>
      <c r="F320" s="27">
        <f t="shared" si="38"/>
        <v>0</v>
      </c>
      <c r="G320" s="27">
        <f t="shared" si="38"/>
        <v>0</v>
      </c>
    </row>
    <row r="321" spans="1:7" ht="24" customHeight="1">
      <c r="A321" s="28" t="s">
        <v>60</v>
      </c>
      <c r="B321" s="26"/>
      <c r="C321" s="26" t="s">
        <v>295</v>
      </c>
      <c r="D321" s="26" t="s">
        <v>160</v>
      </c>
      <c r="E321" s="27">
        <f t="shared" si="38"/>
        <v>384.4</v>
      </c>
      <c r="F321" s="27">
        <f t="shared" si="38"/>
        <v>0</v>
      </c>
      <c r="G321" s="27">
        <f t="shared" si="38"/>
        <v>0</v>
      </c>
    </row>
    <row r="322" spans="1:7" ht="36" customHeight="1">
      <c r="A322" s="38" t="s">
        <v>5</v>
      </c>
      <c r="B322" s="39"/>
      <c r="C322" s="39" t="s">
        <v>295</v>
      </c>
      <c r="D322" s="39" t="s">
        <v>15</v>
      </c>
      <c r="E322" s="40">
        <v>384.4</v>
      </c>
      <c r="F322" s="40">
        <v>0</v>
      </c>
      <c r="G322" s="40">
        <v>0</v>
      </c>
    </row>
    <row r="323" spans="1:7" ht="25.5" customHeight="1">
      <c r="A323" s="28" t="s">
        <v>410</v>
      </c>
      <c r="B323" s="42"/>
      <c r="C323" s="26" t="s">
        <v>400</v>
      </c>
      <c r="D323" s="26"/>
      <c r="E323" s="27">
        <f aca="true" t="shared" si="39" ref="E323:G324">E324</f>
        <v>12.7</v>
      </c>
      <c r="F323" s="27">
        <f t="shared" si="39"/>
        <v>25.4</v>
      </c>
      <c r="G323" s="27">
        <f t="shared" si="39"/>
        <v>25.4</v>
      </c>
    </row>
    <row r="324" spans="1:7" ht="25.5" customHeight="1">
      <c r="A324" s="28" t="s">
        <v>60</v>
      </c>
      <c r="B324" s="42"/>
      <c r="C324" s="26" t="s">
        <v>369</v>
      </c>
      <c r="D324" s="26"/>
      <c r="E324" s="27">
        <f t="shared" si="39"/>
        <v>12.7</v>
      </c>
      <c r="F324" s="27">
        <f t="shared" si="39"/>
        <v>25.4</v>
      </c>
      <c r="G324" s="27">
        <f t="shared" si="39"/>
        <v>25.4</v>
      </c>
    </row>
    <row r="325" spans="1:7" ht="36" customHeight="1">
      <c r="A325" s="38" t="s">
        <v>5</v>
      </c>
      <c r="B325" s="42"/>
      <c r="C325" s="39" t="s">
        <v>369</v>
      </c>
      <c r="D325" s="39">
        <v>600</v>
      </c>
      <c r="E325" s="40">
        <v>12.7</v>
      </c>
      <c r="F325" s="40">
        <v>25.4</v>
      </c>
      <c r="G325" s="40">
        <v>25.4</v>
      </c>
    </row>
    <row r="326" spans="1:7" ht="12.75">
      <c r="A326" s="41" t="s">
        <v>24</v>
      </c>
      <c r="B326" s="21"/>
      <c r="C326" s="21" t="s">
        <v>171</v>
      </c>
      <c r="D326" s="21" t="s">
        <v>160</v>
      </c>
      <c r="E326" s="23">
        <f>E327+E329</f>
        <v>1183</v>
      </c>
      <c r="F326" s="23">
        <f>F327+F329</f>
        <v>1193</v>
      </c>
      <c r="G326" s="23">
        <f>G327+G329</f>
        <v>1193</v>
      </c>
    </row>
    <row r="327" spans="1:7" ht="39" customHeight="1">
      <c r="A327" s="28" t="s">
        <v>3</v>
      </c>
      <c r="B327" s="26"/>
      <c r="C327" s="26" t="s">
        <v>296</v>
      </c>
      <c r="D327" s="26" t="s">
        <v>160</v>
      </c>
      <c r="E327" s="27">
        <f>E328</f>
        <v>733</v>
      </c>
      <c r="F327" s="27">
        <f>F328</f>
        <v>733</v>
      </c>
      <c r="G327" s="27">
        <f>G328</f>
        <v>733</v>
      </c>
    </row>
    <row r="328" spans="1:7" ht="36" customHeight="1">
      <c r="A328" s="38" t="s">
        <v>5</v>
      </c>
      <c r="B328" s="39"/>
      <c r="C328" s="39" t="s">
        <v>296</v>
      </c>
      <c r="D328" s="39" t="s">
        <v>15</v>
      </c>
      <c r="E328" s="40">
        <v>733</v>
      </c>
      <c r="F328" s="40">
        <v>733</v>
      </c>
      <c r="G328" s="40">
        <v>733</v>
      </c>
    </row>
    <row r="329" spans="1:7" ht="98.25" customHeight="1">
      <c r="A329" s="28" t="s">
        <v>102</v>
      </c>
      <c r="B329" s="26"/>
      <c r="C329" s="26" t="s">
        <v>297</v>
      </c>
      <c r="D329" s="26" t="s">
        <v>160</v>
      </c>
      <c r="E329" s="27">
        <f>E330</f>
        <v>450</v>
      </c>
      <c r="F329" s="27">
        <f>F330</f>
        <v>460</v>
      </c>
      <c r="G329" s="27">
        <f>G330</f>
        <v>460</v>
      </c>
    </row>
    <row r="330" spans="1:7" ht="75" customHeight="1">
      <c r="A330" s="38" t="s">
        <v>12</v>
      </c>
      <c r="B330" s="39"/>
      <c r="C330" s="39" t="s">
        <v>297</v>
      </c>
      <c r="D330" s="39">
        <v>100</v>
      </c>
      <c r="E330" s="40">
        <v>450</v>
      </c>
      <c r="F330" s="40">
        <v>460</v>
      </c>
      <c r="G330" s="40">
        <v>460</v>
      </c>
    </row>
    <row r="331" spans="1:7" ht="37.5" customHeight="1">
      <c r="A331" s="20" t="s">
        <v>298</v>
      </c>
      <c r="B331" s="21" t="s">
        <v>143</v>
      </c>
      <c r="C331" s="22" t="s">
        <v>160</v>
      </c>
      <c r="D331" s="22" t="s">
        <v>160</v>
      </c>
      <c r="E331" s="23">
        <f>E332</f>
        <v>12340.5</v>
      </c>
      <c r="F331" s="23">
        <f>F332</f>
        <v>10303.6</v>
      </c>
      <c r="G331" s="23">
        <f>G332</f>
        <v>10303.6</v>
      </c>
    </row>
    <row r="332" spans="1:7" ht="49.5" customHeight="1">
      <c r="A332" s="41" t="s">
        <v>41</v>
      </c>
      <c r="B332" s="21"/>
      <c r="C332" s="21" t="s">
        <v>299</v>
      </c>
      <c r="D332" s="21" t="s">
        <v>160</v>
      </c>
      <c r="E332" s="23">
        <f>E333+E336+E339+E342+E345+E349+E353+E357</f>
        <v>12340.5</v>
      </c>
      <c r="F332" s="23">
        <f>F333+F336+F339+F342+F345+F349+F353+F357</f>
        <v>10303.6</v>
      </c>
      <c r="G332" s="23">
        <f>G333+G336+G339+G342+G345+G349+G353+G357</f>
        <v>10303.6</v>
      </c>
    </row>
    <row r="333" spans="1:7" ht="24" customHeight="1">
      <c r="A333" s="34" t="s">
        <v>96</v>
      </c>
      <c r="B333" s="26"/>
      <c r="C333" s="26" t="s">
        <v>300</v>
      </c>
      <c r="D333" s="26" t="s">
        <v>160</v>
      </c>
      <c r="E333" s="27">
        <f aca="true" t="shared" si="40" ref="E333:G334">E334</f>
        <v>1336</v>
      </c>
      <c r="F333" s="27">
        <f t="shared" si="40"/>
        <v>0</v>
      </c>
      <c r="G333" s="27">
        <f t="shared" si="40"/>
        <v>0</v>
      </c>
    </row>
    <row r="334" spans="1:7" ht="36" customHeight="1">
      <c r="A334" s="28" t="s">
        <v>411</v>
      </c>
      <c r="B334" s="26"/>
      <c r="C334" s="26" t="s">
        <v>443</v>
      </c>
      <c r="D334" s="26" t="s">
        <v>160</v>
      </c>
      <c r="E334" s="27">
        <f t="shared" si="40"/>
        <v>1336</v>
      </c>
      <c r="F334" s="27">
        <f t="shared" si="40"/>
        <v>0</v>
      </c>
      <c r="G334" s="27">
        <f t="shared" si="40"/>
        <v>0</v>
      </c>
    </row>
    <row r="335" spans="1:7" ht="36" customHeight="1">
      <c r="A335" s="38" t="s">
        <v>173</v>
      </c>
      <c r="B335" s="39"/>
      <c r="C335" s="39" t="s">
        <v>443</v>
      </c>
      <c r="D335" s="39" t="s">
        <v>28</v>
      </c>
      <c r="E335" s="40">
        <v>1336</v>
      </c>
      <c r="F335" s="40">
        <v>0</v>
      </c>
      <c r="G335" s="40">
        <v>0</v>
      </c>
    </row>
    <row r="336" spans="1:7" ht="36.75" customHeight="1">
      <c r="A336" s="34" t="s">
        <v>65</v>
      </c>
      <c r="B336" s="26"/>
      <c r="C336" s="26" t="s">
        <v>301</v>
      </c>
      <c r="D336" s="26" t="s">
        <v>160</v>
      </c>
      <c r="E336" s="27">
        <f aca="true" t="shared" si="41" ref="E336:G337">E337</f>
        <v>5503.9</v>
      </c>
      <c r="F336" s="27">
        <f t="shared" si="41"/>
        <v>5000</v>
      </c>
      <c r="G336" s="27">
        <f t="shared" si="41"/>
        <v>5000</v>
      </c>
    </row>
    <row r="337" spans="1:7" ht="24" customHeight="1">
      <c r="A337" s="28" t="s">
        <v>60</v>
      </c>
      <c r="B337" s="26"/>
      <c r="C337" s="26" t="s">
        <v>302</v>
      </c>
      <c r="D337" s="26" t="s">
        <v>160</v>
      </c>
      <c r="E337" s="27">
        <f t="shared" si="41"/>
        <v>5503.9</v>
      </c>
      <c r="F337" s="27">
        <f t="shared" si="41"/>
        <v>5000</v>
      </c>
      <c r="G337" s="27">
        <f t="shared" si="41"/>
        <v>5000</v>
      </c>
    </row>
    <row r="338" spans="1:7" ht="36" customHeight="1">
      <c r="A338" s="38" t="s">
        <v>5</v>
      </c>
      <c r="B338" s="39"/>
      <c r="C338" s="39" t="s">
        <v>302</v>
      </c>
      <c r="D338" s="39" t="s">
        <v>15</v>
      </c>
      <c r="E338" s="40">
        <v>5503.9</v>
      </c>
      <c r="F338" s="40">
        <v>5000</v>
      </c>
      <c r="G338" s="40">
        <v>5000</v>
      </c>
    </row>
    <row r="339" spans="1:7" ht="36" customHeight="1">
      <c r="A339" s="34" t="s">
        <v>80</v>
      </c>
      <c r="B339" s="26"/>
      <c r="C339" s="26" t="s">
        <v>303</v>
      </c>
      <c r="D339" s="26" t="s">
        <v>160</v>
      </c>
      <c r="E339" s="27">
        <f aca="true" t="shared" si="42" ref="E339:G340">E340</f>
        <v>30</v>
      </c>
      <c r="F339" s="27">
        <f t="shared" si="42"/>
        <v>30</v>
      </c>
      <c r="G339" s="27">
        <f t="shared" si="42"/>
        <v>30</v>
      </c>
    </row>
    <row r="340" spans="1:7" ht="24" customHeight="1">
      <c r="A340" s="28" t="s">
        <v>60</v>
      </c>
      <c r="B340" s="26"/>
      <c r="C340" s="26" t="s">
        <v>304</v>
      </c>
      <c r="D340" s="26" t="s">
        <v>160</v>
      </c>
      <c r="E340" s="27">
        <f t="shared" si="42"/>
        <v>30</v>
      </c>
      <c r="F340" s="27">
        <f t="shared" si="42"/>
        <v>30</v>
      </c>
      <c r="G340" s="27">
        <f t="shared" si="42"/>
        <v>30</v>
      </c>
    </row>
    <row r="341" spans="1:7" ht="36" customHeight="1">
      <c r="A341" s="38" t="s">
        <v>173</v>
      </c>
      <c r="B341" s="39"/>
      <c r="C341" s="39" t="s">
        <v>304</v>
      </c>
      <c r="D341" s="39" t="s">
        <v>28</v>
      </c>
      <c r="E341" s="40">
        <v>30</v>
      </c>
      <c r="F341" s="40">
        <v>30</v>
      </c>
      <c r="G341" s="40">
        <v>30</v>
      </c>
    </row>
    <row r="342" spans="1:7" ht="25.5" customHeight="1">
      <c r="A342" s="34" t="s">
        <v>305</v>
      </c>
      <c r="B342" s="26"/>
      <c r="C342" s="26" t="s">
        <v>306</v>
      </c>
      <c r="D342" s="26" t="s">
        <v>160</v>
      </c>
      <c r="E342" s="27">
        <f aca="true" t="shared" si="43" ref="E342:G343">E343</f>
        <v>1931.4</v>
      </c>
      <c r="F342" s="27">
        <f t="shared" si="43"/>
        <v>2043.8</v>
      </c>
      <c r="G342" s="27">
        <f t="shared" si="43"/>
        <v>2043.8</v>
      </c>
    </row>
    <row r="343" spans="1:7" ht="24.75" customHeight="1">
      <c r="A343" s="28" t="s">
        <v>229</v>
      </c>
      <c r="B343" s="26"/>
      <c r="C343" s="26" t="s">
        <v>307</v>
      </c>
      <c r="D343" s="26" t="s">
        <v>160</v>
      </c>
      <c r="E343" s="27">
        <f t="shared" si="43"/>
        <v>1931.4</v>
      </c>
      <c r="F343" s="27">
        <f t="shared" si="43"/>
        <v>2043.8</v>
      </c>
      <c r="G343" s="27">
        <f t="shared" si="43"/>
        <v>2043.8</v>
      </c>
    </row>
    <row r="344" spans="1:7" ht="36" customHeight="1">
      <c r="A344" s="38" t="s">
        <v>5</v>
      </c>
      <c r="B344" s="39"/>
      <c r="C344" s="39" t="s">
        <v>307</v>
      </c>
      <c r="D344" s="39">
        <v>600</v>
      </c>
      <c r="E344" s="40">
        <v>1931.4</v>
      </c>
      <c r="F344" s="40">
        <v>2043.8</v>
      </c>
      <c r="G344" s="40">
        <v>2043.8</v>
      </c>
    </row>
    <row r="345" spans="1:7" ht="51" customHeight="1">
      <c r="A345" s="34" t="s">
        <v>66</v>
      </c>
      <c r="B345" s="26"/>
      <c r="C345" s="26" t="s">
        <v>308</v>
      </c>
      <c r="D345" s="26" t="s">
        <v>160</v>
      </c>
      <c r="E345" s="27">
        <f>E346</f>
        <v>50</v>
      </c>
      <c r="F345" s="27">
        <f>F346</f>
        <v>50</v>
      </c>
      <c r="G345" s="27">
        <f>G346</f>
        <v>50</v>
      </c>
    </row>
    <row r="346" spans="1:7" ht="24" customHeight="1">
      <c r="A346" s="28" t="s">
        <v>60</v>
      </c>
      <c r="B346" s="26"/>
      <c r="C346" s="26" t="s">
        <v>309</v>
      </c>
      <c r="D346" s="26" t="s">
        <v>160</v>
      </c>
      <c r="E346" s="27">
        <f>E347+E348</f>
        <v>50</v>
      </c>
      <c r="F346" s="27">
        <f>F347+F348</f>
        <v>50</v>
      </c>
      <c r="G346" s="27">
        <f>G347+G348</f>
        <v>50</v>
      </c>
    </row>
    <row r="347" spans="1:7" ht="72" customHeight="1">
      <c r="A347" s="38" t="s">
        <v>12</v>
      </c>
      <c r="B347" s="39"/>
      <c r="C347" s="39" t="s">
        <v>309</v>
      </c>
      <c r="D347" s="39" t="s">
        <v>13</v>
      </c>
      <c r="E347" s="40">
        <v>20</v>
      </c>
      <c r="F347" s="40">
        <v>20</v>
      </c>
      <c r="G347" s="40">
        <v>20</v>
      </c>
    </row>
    <row r="348" spans="1:7" ht="36" customHeight="1">
      <c r="A348" s="38" t="s">
        <v>173</v>
      </c>
      <c r="B348" s="39"/>
      <c r="C348" s="39" t="s">
        <v>309</v>
      </c>
      <c r="D348" s="39" t="s">
        <v>28</v>
      </c>
      <c r="E348" s="40">
        <v>30</v>
      </c>
      <c r="F348" s="40">
        <v>30</v>
      </c>
      <c r="G348" s="40">
        <v>30</v>
      </c>
    </row>
    <row r="349" spans="1:7" ht="96.75" customHeight="1">
      <c r="A349" s="34" t="s">
        <v>310</v>
      </c>
      <c r="B349" s="26"/>
      <c r="C349" s="26" t="s">
        <v>311</v>
      </c>
      <c r="D349" s="26" t="s">
        <v>160</v>
      </c>
      <c r="E349" s="27">
        <f>E350</f>
        <v>500</v>
      </c>
      <c r="F349" s="27">
        <f>F350</f>
        <v>500</v>
      </c>
      <c r="G349" s="27">
        <f>G350</f>
        <v>500</v>
      </c>
    </row>
    <row r="350" spans="1:7" ht="24" customHeight="1">
      <c r="A350" s="28" t="s">
        <v>60</v>
      </c>
      <c r="B350" s="26"/>
      <c r="C350" s="26" t="s">
        <v>312</v>
      </c>
      <c r="D350" s="26" t="s">
        <v>160</v>
      </c>
      <c r="E350" s="27">
        <f>E351+E352</f>
        <v>500</v>
      </c>
      <c r="F350" s="27">
        <f>F351+F352</f>
        <v>500</v>
      </c>
      <c r="G350" s="27">
        <f>G351+G352</f>
        <v>500</v>
      </c>
    </row>
    <row r="351" spans="1:7" ht="72" customHeight="1">
      <c r="A351" s="38" t="s">
        <v>12</v>
      </c>
      <c r="B351" s="39"/>
      <c r="C351" s="39" t="s">
        <v>312</v>
      </c>
      <c r="D351" s="39" t="s">
        <v>13</v>
      </c>
      <c r="E351" s="40">
        <v>420</v>
      </c>
      <c r="F351" s="40">
        <v>420</v>
      </c>
      <c r="G351" s="40">
        <v>420</v>
      </c>
    </row>
    <row r="352" spans="1:7" ht="36" customHeight="1">
      <c r="A352" s="38" t="s">
        <v>173</v>
      </c>
      <c r="B352" s="39"/>
      <c r="C352" s="39" t="s">
        <v>312</v>
      </c>
      <c r="D352" s="39" t="s">
        <v>28</v>
      </c>
      <c r="E352" s="40">
        <v>80</v>
      </c>
      <c r="F352" s="40">
        <v>80</v>
      </c>
      <c r="G352" s="40">
        <v>80</v>
      </c>
    </row>
    <row r="353" spans="1:7" ht="36" customHeight="1">
      <c r="A353" s="34" t="s">
        <v>73</v>
      </c>
      <c r="B353" s="26"/>
      <c r="C353" s="26" t="s">
        <v>313</v>
      </c>
      <c r="D353" s="26" t="s">
        <v>160</v>
      </c>
      <c r="E353" s="27">
        <f>E354</f>
        <v>2869.2</v>
      </c>
      <c r="F353" s="27">
        <f>F354</f>
        <v>2559.7999999999997</v>
      </c>
      <c r="G353" s="27">
        <f>G354</f>
        <v>2559.7999999999997</v>
      </c>
    </row>
    <row r="354" spans="1:7" ht="38.25" customHeight="1">
      <c r="A354" s="28" t="s">
        <v>23</v>
      </c>
      <c r="B354" s="26"/>
      <c r="C354" s="26" t="s">
        <v>314</v>
      </c>
      <c r="D354" s="26" t="s">
        <v>160</v>
      </c>
      <c r="E354" s="27">
        <f>E355+E356</f>
        <v>2869.2</v>
      </c>
      <c r="F354" s="27">
        <f>F355+F356</f>
        <v>2559.7999999999997</v>
      </c>
      <c r="G354" s="27">
        <f>G355+G356</f>
        <v>2559.7999999999997</v>
      </c>
    </row>
    <row r="355" spans="1:7" ht="70.5" customHeight="1">
      <c r="A355" s="38" t="s">
        <v>12</v>
      </c>
      <c r="B355" s="39"/>
      <c r="C355" s="39" t="s">
        <v>314</v>
      </c>
      <c r="D355" s="39" t="s">
        <v>13</v>
      </c>
      <c r="E355" s="40">
        <v>2645.2</v>
      </c>
      <c r="F355" s="40">
        <v>2509.2</v>
      </c>
      <c r="G355" s="40">
        <v>2509.2</v>
      </c>
    </row>
    <row r="356" spans="1:7" ht="36" customHeight="1">
      <c r="A356" s="38" t="s">
        <v>173</v>
      </c>
      <c r="B356" s="39"/>
      <c r="C356" s="39" t="s">
        <v>314</v>
      </c>
      <c r="D356" s="39" t="s">
        <v>28</v>
      </c>
      <c r="E356" s="40">
        <v>224</v>
      </c>
      <c r="F356" s="40">
        <v>50.6</v>
      </c>
      <c r="G356" s="40">
        <v>50.6</v>
      </c>
    </row>
    <row r="357" spans="1:7" ht="16.5" customHeight="1">
      <c r="A357" s="34" t="s">
        <v>67</v>
      </c>
      <c r="B357" s="26"/>
      <c r="C357" s="26" t="s">
        <v>315</v>
      </c>
      <c r="D357" s="26" t="s">
        <v>160</v>
      </c>
      <c r="E357" s="27">
        <f aca="true" t="shared" si="44" ref="E357:G358">E358</f>
        <v>120</v>
      </c>
      <c r="F357" s="27">
        <f t="shared" si="44"/>
        <v>120</v>
      </c>
      <c r="G357" s="27">
        <f t="shared" si="44"/>
        <v>120</v>
      </c>
    </row>
    <row r="358" spans="1:7" ht="84.75" customHeight="1">
      <c r="A358" s="28" t="s">
        <v>68</v>
      </c>
      <c r="B358" s="26"/>
      <c r="C358" s="26" t="s">
        <v>316</v>
      </c>
      <c r="D358" s="26" t="s">
        <v>160</v>
      </c>
      <c r="E358" s="27">
        <f t="shared" si="44"/>
        <v>120</v>
      </c>
      <c r="F358" s="27">
        <f t="shared" si="44"/>
        <v>120</v>
      </c>
      <c r="G358" s="27">
        <f t="shared" si="44"/>
        <v>120</v>
      </c>
    </row>
    <row r="359" spans="1:7" ht="24" customHeight="1">
      <c r="A359" s="38" t="s">
        <v>50</v>
      </c>
      <c r="B359" s="39"/>
      <c r="C359" s="39" t="s">
        <v>316</v>
      </c>
      <c r="D359" s="39" t="s">
        <v>6</v>
      </c>
      <c r="E359" s="40">
        <v>120</v>
      </c>
      <c r="F359" s="40">
        <v>120</v>
      </c>
      <c r="G359" s="40">
        <v>120</v>
      </c>
    </row>
    <row r="360" spans="1:7" ht="36" customHeight="1">
      <c r="A360" s="20" t="s">
        <v>317</v>
      </c>
      <c r="B360" s="21" t="s">
        <v>144</v>
      </c>
      <c r="C360" s="22" t="s">
        <v>160</v>
      </c>
      <c r="D360" s="22" t="s">
        <v>160</v>
      </c>
      <c r="E360" s="23">
        <f>E361+E451+E464++E472+E484+E477</f>
        <v>928621.1000000003</v>
      </c>
      <c r="F360" s="23">
        <f>F361+F451+F464++F472+F484+F477</f>
        <v>940052.8</v>
      </c>
      <c r="G360" s="23">
        <f>G361+G451+G464++G472+G484+G477</f>
        <v>929448</v>
      </c>
    </row>
    <row r="361" spans="1:7" ht="36" customHeight="1">
      <c r="A361" s="41" t="s">
        <v>37</v>
      </c>
      <c r="B361" s="21"/>
      <c r="C361" s="21" t="s">
        <v>205</v>
      </c>
      <c r="D361" s="21" t="s">
        <v>160</v>
      </c>
      <c r="E361" s="23">
        <f>E362+E370+E373+E376+E379+E387+E390+E396+E400+E404+E408+E411+E414+E418+E422+E425+E428+E431+E434+E437+E446+E393</f>
        <v>875577.5000000002</v>
      </c>
      <c r="F361" s="23">
        <f>F362+F370+F373+F376+F379+F387+F390+F396+F400+F404+F408+F411+F414+F418+F422+F425+F428+F431+F434+F437+F446+F393</f>
        <v>885012.9</v>
      </c>
      <c r="G361" s="23">
        <f>G362+G370+G373+G376+G379+G387+G390+G396+G400+G404+G408+G411+G414+G418+G422+G425+G428+G431+G434+G437+G446+G393</f>
        <v>874475.5</v>
      </c>
    </row>
    <row r="362" spans="1:7" ht="51" customHeight="1">
      <c r="A362" s="34" t="s">
        <v>318</v>
      </c>
      <c r="B362" s="26"/>
      <c r="C362" s="26" t="s">
        <v>319</v>
      </c>
      <c r="D362" s="26" t="s">
        <v>160</v>
      </c>
      <c r="E362" s="27">
        <f>E363+E365+E367</f>
        <v>735330.8</v>
      </c>
      <c r="F362" s="27">
        <f>F363+F365+F367</f>
        <v>765385.6</v>
      </c>
      <c r="G362" s="27">
        <f>G363+G365+G367</f>
        <v>758549.7</v>
      </c>
    </row>
    <row r="363" spans="1:7" ht="36" customHeight="1">
      <c r="A363" s="28" t="s">
        <v>38</v>
      </c>
      <c r="B363" s="26"/>
      <c r="C363" s="26" t="s">
        <v>320</v>
      </c>
      <c r="D363" s="26" t="s">
        <v>160</v>
      </c>
      <c r="E363" s="27">
        <f>E364</f>
        <v>52883</v>
      </c>
      <c r="F363" s="27">
        <f>F364</f>
        <v>68264.9</v>
      </c>
      <c r="G363" s="27">
        <f>G364</f>
        <v>61429</v>
      </c>
    </row>
    <row r="364" spans="1:7" ht="36" customHeight="1">
      <c r="A364" s="38" t="s">
        <v>5</v>
      </c>
      <c r="B364" s="39"/>
      <c r="C364" s="39" t="s">
        <v>320</v>
      </c>
      <c r="D364" s="39" t="s">
        <v>15</v>
      </c>
      <c r="E364" s="40">
        <v>52883</v>
      </c>
      <c r="F364" s="40">
        <v>68264.9</v>
      </c>
      <c r="G364" s="40">
        <v>61429</v>
      </c>
    </row>
    <row r="365" spans="1:7" ht="48" customHeight="1">
      <c r="A365" s="28" t="s">
        <v>69</v>
      </c>
      <c r="B365" s="26"/>
      <c r="C365" s="26" t="s">
        <v>321</v>
      </c>
      <c r="D365" s="26" t="s">
        <v>160</v>
      </c>
      <c r="E365" s="27">
        <f>E366</f>
        <v>620071.9</v>
      </c>
      <c r="F365" s="27">
        <f>F366</f>
        <v>633071.1</v>
      </c>
      <c r="G365" s="27">
        <f>G366</f>
        <v>633071.1</v>
      </c>
    </row>
    <row r="366" spans="1:7" ht="36" customHeight="1">
      <c r="A366" s="38" t="s">
        <v>5</v>
      </c>
      <c r="B366" s="39"/>
      <c r="C366" s="39" t="s">
        <v>321</v>
      </c>
      <c r="D366" s="39" t="s">
        <v>15</v>
      </c>
      <c r="E366" s="40">
        <v>620071.9</v>
      </c>
      <c r="F366" s="40">
        <v>633071.1</v>
      </c>
      <c r="G366" s="40">
        <v>633071.1</v>
      </c>
    </row>
    <row r="367" spans="1:7" ht="23.25" customHeight="1">
      <c r="A367" s="28" t="s">
        <v>229</v>
      </c>
      <c r="B367" s="26"/>
      <c r="C367" s="26" t="s">
        <v>322</v>
      </c>
      <c r="D367" s="26" t="s">
        <v>160</v>
      </c>
      <c r="E367" s="27">
        <f>E369+E368</f>
        <v>62375.9</v>
      </c>
      <c r="F367" s="27">
        <f>F369+F368</f>
        <v>64049.6</v>
      </c>
      <c r="G367" s="27">
        <f>G369+G368</f>
        <v>64049.6</v>
      </c>
    </row>
    <row r="368" spans="1:7" ht="35.25" customHeight="1">
      <c r="A368" s="38" t="s">
        <v>173</v>
      </c>
      <c r="B368" s="26"/>
      <c r="C368" s="39" t="s">
        <v>322</v>
      </c>
      <c r="D368" s="39">
        <v>200</v>
      </c>
      <c r="E368" s="40">
        <v>4000</v>
      </c>
      <c r="F368" s="40">
        <v>0</v>
      </c>
      <c r="G368" s="40">
        <v>0</v>
      </c>
    </row>
    <row r="369" spans="1:7" ht="36" customHeight="1">
      <c r="A369" s="38" t="s">
        <v>5</v>
      </c>
      <c r="B369" s="39"/>
      <c r="C369" s="39" t="s">
        <v>322</v>
      </c>
      <c r="D369" s="39" t="s">
        <v>15</v>
      </c>
      <c r="E369" s="40">
        <v>58375.9</v>
      </c>
      <c r="F369" s="40">
        <v>64049.6</v>
      </c>
      <c r="G369" s="40">
        <v>64049.6</v>
      </c>
    </row>
    <row r="370" spans="1:7" ht="99" customHeight="1">
      <c r="A370" s="34" t="s">
        <v>70</v>
      </c>
      <c r="B370" s="26"/>
      <c r="C370" s="26" t="s">
        <v>323</v>
      </c>
      <c r="D370" s="26" t="s">
        <v>160</v>
      </c>
      <c r="E370" s="27">
        <f aca="true" t="shared" si="45" ref="E370:G371">E371</f>
        <v>11824</v>
      </c>
      <c r="F370" s="27">
        <f t="shared" si="45"/>
        <v>13141.8</v>
      </c>
      <c r="G370" s="27">
        <f t="shared" si="45"/>
        <v>13141.8</v>
      </c>
    </row>
    <row r="371" spans="1:7" ht="83.25" customHeight="1">
      <c r="A371" s="28" t="s">
        <v>4</v>
      </c>
      <c r="B371" s="26"/>
      <c r="C371" s="26" t="s">
        <v>324</v>
      </c>
      <c r="D371" s="26" t="s">
        <v>160</v>
      </c>
      <c r="E371" s="27">
        <f t="shared" si="45"/>
        <v>11824</v>
      </c>
      <c r="F371" s="27">
        <f t="shared" si="45"/>
        <v>13141.8</v>
      </c>
      <c r="G371" s="27">
        <f t="shared" si="45"/>
        <v>13141.8</v>
      </c>
    </row>
    <row r="372" spans="1:7" ht="36" customHeight="1">
      <c r="A372" s="38" t="s">
        <v>5</v>
      </c>
      <c r="B372" s="39"/>
      <c r="C372" s="39" t="s">
        <v>324</v>
      </c>
      <c r="D372" s="39" t="s">
        <v>15</v>
      </c>
      <c r="E372" s="40">
        <v>11824</v>
      </c>
      <c r="F372" s="40">
        <v>13141.8</v>
      </c>
      <c r="G372" s="40">
        <v>13141.8</v>
      </c>
    </row>
    <row r="373" spans="1:7" ht="18" customHeight="1">
      <c r="A373" s="34" t="s">
        <v>40</v>
      </c>
      <c r="B373" s="26"/>
      <c r="C373" s="26" t="s">
        <v>325</v>
      </c>
      <c r="D373" s="26" t="s">
        <v>160</v>
      </c>
      <c r="E373" s="27">
        <f aca="true" t="shared" si="46" ref="E373:G374">E374</f>
        <v>1890</v>
      </c>
      <c r="F373" s="27">
        <f t="shared" si="46"/>
        <v>470</v>
      </c>
      <c r="G373" s="27">
        <f t="shared" si="46"/>
        <v>459</v>
      </c>
    </row>
    <row r="374" spans="1:7" ht="24" customHeight="1">
      <c r="A374" s="28" t="s">
        <v>60</v>
      </c>
      <c r="B374" s="26"/>
      <c r="C374" s="26" t="s">
        <v>326</v>
      </c>
      <c r="D374" s="26" t="s">
        <v>160</v>
      </c>
      <c r="E374" s="27">
        <f t="shared" si="46"/>
        <v>1890</v>
      </c>
      <c r="F374" s="27">
        <f t="shared" si="46"/>
        <v>470</v>
      </c>
      <c r="G374" s="27">
        <f t="shared" si="46"/>
        <v>459</v>
      </c>
    </row>
    <row r="375" spans="1:7" ht="36" customHeight="1">
      <c r="A375" s="38" t="s">
        <v>5</v>
      </c>
      <c r="B375" s="39"/>
      <c r="C375" s="39" t="s">
        <v>326</v>
      </c>
      <c r="D375" s="39" t="s">
        <v>15</v>
      </c>
      <c r="E375" s="40">
        <v>1890</v>
      </c>
      <c r="F375" s="40">
        <v>470</v>
      </c>
      <c r="G375" s="40">
        <v>459</v>
      </c>
    </row>
    <row r="376" spans="1:7" ht="36" customHeight="1">
      <c r="A376" s="34" t="s">
        <v>127</v>
      </c>
      <c r="B376" s="26"/>
      <c r="C376" s="26" t="s">
        <v>327</v>
      </c>
      <c r="D376" s="26" t="s">
        <v>160</v>
      </c>
      <c r="E376" s="27">
        <f aca="true" t="shared" si="47" ref="E376:G377">E377</f>
        <v>683</v>
      </c>
      <c r="F376" s="27">
        <f t="shared" si="47"/>
        <v>50</v>
      </c>
      <c r="G376" s="27">
        <f t="shared" si="47"/>
        <v>50</v>
      </c>
    </row>
    <row r="377" spans="1:7" ht="24" customHeight="1">
      <c r="A377" s="28" t="s">
        <v>60</v>
      </c>
      <c r="B377" s="26"/>
      <c r="C377" s="26" t="s">
        <v>328</v>
      </c>
      <c r="D377" s="26" t="s">
        <v>160</v>
      </c>
      <c r="E377" s="27">
        <f t="shared" si="47"/>
        <v>683</v>
      </c>
      <c r="F377" s="27">
        <f t="shared" si="47"/>
        <v>50</v>
      </c>
      <c r="G377" s="27">
        <f t="shared" si="47"/>
        <v>50</v>
      </c>
    </row>
    <row r="378" spans="1:7" ht="36" customHeight="1">
      <c r="A378" s="38" t="s">
        <v>5</v>
      </c>
      <c r="B378" s="39"/>
      <c r="C378" s="39" t="s">
        <v>328</v>
      </c>
      <c r="D378" s="39" t="s">
        <v>15</v>
      </c>
      <c r="E378" s="40">
        <v>683</v>
      </c>
      <c r="F378" s="40">
        <v>50</v>
      </c>
      <c r="G378" s="40">
        <v>50</v>
      </c>
    </row>
    <row r="379" spans="1:7" ht="23.25" customHeight="1">
      <c r="A379" s="34" t="s">
        <v>71</v>
      </c>
      <c r="B379" s="26"/>
      <c r="C379" s="26" t="s">
        <v>329</v>
      </c>
      <c r="D379" s="26" t="s">
        <v>160</v>
      </c>
      <c r="E379" s="27">
        <f>E380+E385+E383</f>
        <v>26526.8</v>
      </c>
      <c r="F379" s="27">
        <f>F380+F385+F383</f>
        <v>11047.1</v>
      </c>
      <c r="G379" s="27">
        <f>G380+G385+G383</f>
        <v>7847.1</v>
      </c>
    </row>
    <row r="380" spans="1:7" ht="24" customHeight="1">
      <c r="A380" s="28" t="s">
        <v>60</v>
      </c>
      <c r="B380" s="26"/>
      <c r="C380" s="26" t="s">
        <v>412</v>
      </c>
      <c r="D380" s="26" t="s">
        <v>160</v>
      </c>
      <c r="E380" s="27">
        <f>E381+E382</f>
        <v>16717.8</v>
      </c>
      <c r="F380" s="27">
        <f>F381+F382</f>
        <v>5200</v>
      </c>
      <c r="G380" s="27">
        <f>G381+G382</f>
        <v>2000</v>
      </c>
    </row>
    <row r="381" spans="1:7" ht="36" customHeight="1">
      <c r="A381" s="38" t="s">
        <v>173</v>
      </c>
      <c r="B381" s="39"/>
      <c r="C381" s="39" t="s">
        <v>412</v>
      </c>
      <c r="D381" s="39" t="s">
        <v>28</v>
      </c>
      <c r="E381" s="40">
        <v>3629.1</v>
      </c>
      <c r="F381" s="40">
        <v>5100</v>
      </c>
      <c r="G381" s="40">
        <v>1900</v>
      </c>
    </row>
    <row r="382" spans="1:7" ht="36" customHeight="1">
      <c r="A382" s="38" t="s">
        <v>5</v>
      </c>
      <c r="B382" s="39"/>
      <c r="C382" s="39" t="s">
        <v>412</v>
      </c>
      <c r="D382" s="39" t="s">
        <v>15</v>
      </c>
      <c r="E382" s="40">
        <v>13088.7</v>
      </c>
      <c r="F382" s="40">
        <v>100</v>
      </c>
      <c r="G382" s="40">
        <v>100</v>
      </c>
    </row>
    <row r="383" spans="1:7" ht="36" customHeight="1">
      <c r="A383" s="28" t="s">
        <v>368</v>
      </c>
      <c r="B383" s="26"/>
      <c r="C383" s="26" t="s">
        <v>420</v>
      </c>
      <c r="D383" s="26"/>
      <c r="E383" s="27">
        <f>E384</f>
        <v>7599.2</v>
      </c>
      <c r="F383" s="27">
        <f>F384</f>
        <v>5847.1</v>
      </c>
      <c r="G383" s="27">
        <f>G384</f>
        <v>5847.1</v>
      </c>
    </row>
    <row r="384" spans="1:7" ht="36" customHeight="1">
      <c r="A384" s="38" t="s">
        <v>5</v>
      </c>
      <c r="B384" s="39"/>
      <c r="C384" s="26" t="s">
        <v>420</v>
      </c>
      <c r="D384" s="39">
        <v>600</v>
      </c>
      <c r="E384" s="40">
        <v>7599.2</v>
      </c>
      <c r="F384" s="40">
        <v>5847.1</v>
      </c>
      <c r="G384" s="40">
        <v>5847.1</v>
      </c>
    </row>
    <row r="385" spans="1:7" ht="36" customHeight="1">
      <c r="A385" s="28" t="s">
        <v>330</v>
      </c>
      <c r="B385" s="26"/>
      <c r="C385" s="26" t="s">
        <v>448</v>
      </c>
      <c r="D385" s="26" t="s">
        <v>160</v>
      </c>
      <c r="E385" s="27">
        <f>E386</f>
        <v>2209.8</v>
      </c>
      <c r="F385" s="27">
        <f>F386</f>
        <v>0</v>
      </c>
      <c r="G385" s="27">
        <f>G386</f>
        <v>0</v>
      </c>
    </row>
    <row r="386" spans="1:7" ht="36" customHeight="1">
      <c r="A386" s="38" t="s">
        <v>5</v>
      </c>
      <c r="B386" s="39"/>
      <c r="C386" s="39" t="s">
        <v>448</v>
      </c>
      <c r="D386" s="39" t="s">
        <v>15</v>
      </c>
      <c r="E386" s="40">
        <v>2209.8</v>
      </c>
      <c r="F386" s="40">
        <v>0</v>
      </c>
      <c r="G386" s="40">
        <v>0</v>
      </c>
    </row>
    <row r="387" spans="1:7" ht="48.75" customHeight="1">
      <c r="A387" s="34" t="s">
        <v>331</v>
      </c>
      <c r="B387" s="26"/>
      <c r="C387" s="26" t="s">
        <v>332</v>
      </c>
      <c r="D387" s="26" t="s">
        <v>160</v>
      </c>
      <c r="E387" s="27">
        <f>E388</f>
        <v>13459.3</v>
      </c>
      <c r="F387" s="27">
        <f aca="true" t="shared" si="48" ref="E387:G388">F388</f>
        <v>14051.2</v>
      </c>
      <c r="G387" s="27">
        <f t="shared" si="48"/>
        <v>13632.2</v>
      </c>
    </row>
    <row r="388" spans="1:7" ht="52.5" customHeight="1">
      <c r="A388" s="28" t="s">
        <v>484</v>
      </c>
      <c r="B388" s="39"/>
      <c r="C388" s="26" t="s">
        <v>429</v>
      </c>
      <c r="D388" s="26"/>
      <c r="E388" s="27">
        <f t="shared" si="48"/>
        <v>13459.3</v>
      </c>
      <c r="F388" s="27">
        <f t="shared" si="48"/>
        <v>14051.2</v>
      </c>
      <c r="G388" s="27">
        <f t="shared" si="48"/>
        <v>13632.2</v>
      </c>
    </row>
    <row r="389" spans="1:7" ht="36" customHeight="1">
      <c r="A389" s="38" t="s">
        <v>5</v>
      </c>
      <c r="B389" s="39"/>
      <c r="C389" s="39" t="s">
        <v>429</v>
      </c>
      <c r="D389" s="39">
        <v>600</v>
      </c>
      <c r="E389" s="40">
        <v>13459.3</v>
      </c>
      <c r="F389" s="40">
        <v>14051.2</v>
      </c>
      <c r="G389" s="40">
        <v>13632.2</v>
      </c>
    </row>
    <row r="390" spans="1:7" ht="27.75" customHeight="1">
      <c r="A390" s="61" t="s">
        <v>333</v>
      </c>
      <c r="B390" s="29"/>
      <c r="C390" s="29" t="s">
        <v>334</v>
      </c>
      <c r="D390" s="29" t="s">
        <v>160</v>
      </c>
      <c r="E390" s="33">
        <f aca="true" t="shared" si="49" ref="E390:G391">E391</f>
        <v>8044.1</v>
      </c>
      <c r="F390" s="33">
        <f t="shared" si="49"/>
        <v>8044.1</v>
      </c>
      <c r="G390" s="33">
        <f t="shared" si="49"/>
        <v>8044.1</v>
      </c>
    </row>
    <row r="391" spans="1:7" ht="48.75" customHeight="1">
      <c r="A391" s="30" t="s">
        <v>335</v>
      </c>
      <c r="B391" s="31"/>
      <c r="C391" s="31" t="s">
        <v>336</v>
      </c>
      <c r="D391" s="31" t="s">
        <v>160</v>
      </c>
      <c r="E391" s="32">
        <f t="shared" si="49"/>
        <v>8044.1</v>
      </c>
      <c r="F391" s="32">
        <f t="shared" si="49"/>
        <v>8044.1</v>
      </c>
      <c r="G391" s="32">
        <f t="shared" si="49"/>
        <v>8044.1</v>
      </c>
    </row>
    <row r="392" spans="1:7" ht="36" customHeight="1">
      <c r="A392" s="49" t="s">
        <v>5</v>
      </c>
      <c r="B392" s="45"/>
      <c r="C392" s="45" t="s">
        <v>336</v>
      </c>
      <c r="D392" s="45" t="s">
        <v>15</v>
      </c>
      <c r="E392" s="46">
        <v>8044.1</v>
      </c>
      <c r="F392" s="46">
        <v>8044.1</v>
      </c>
      <c r="G392" s="46">
        <v>8044.1</v>
      </c>
    </row>
    <row r="393" spans="1:7" ht="96.75" customHeight="1">
      <c r="A393" s="63" t="s">
        <v>464</v>
      </c>
      <c r="B393" s="45"/>
      <c r="C393" s="31" t="s">
        <v>465</v>
      </c>
      <c r="D393" s="45"/>
      <c r="E393" s="32">
        <f aca="true" t="shared" si="50" ref="E393:G394">E394</f>
        <v>34790.8</v>
      </c>
      <c r="F393" s="32">
        <f t="shared" si="50"/>
        <v>34790.8</v>
      </c>
      <c r="G393" s="32">
        <f t="shared" si="50"/>
        <v>34790.8</v>
      </c>
    </row>
    <row r="394" spans="1:7" ht="98.25" customHeight="1">
      <c r="A394" s="63" t="s">
        <v>464</v>
      </c>
      <c r="B394" s="45"/>
      <c r="C394" s="31" t="s">
        <v>466</v>
      </c>
      <c r="D394" s="45"/>
      <c r="E394" s="32">
        <f t="shared" si="50"/>
        <v>34790.8</v>
      </c>
      <c r="F394" s="32">
        <f t="shared" si="50"/>
        <v>34790.8</v>
      </c>
      <c r="G394" s="32">
        <f t="shared" si="50"/>
        <v>34790.8</v>
      </c>
    </row>
    <row r="395" spans="1:7" ht="36" customHeight="1">
      <c r="A395" s="49" t="s">
        <v>5</v>
      </c>
      <c r="B395" s="45"/>
      <c r="C395" s="45" t="s">
        <v>466</v>
      </c>
      <c r="D395" s="45">
        <v>600</v>
      </c>
      <c r="E395" s="46">
        <v>34790.8</v>
      </c>
      <c r="F395" s="46">
        <v>34790.8</v>
      </c>
      <c r="G395" s="46">
        <v>34790.8</v>
      </c>
    </row>
    <row r="396" spans="1:7" ht="37.5" customHeight="1">
      <c r="A396" s="62" t="s">
        <v>76</v>
      </c>
      <c r="B396" s="43"/>
      <c r="C396" s="43" t="s">
        <v>337</v>
      </c>
      <c r="D396" s="43" t="s">
        <v>160</v>
      </c>
      <c r="E396" s="44">
        <f>E397</f>
        <v>50.4</v>
      </c>
      <c r="F396" s="44">
        <f>F397</f>
        <v>35</v>
      </c>
      <c r="G396" s="44">
        <f>G397</f>
        <v>35</v>
      </c>
    </row>
    <row r="397" spans="1:7" ht="24" customHeight="1">
      <c r="A397" s="28" t="s">
        <v>60</v>
      </c>
      <c r="B397" s="26"/>
      <c r="C397" s="26" t="s">
        <v>338</v>
      </c>
      <c r="D397" s="26" t="s">
        <v>160</v>
      </c>
      <c r="E397" s="27">
        <f>E398+E399</f>
        <v>50.4</v>
      </c>
      <c r="F397" s="27">
        <f>F398+F399</f>
        <v>35</v>
      </c>
      <c r="G397" s="27">
        <f>G398+G399</f>
        <v>35</v>
      </c>
    </row>
    <row r="398" spans="1:7" ht="36" customHeight="1">
      <c r="A398" s="38" t="s">
        <v>173</v>
      </c>
      <c r="B398" s="39"/>
      <c r="C398" s="39" t="s">
        <v>338</v>
      </c>
      <c r="D398" s="39" t="s">
        <v>28</v>
      </c>
      <c r="E398" s="40">
        <v>0</v>
      </c>
      <c r="F398" s="40">
        <v>35</v>
      </c>
      <c r="G398" s="40">
        <v>35</v>
      </c>
    </row>
    <row r="399" spans="1:7" ht="36" customHeight="1">
      <c r="A399" s="49" t="s">
        <v>5</v>
      </c>
      <c r="B399" s="39"/>
      <c r="C399" s="39" t="s">
        <v>338</v>
      </c>
      <c r="D399" s="39">
        <v>600</v>
      </c>
      <c r="E399" s="40">
        <v>50.4</v>
      </c>
      <c r="F399" s="40">
        <v>0</v>
      </c>
      <c r="G399" s="40">
        <v>0</v>
      </c>
    </row>
    <row r="400" spans="1:7" ht="25.5" customHeight="1">
      <c r="A400" s="34" t="s">
        <v>77</v>
      </c>
      <c r="B400" s="26"/>
      <c r="C400" s="26" t="s">
        <v>339</v>
      </c>
      <c r="D400" s="26" t="s">
        <v>160</v>
      </c>
      <c r="E400" s="27">
        <f>E401</f>
        <v>374</v>
      </c>
      <c r="F400" s="27">
        <f>F401</f>
        <v>200</v>
      </c>
      <c r="G400" s="27">
        <f>G401</f>
        <v>110</v>
      </c>
    </row>
    <row r="401" spans="1:7" ht="24" customHeight="1">
      <c r="A401" s="28" t="s">
        <v>60</v>
      </c>
      <c r="B401" s="26"/>
      <c r="C401" s="26" t="s">
        <v>340</v>
      </c>
      <c r="D401" s="26" t="s">
        <v>160</v>
      </c>
      <c r="E401" s="27">
        <f>E402+E403</f>
        <v>374</v>
      </c>
      <c r="F401" s="27">
        <f>F402+F403</f>
        <v>200</v>
      </c>
      <c r="G401" s="27">
        <f>G402+G403</f>
        <v>110</v>
      </c>
    </row>
    <row r="402" spans="1:7" ht="36" customHeight="1">
      <c r="A402" s="38" t="s">
        <v>173</v>
      </c>
      <c r="B402" s="39"/>
      <c r="C402" s="39" t="s">
        <v>340</v>
      </c>
      <c r="D402" s="39" t="s">
        <v>28</v>
      </c>
      <c r="E402" s="40">
        <v>34</v>
      </c>
      <c r="F402" s="40">
        <v>10</v>
      </c>
      <c r="G402" s="40">
        <v>10</v>
      </c>
    </row>
    <row r="403" spans="1:7" ht="36" customHeight="1">
      <c r="A403" s="38" t="s">
        <v>5</v>
      </c>
      <c r="B403" s="39"/>
      <c r="C403" s="39" t="s">
        <v>340</v>
      </c>
      <c r="D403" s="39" t="s">
        <v>15</v>
      </c>
      <c r="E403" s="40">
        <v>340</v>
      </c>
      <c r="F403" s="40">
        <v>190</v>
      </c>
      <c r="G403" s="40">
        <v>100</v>
      </c>
    </row>
    <row r="404" spans="1:7" ht="35.25" customHeight="1">
      <c r="A404" s="34" t="s">
        <v>341</v>
      </c>
      <c r="B404" s="26"/>
      <c r="C404" s="26" t="s">
        <v>342</v>
      </c>
      <c r="D404" s="26" t="s">
        <v>160</v>
      </c>
      <c r="E404" s="27">
        <f>E405</f>
        <v>20</v>
      </c>
      <c r="F404" s="27">
        <f>F405</f>
        <v>20</v>
      </c>
      <c r="G404" s="27">
        <f>G405</f>
        <v>20</v>
      </c>
    </row>
    <row r="405" spans="1:7" ht="24" customHeight="1">
      <c r="A405" s="28" t="s">
        <v>60</v>
      </c>
      <c r="B405" s="26"/>
      <c r="C405" s="26" t="s">
        <v>343</v>
      </c>
      <c r="D405" s="26" t="s">
        <v>160</v>
      </c>
      <c r="E405" s="27">
        <f>E406+E407</f>
        <v>20</v>
      </c>
      <c r="F405" s="27">
        <f>F406+F407</f>
        <v>20</v>
      </c>
      <c r="G405" s="27">
        <f>G406+G407</f>
        <v>20</v>
      </c>
    </row>
    <row r="406" spans="1:7" ht="36" customHeight="1">
      <c r="A406" s="38" t="s">
        <v>173</v>
      </c>
      <c r="B406" s="39"/>
      <c r="C406" s="39" t="s">
        <v>343</v>
      </c>
      <c r="D406" s="39" t="s">
        <v>28</v>
      </c>
      <c r="E406" s="40">
        <v>10</v>
      </c>
      <c r="F406" s="40">
        <v>10</v>
      </c>
      <c r="G406" s="40">
        <v>10</v>
      </c>
    </row>
    <row r="407" spans="1:7" ht="39" customHeight="1">
      <c r="A407" s="38" t="s">
        <v>5</v>
      </c>
      <c r="B407" s="39"/>
      <c r="C407" s="39" t="s">
        <v>343</v>
      </c>
      <c r="D407" s="39">
        <v>600</v>
      </c>
      <c r="E407" s="40">
        <v>10</v>
      </c>
      <c r="F407" s="40">
        <v>10</v>
      </c>
      <c r="G407" s="40">
        <v>10</v>
      </c>
    </row>
    <row r="408" spans="1:7" ht="24" customHeight="1">
      <c r="A408" s="34" t="s">
        <v>78</v>
      </c>
      <c r="B408" s="26"/>
      <c r="C408" s="26" t="s">
        <v>344</v>
      </c>
      <c r="D408" s="26" t="s">
        <v>160</v>
      </c>
      <c r="E408" s="27">
        <f aca="true" t="shared" si="51" ref="E408:G409">E409</f>
        <v>60</v>
      </c>
      <c r="F408" s="27">
        <f t="shared" si="51"/>
        <v>60</v>
      </c>
      <c r="G408" s="27">
        <f t="shared" si="51"/>
        <v>60</v>
      </c>
    </row>
    <row r="409" spans="1:7" ht="24" customHeight="1">
      <c r="A409" s="28" t="s">
        <v>60</v>
      </c>
      <c r="B409" s="26"/>
      <c r="C409" s="26" t="s">
        <v>345</v>
      </c>
      <c r="D409" s="26" t="s">
        <v>160</v>
      </c>
      <c r="E409" s="27">
        <f t="shared" si="51"/>
        <v>60</v>
      </c>
      <c r="F409" s="27">
        <f t="shared" si="51"/>
        <v>60</v>
      </c>
      <c r="G409" s="27">
        <f t="shared" si="51"/>
        <v>60</v>
      </c>
    </row>
    <row r="410" spans="1:7" ht="36" customHeight="1">
      <c r="A410" s="38" t="s">
        <v>173</v>
      </c>
      <c r="B410" s="39"/>
      <c r="C410" s="39" t="s">
        <v>345</v>
      </c>
      <c r="D410" s="39" t="s">
        <v>28</v>
      </c>
      <c r="E410" s="40">
        <v>60</v>
      </c>
      <c r="F410" s="40">
        <v>60</v>
      </c>
      <c r="G410" s="40">
        <v>60</v>
      </c>
    </row>
    <row r="411" spans="1:7" ht="49.5" customHeight="1">
      <c r="A411" s="34" t="s">
        <v>100</v>
      </c>
      <c r="B411" s="26"/>
      <c r="C411" s="26" t="s">
        <v>346</v>
      </c>
      <c r="D411" s="26" t="s">
        <v>160</v>
      </c>
      <c r="E411" s="27">
        <f aca="true" t="shared" si="52" ref="E411:G412">E412</f>
        <v>20</v>
      </c>
      <c r="F411" s="27">
        <f t="shared" si="52"/>
        <v>0</v>
      </c>
      <c r="G411" s="27">
        <f t="shared" si="52"/>
        <v>0</v>
      </c>
    </row>
    <row r="412" spans="1:7" ht="24" customHeight="1">
      <c r="A412" s="28" t="s">
        <v>60</v>
      </c>
      <c r="B412" s="26"/>
      <c r="C412" s="26" t="s">
        <v>347</v>
      </c>
      <c r="D412" s="26" t="s">
        <v>160</v>
      </c>
      <c r="E412" s="27">
        <f t="shared" si="52"/>
        <v>20</v>
      </c>
      <c r="F412" s="27">
        <f t="shared" si="52"/>
        <v>0</v>
      </c>
      <c r="G412" s="27">
        <f t="shared" si="52"/>
        <v>0</v>
      </c>
    </row>
    <row r="413" spans="1:7" ht="36" customHeight="1">
      <c r="A413" s="38" t="s">
        <v>173</v>
      </c>
      <c r="B413" s="39"/>
      <c r="C413" s="39" t="s">
        <v>347</v>
      </c>
      <c r="D413" s="39" t="s">
        <v>28</v>
      </c>
      <c r="E413" s="40">
        <v>20</v>
      </c>
      <c r="F413" s="40">
        <v>0</v>
      </c>
      <c r="G413" s="40">
        <v>0</v>
      </c>
    </row>
    <row r="414" spans="1:7" ht="71.25" customHeight="1">
      <c r="A414" s="34" t="s">
        <v>148</v>
      </c>
      <c r="B414" s="26"/>
      <c r="C414" s="26" t="s">
        <v>207</v>
      </c>
      <c r="D414" s="26" t="s">
        <v>160</v>
      </c>
      <c r="E414" s="27">
        <f>E415</f>
        <v>213</v>
      </c>
      <c r="F414" s="27">
        <f>F415</f>
        <v>160</v>
      </c>
      <c r="G414" s="27">
        <f>G415</f>
        <v>160</v>
      </c>
    </row>
    <row r="415" spans="1:7" ht="24" customHeight="1">
      <c r="A415" s="28" t="s">
        <v>60</v>
      </c>
      <c r="B415" s="26"/>
      <c r="C415" s="26" t="s">
        <v>208</v>
      </c>
      <c r="D415" s="26" t="s">
        <v>160</v>
      </c>
      <c r="E415" s="27">
        <f>E417+E416</f>
        <v>213</v>
      </c>
      <c r="F415" s="27">
        <f>F417+F416</f>
        <v>160</v>
      </c>
      <c r="G415" s="27">
        <f>G417+G416</f>
        <v>160</v>
      </c>
    </row>
    <row r="416" spans="1:7" ht="24" customHeight="1">
      <c r="A416" s="38" t="s">
        <v>173</v>
      </c>
      <c r="B416" s="26"/>
      <c r="C416" s="39" t="s">
        <v>208</v>
      </c>
      <c r="D416" s="39">
        <v>200</v>
      </c>
      <c r="E416" s="40">
        <v>86</v>
      </c>
      <c r="F416" s="40">
        <v>110</v>
      </c>
      <c r="G416" s="40">
        <v>110</v>
      </c>
    </row>
    <row r="417" spans="1:7" ht="36" customHeight="1">
      <c r="A417" s="38" t="s">
        <v>5</v>
      </c>
      <c r="B417" s="39"/>
      <c r="C417" s="39" t="s">
        <v>208</v>
      </c>
      <c r="D417" s="39" t="s">
        <v>15</v>
      </c>
      <c r="E417" s="40">
        <v>127</v>
      </c>
      <c r="F417" s="40">
        <v>50</v>
      </c>
      <c r="G417" s="40">
        <v>50</v>
      </c>
    </row>
    <row r="418" spans="1:7" ht="12.75" customHeight="1">
      <c r="A418" s="34" t="s">
        <v>125</v>
      </c>
      <c r="B418" s="26"/>
      <c r="C418" s="26" t="s">
        <v>348</v>
      </c>
      <c r="D418" s="26" t="s">
        <v>160</v>
      </c>
      <c r="E418" s="27">
        <f>E419</f>
        <v>30</v>
      </c>
      <c r="F418" s="27">
        <f>F419</f>
        <v>30</v>
      </c>
      <c r="G418" s="27">
        <f>G419</f>
        <v>30</v>
      </c>
    </row>
    <row r="419" spans="1:7" ht="24" customHeight="1">
      <c r="A419" s="28" t="s">
        <v>60</v>
      </c>
      <c r="B419" s="26"/>
      <c r="C419" s="26" t="s">
        <v>349</v>
      </c>
      <c r="D419" s="26" t="s">
        <v>160</v>
      </c>
      <c r="E419" s="27">
        <f>E420+E421</f>
        <v>30</v>
      </c>
      <c r="F419" s="27">
        <f>F420+F421</f>
        <v>30</v>
      </c>
      <c r="G419" s="27">
        <f>G420+G421</f>
        <v>30</v>
      </c>
    </row>
    <row r="420" spans="1:7" ht="36" customHeight="1">
      <c r="A420" s="38" t="s">
        <v>173</v>
      </c>
      <c r="B420" s="39"/>
      <c r="C420" s="39" t="s">
        <v>349</v>
      </c>
      <c r="D420" s="39" t="s">
        <v>28</v>
      </c>
      <c r="E420" s="40">
        <v>19.2</v>
      </c>
      <c r="F420" s="40">
        <v>30</v>
      </c>
      <c r="G420" s="40">
        <v>30</v>
      </c>
    </row>
    <row r="421" spans="1:7" ht="36" customHeight="1">
      <c r="A421" s="38" t="s">
        <v>5</v>
      </c>
      <c r="B421" s="39"/>
      <c r="C421" s="39" t="s">
        <v>349</v>
      </c>
      <c r="D421" s="39" t="s">
        <v>15</v>
      </c>
      <c r="E421" s="40">
        <v>10.8</v>
      </c>
      <c r="F421" s="40">
        <v>0</v>
      </c>
      <c r="G421" s="40">
        <v>0</v>
      </c>
    </row>
    <row r="422" spans="1:7" ht="30.75" customHeight="1">
      <c r="A422" s="34" t="s">
        <v>147</v>
      </c>
      <c r="B422" s="26"/>
      <c r="C422" s="26" t="s">
        <v>350</v>
      </c>
      <c r="D422" s="26" t="s">
        <v>160</v>
      </c>
      <c r="E422" s="27">
        <f aca="true" t="shared" si="53" ref="E422:G423">E423</f>
        <v>10</v>
      </c>
      <c r="F422" s="27">
        <f t="shared" si="53"/>
        <v>10</v>
      </c>
      <c r="G422" s="27">
        <f t="shared" si="53"/>
        <v>10</v>
      </c>
    </row>
    <row r="423" spans="1:7" ht="24" customHeight="1">
      <c r="A423" s="28" t="s">
        <v>60</v>
      </c>
      <c r="B423" s="26"/>
      <c r="C423" s="26" t="s">
        <v>351</v>
      </c>
      <c r="D423" s="26" t="s">
        <v>160</v>
      </c>
      <c r="E423" s="27">
        <f t="shared" si="53"/>
        <v>10</v>
      </c>
      <c r="F423" s="27">
        <f t="shared" si="53"/>
        <v>10</v>
      </c>
      <c r="G423" s="27">
        <f t="shared" si="53"/>
        <v>10</v>
      </c>
    </row>
    <row r="424" spans="1:7" ht="36" customHeight="1">
      <c r="A424" s="38" t="s">
        <v>173</v>
      </c>
      <c r="B424" s="39"/>
      <c r="C424" s="39" t="s">
        <v>351</v>
      </c>
      <c r="D424" s="39" t="s">
        <v>28</v>
      </c>
      <c r="E424" s="40">
        <v>10</v>
      </c>
      <c r="F424" s="40">
        <v>10</v>
      </c>
      <c r="G424" s="40">
        <v>10</v>
      </c>
    </row>
    <row r="425" spans="1:7" ht="39" customHeight="1">
      <c r="A425" s="34" t="s">
        <v>126</v>
      </c>
      <c r="B425" s="26"/>
      <c r="C425" s="26" t="s">
        <v>352</v>
      </c>
      <c r="D425" s="26" t="s">
        <v>160</v>
      </c>
      <c r="E425" s="27">
        <f aca="true" t="shared" si="54" ref="E425:G426">E426</f>
        <v>150</v>
      </c>
      <c r="F425" s="27">
        <f t="shared" si="54"/>
        <v>50</v>
      </c>
      <c r="G425" s="27">
        <f t="shared" si="54"/>
        <v>50</v>
      </c>
    </row>
    <row r="426" spans="1:7" ht="24" customHeight="1">
      <c r="A426" s="28" t="s">
        <v>60</v>
      </c>
      <c r="B426" s="26"/>
      <c r="C426" s="26" t="s">
        <v>353</v>
      </c>
      <c r="D426" s="26" t="s">
        <v>160</v>
      </c>
      <c r="E426" s="27">
        <f t="shared" si="54"/>
        <v>150</v>
      </c>
      <c r="F426" s="27">
        <f t="shared" si="54"/>
        <v>50</v>
      </c>
      <c r="G426" s="27">
        <f t="shared" si="54"/>
        <v>50</v>
      </c>
    </row>
    <row r="427" spans="1:7" ht="36" customHeight="1">
      <c r="A427" s="38" t="s">
        <v>5</v>
      </c>
      <c r="B427" s="39"/>
      <c r="C427" s="39" t="s">
        <v>353</v>
      </c>
      <c r="D427" s="39" t="s">
        <v>15</v>
      </c>
      <c r="E427" s="40">
        <v>150</v>
      </c>
      <c r="F427" s="40">
        <v>50</v>
      </c>
      <c r="G427" s="40">
        <v>50</v>
      </c>
    </row>
    <row r="428" spans="1:7" ht="36" customHeight="1">
      <c r="A428" s="34" t="s">
        <v>149</v>
      </c>
      <c r="B428" s="26"/>
      <c r="C428" s="26" t="s">
        <v>264</v>
      </c>
      <c r="D428" s="26" t="s">
        <v>160</v>
      </c>
      <c r="E428" s="27">
        <f aca="true" t="shared" si="55" ref="E428:G429">E429</f>
        <v>135</v>
      </c>
      <c r="F428" s="27">
        <f t="shared" si="55"/>
        <v>100</v>
      </c>
      <c r="G428" s="27">
        <f t="shared" si="55"/>
        <v>100</v>
      </c>
    </row>
    <row r="429" spans="1:7" ht="24" customHeight="1">
      <c r="A429" s="28" t="s">
        <v>60</v>
      </c>
      <c r="B429" s="26"/>
      <c r="C429" s="26" t="s">
        <v>265</v>
      </c>
      <c r="D429" s="26" t="s">
        <v>160</v>
      </c>
      <c r="E429" s="27">
        <f t="shared" si="55"/>
        <v>135</v>
      </c>
      <c r="F429" s="27">
        <f t="shared" si="55"/>
        <v>100</v>
      </c>
      <c r="G429" s="27">
        <f t="shared" si="55"/>
        <v>100</v>
      </c>
    </row>
    <row r="430" spans="1:7" ht="36" customHeight="1">
      <c r="A430" s="38" t="s">
        <v>5</v>
      </c>
      <c r="B430" s="39"/>
      <c r="C430" s="39" t="s">
        <v>265</v>
      </c>
      <c r="D430" s="39" t="s">
        <v>15</v>
      </c>
      <c r="E430" s="40">
        <v>135</v>
      </c>
      <c r="F430" s="40">
        <v>100</v>
      </c>
      <c r="G430" s="40">
        <v>100</v>
      </c>
    </row>
    <row r="431" spans="1:7" ht="24" customHeight="1">
      <c r="A431" s="34" t="s">
        <v>72</v>
      </c>
      <c r="B431" s="26"/>
      <c r="C431" s="26" t="s">
        <v>354</v>
      </c>
      <c r="D431" s="26" t="s">
        <v>160</v>
      </c>
      <c r="E431" s="27">
        <f aca="true" t="shared" si="56" ref="E431:G432">E432</f>
        <v>1569.3</v>
      </c>
      <c r="F431" s="27">
        <f t="shared" si="56"/>
        <v>1569.3</v>
      </c>
      <c r="G431" s="27">
        <f t="shared" si="56"/>
        <v>1569.3</v>
      </c>
    </row>
    <row r="432" spans="1:7" ht="26.25" customHeight="1">
      <c r="A432" s="28" t="s">
        <v>413</v>
      </c>
      <c r="B432" s="26"/>
      <c r="C432" s="26" t="s">
        <v>87</v>
      </c>
      <c r="D432" s="26" t="s">
        <v>160</v>
      </c>
      <c r="E432" s="27">
        <f t="shared" si="56"/>
        <v>1569.3</v>
      </c>
      <c r="F432" s="27">
        <f t="shared" si="56"/>
        <v>1569.3</v>
      </c>
      <c r="G432" s="27">
        <f t="shared" si="56"/>
        <v>1569.3</v>
      </c>
    </row>
    <row r="433" spans="1:7" ht="36" customHeight="1">
      <c r="A433" s="38" t="s">
        <v>5</v>
      </c>
      <c r="B433" s="39"/>
      <c r="C433" s="39" t="s">
        <v>87</v>
      </c>
      <c r="D433" s="39" t="s">
        <v>15</v>
      </c>
      <c r="E433" s="40">
        <v>1569.3</v>
      </c>
      <c r="F433" s="40">
        <v>1569.3</v>
      </c>
      <c r="G433" s="40">
        <v>1569.3</v>
      </c>
    </row>
    <row r="434" spans="1:7" ht="52.5" customHeight="1">
      <c r="A434" s="34" t="s">
        <v>45</v>
      </c>
      <c r="B434" s="26"/>
      <c r="C434" s="26" t="s">
        <v>355</v>
      </c>
      <c r="D434" s="26" t="s">
        <v>160</v>
      </c>
      <c r="E434" s="27">
        <f aca="true" t="shared" si="57" ref="E434:G435">E435</f>
        <v>765</v>
      </c>
      <c r="F434" s="27">
        <f t="shared" si="57"/>
        <v>857.9</v>
      </c>
      <c r="G434" s="27">
        <f t="shared" si="57"/>
        <v>857.9</v>
      </c>
    </row>
    <row r="435" spans="1:7" ht="24" customHeight="1">
      <c r="A435" s="28" t="s">
        <v>60</v>
      </c>
      <c r="B435" s="26"/>
      <c r="C435" s="26" t="s">
        <v>356</v>
      </c>
      <c r="D435" s="26" t="s">
        <v>160</v>
      </c>
      <c r="E435" s="27">
        <f t="shared" si="57"/>
        <v>765</v>
      </c>
      <c r="F435" s="27">
        <f t="shared" si="57"/>
        <v>857.9</v>
      </c>
      <c r="G435" s="27">
        <f t="shared" si="57"/>
        <v>857.9</v>
      </c>
    </row>
    <row r="436" spans="1:7" ht="36" customHeight="1">
      <c r="A436" s="38" t="s">
        <v>5</v>
      </c>
      <c r="B436" s="39"/>
      <c r="C436" s="39" t="s">
        <v>356</v>
      </c>
      <c r="D436" s="39" t="s">
        <v>15</v>
      </c>
      <c r="E436" s="40">
        <v>765</v>
      </c>
      <c r="F436" s="40">
        <v>857.9</v>
      </c>
      <c r="G436" s="40">
        <v>857.9</v>
      </c>
    </row>
    <row r="437" spans="1:7" ht="36" customHeight="1">
      <c r="A437" s="34" t="s">
        <v>73</v>
      </c>
      <c r="B437" s="26"/>
      <c r="C437" s="26" t="s">
        <v>357</v>
      </c>
      <c r="D437" s="26" t="s">
        <v>160</v>
      </c>
      <c r="E437" s="27">
        <f>E438+E443</f>
        <v>37638.7</v>
      </c>
      <c r="F437" s="27">
        <f>F438+F443</f>
        <v>34940.1</v>
      </c>
      <c r="G437" s="27">
        <f>G438+G443</f>
        <v>34940.5</v>
      </c>
    </row>
    <row r="438" spans="1:7" ht="36" customHeight="1">
      <c r="A438" s="28" t="s">
        <v>23</v>
      </c>
      <c r="B438" s="26"/>
      <c r="C438" s="26" t="s">
        <v>358</v>
      </c>
      <c r="D438" s="26" t="s">
        <v>160</v>
      </c>
      <c r="E438" s="27">
        <f>E439+E440+E442+E441</f>
        <v>19289.8</v>
      </c>
      <c r="F438" s="27">
        <f>F439+F440+F442+F441</f>
        <v>17518.899999999998</v>
      </c>
      <c r="G438" s="27">
        <f>G439+G440+G442+G441</f>
        <v>17519.199999999997</v>
      </c>
    </row>
    <row r="439" spans="1:7" ht="71.25" customHeight="1">
      <c r="A439" s="38" t="s">
        <v>12</v>
      </c>
      <c r="B439" s="39"/>
      <c r="C439" s="39" t="s">
        <v>358</v>
      </c>
      <c r="D439" s="39" t="s">
        <v>13</v>
      </c>
      <c r="E439" s="40">
        <v>16972.8</v>
      </c>
      <c r="F439" s="40">
        <v>16544.1</v>
      </c>
      <c r="G439" s="40">
        <v>16544.1</v>
      </c>
    </row>
    <row r="440" spans="1:7" ht="36" customHeight="1">
      <c r="A440" s="38" t="s">
        <v>173</v>
      </c>
      <c r="B440" s="39"/>
      <c r="C440" s="39" t="s">
        <v>358</v>
      </c>
      <c r="D440" s="39" t="s">
        <v>28</v>
      </c>
      <c r="E440" s="40">
        <v>2224.2</v>
      </c>
      <c r="F440" s="40">
        <v>957.3</v>
      </c>
      <c r="G440" s="40">
        <v>957.6</v>
      </c>
    </row>
    <row r="441" spans="1:7" ht="26.25" customHeight="1">
      <c r="A441" s="38" t="s">
        <v>50</v>
      </c>
      <c r="B441" s="39"/>
      <c r="C441" s="39" t="s">
        <v>358</v>
      </c>
      <c r="D441" s="39">
        <v>300</v>
      </c>
      <c r="E441" s="40">
        <v>69.3</v>
      </c>
      <c r="F441" s="40">
        <v>0</v>
      </c>
      <c r="G441" s="40">
        <v>0</v>
      </c>
    </row>
    <row r="442" spans="1:7" ht="12.75" customHeight="1">
      <c r="A442" s="28" t="s">
        <v>1</v>
      </c>
      <c r="B442" s="26"/>
      <c r="C442" s="26" t="s">
        <v>358</v>
      </c>
      <c r="D442" s="26" t="s">
        <v>0</v>
      </c>
      <c r="E442" s="27">
        <v>23.5</v>
      </c>
      <c r="F442" s="27">
        <v>17.5</v>
      </c>
      <c r="G442" s="27">
        <v>17.5</v>
      </c>
    </row>
    <row r="443" spans="1:7" ht="48" customHeight="1">
      <c r="A443" s="28" t="s">
        <v>46</v>
      </c>
      <c r="B443" s="26"/>
      <c r="C443" s="26" t="s">
        <v>359</v>
      </c>
      <c r="D443" s="26" t="s">
        <v>160</v>
      </c>
      <c r="E443" s="27">
        <f>E444+E445</f>
        <v>18348.899999999998</v>
      </c>
      <c r="F443" s="27">
        <f>F444+F445</f>
        <v>17421.2</v>
      </c>
      <c r="G443" s="27">
        <f>G444+G445</f>
        <v>17421.3</v>
      </c>
    </row>
    <row r="444" spans="1:7" ht="72.75" customHeight="1">
      <c r="A444" s="38" t="s">
        <v>12</v>
      </c>
      <c r="B444" s="39"/>
      <c r="C444" s="39" t="s">
        <v>359</v>
      </c>
      <c r="D444" s="39" t="s">
        <v>13</v>
      </c>
      <c r="E444" s="40">
        <v>17330.8</v>
      </c>
      <c r="F444" s="40">
        <v>16906.9</v>
      </c>
      <c r="G444" s="40">
        <v>16907</v>
      </c>
    </row>
    <row r="445" spans="1:7" ht="36" customHeight="1">
      <c r="A445" s="38" t="s">
        <v>173</v>
      </c>
      <c r="B445" s="39"/>
      <c r="C445" s="39" t="s">
        <v>359</v>
      </c>
      <c r="D445" s="39" t="s">
        <v>28</v>
      </c>
      <c r="E445" s="40">
        <v>1018.1</v>
      </c>
      <c r="F445" s="40">
        <v>514.3</v>
      </c>
      <c r="G445" s="40">
        <v>514.3</v>
      </c>
    </row>
    <row r="446" spans="1:7" ht="24.75" customHeight="1">
      <c r="A446" s="34" t="s">
        <v>360</v>
      </c>
      <c r="B446" s="26"/>
      <c r="C446" s="26" t="s">
        <v>361</v>
      </c>
      <c r="D446" s="26" t="s">
        <v>160</v>
      </c>
      <c r="E446" s="27">
        <f>E447+E449</f>
        <v>1993.3</v>
      </c>
      <c r="F446" s="27">
        <f>F447+F449</f>
        <v>0</v>
      </c>
      <c r="G446" s="27">
        <f>G447+G449</f>
        <v>18.1</v>
      </c>
    </row>
    <row r="447" spans="1:7" ht="35.25" customHeight="1">
      <c r="A447" s="28" t="s">
        <v>362</v>
      </c>
      <c r="B447" s="26"/>
      <c r="C447" s="26" t="s">
        <v>363</v>
      </c>
      <c r="D447" s="26" t="s">
        <v>160</v>
      </c>
      <c r="E447" s="27">
        <f aca="true" t="shared" si="58" ref="E447:G449">E448</f>
        <v>1993.3</v>
      </c>
      <c r="F447" s="27">
        <f t="shared" si="58"/>
        <v>0</v>
      </c>
      <c r="G447" s="27">
        <f t="shared" si="58"/>
        <v>0</v>
      </c>
    </row>
    <row r="448" spans="1:7" ht="36" customHeight="1">
      <c r="A448" s="38" t="s">
        <v>5</v>
      </c>
      <c r="B448" s="39"/>
      <c r="C448" s="39" t="s">
        <v>363</v>
      </c>
      <c r="D448" s="39" t="s">
        <v>15</v>
      </c>
      <c r="E448" s="40">
        <v>1993.3</v>
      </c>
      <c r="F448" s="40">
        <v>0</v>
      </c>
      <c r="G448" s="40">
        <v>0</v>
      </c>
    </row>
    <row r="449" spans="1:7" ht="36" customHeight="1">
      <c r="A449" s="28" t="s">
        <v>362</v>
      </c>
      <c r="B449" s="26"/>
      <c r="C449" s="26" t="s">
        <v>485</v>
      </c>
      <c r="D449" s="26" t="s">
        <v>160</v>
      </c>
      <c r="E449" s="27">
        <f t="shared" si="58"/>
        <v>0</v>
      </c>
      <c r="F449" s="27">
        <f t="shared" si="58"/>
        <v>0</v>
      </c>
      <c r="G449" s="27">
        <f t="shared" si="58"/>
        <v>18.1</v>
      </c>
    </row>
    <row r="450" spans="1:7" ht="36" customHeight="1">
      <c r="A450" s="38" t="s">
        <v>5</v>
      </c>
      <c r="B450" s="39"/>
      <c r="C450" s="39" t="s">
        <v>485</v>
      </c>
      <c r="D450" s="39" t="s">
        <v>15</v>
      </c>
      <c r="E450" s="40">
        <v>0</v>
      </c>
      <c r="F450" s="40">
        <v>0</v>
      </c>
      <c r="G450" s="40">
        <v>18.1</v>
      </c>
    </row>
    <row r="451" spans="1:7" ht="50.25" customHeight="1">
      <c r="A451" s="41" t="s">
        <v>41</v>
      </c>
      <c r="B451" s="21"/>
      <c r="C451" s="21" t="s">
        <v>299</v>
      </c>
      <c r="D451" s="21" t="s">
        <v>160</v>
      </c>
      <c r="E451" s="23">
        <f>E452+E455+E458+E461</f>
        <v>20710.3</v>
      </c>
      <c r="F451" s="23">
        <f>F452+F455+F458+F461</f>
        <v>23420</v>
      </c>
      <c r="G451" s="23">
        <f>G452+G455+G458+G461</f>
        <v>23352.6</v>
      </c>
    </row>
    <row r="452" spans="1:7" ht="49.5" customHeight="1">
      <c r="A452" s="34" t="s">
        <v>42</v>
      </c>
      <c r="B452" s="26"/>
      <c r="C452" s="26" t="s">
        <v>364</v>
      </c>
      <c r="D452" s="26" t="s">
        <v>160</v>
      </c>
      <c r="E452" s="27">
        <f aca="true" t="shared" si="59" ref="E452:G453">E453</f>
        <v>16841</v>
      </c>
      <c r="F452" s="27">
        <f t="shared" si="59"/>
        <v>18000</v>
      </c>
      <c r="G452" s="27">
        <f t="shared" si="59"/>
        <v>17932.6</v>
      </c>
    </row>
    <row r="453" spans="1:7" ht="24" customHeight="1">
      <c r="A453" s="28" t="s">
        <v>60</v>
      </c>
      <c r="B453" s="26"/>
      <c r="C453" s="26" t="s">
        <v>365</v>
      </c>
      <c r="D453" s="26" t="s">
        <v>160</v>
      </c>
      <c r="E453" s="27">
        <f t="shared" si="59"/>
        <v>16841</v>
      </c>
      <c r="F453" s="27">
        <f t="shared" si="59"/>
        <v>18000</v>
      </c>
      <c r="G453" s="27">
        <f t="shared" si="59"/>
        <v>17932.6</v>
      </c>
    </row>
    <row r="454" spans="1:7" ht="36" customHeight="1">
      <c r="A454" s="38" t="s">
        <v>5</v>
      </c>
      <c r="B454" s="39"/>
      <c r="C454" s="39" t="s">
        <v>365</v>
      </c>
      <c r="D454" s="39" t="s">
        <v>15</v>
      </c>
      <c r="E454" s="40">
        <v>16841</v>
      </c>
      <c r="F454" s="40">
        <v>18000</v>
      </c>
      <c r="G454" s="40">
        <v>17932.6</v>
      </c>
    </row>
    <row r="455" spans="1:7" ht="42" customHeight="1">
      <c r="A455" s="34" t="s">
        <v>43</v>
      </c>
      <c r="B455" s="26"/>
      <c r="C455" s="26" t="s">
        <v>366</v>
      </c>
      <c r="D455" s="26" t="s">
        <v>160</v>
      </c>
      <c r="E455" s="27">
        <f aca="true" t="shared" si="60" ref="E455:G456">E456</f>
        <v>1000</v>
      </c>
      <c r="F455" s="27">
        <f t="shared" si="60"/>
        <v>2000</v>
      </c>
      <c r="G455" s="27">
        <f t="shared" si="60"/>
        <v>2000</v>
      </c>
    </row>
    <row r="456" spans="1:7" ht="24" customHeight="1">
      <c r="A456" s="28" t="s">
        <v>60</v>
      </c>
      <c r="B456" s="26"/>
      <c r="C456" s="26" t="s">
        <v>367</v>
      </c>
      <c r="D456" s="26" t="s">
        <v>160</v>
      </c>
      <c r="E456" s="27">
        <f t="shared" si="60"/>
        <v>1000</v>
      </c>
      <c r="F456" s="27">
        <f t="shared" si="60"/>
        <v>2000</v>
      </c>
      <c r="G456" s="27">
        <f t="shared" si="60"/>
        <v>2000</v>
      </c>
    </row>
    <row r="457" spans="1:7" ht="36" customHeight="1">
      <c r="A457" s="38" t="s">
        <v>5</v>
      </c>
      <c r="B457" s="39"/>
      <c r="C457" s="39" t="s">
        <v>367</v>
      </c>
      <c r="D457" s="39" t="s">
        <v>15</v>
      </c>
      <c r="E457" s="40">
        <v>1000</v>
      </c>
      <c r="F457" s="40">
        <v>2000</v>
      </c>
      <c r="G457" s="40">
        <v>2000</v>
      </c>
    </row>
    <row r="458" spans="1:7" ht="39" customHeight="1">
      <c r="A458" s="34" t="s">
        <v>112</v>
      </c>
      <c r="B458" s="26"/>
      <c r="C458" s="26" t="s">
        <v>113</v>
      </c>
      <c r="D458" s="26" t="s">
        <v>160</v>
      </c>
      <c r="E458" s="27">
        <f aca="true" t="shared" si="61" ref="E458:G459">E459</f>
        <v>1606</v>
      </c>
      <c r="F458" s="27">
        <f t="shared" si="61"/>
        <v>1606</v>
      </c>
      <c r="G458" s="27">
        <f t="shared" si="61"/>
        <v>1606</v>
      </c>
    </row>
    <row r="459" spans="1:7" ht="36.75" customHeight="1">
      <c r="A459" s="28" t="s">
        <v>520</v>
      </c>
      <c r="B459" s="26"/>
      <c r="C459" s="26" t="s">
        <v>114</v>
      </c>
      <c r="D459" s="26" t="s">
        <v>160</v>
      </c>
      <c r="E459" s="27">
        <f t="shared" si="61"/>
        <v>1606</v>
      </c>
      <c r="F459" s="27">
        <f t="shared" si="61"/>
        <v>1606</v>
      </c>
      <c r="G459" s="27">
        <f t="shared" si="61"/>
        <v>1606</v>
      </c>
    </row>
    <row r="460" spans="1:7" ht="36" customHeight="1">
      <c r="A460" s="38" t="s">
        <v>5</v>
      </c>
      <c r="B460" s="39"/>
      <c r="C460" s="39" t="s">
        <v>114</v>
      </c>
      <c r="D460" s="39" t="s">
        <v>15</v>
      </c>
      <c r="E460" s="40">
        <v>1606</v>
      </c>
      <c r="F460" s="40">
        <v>1606</v>
      </c>
      <c r="G460" s="40">
        <v>1606</v>
      </c>
    </row>
    <row r="461" spans="1:7" ht="27" customHeight="1">
      <c r="A461" s="34" t="s">
        <v>305</v>
      </c>
      <c r="B461" s="26"/>
      <c r="C461" s="26" t="s">
        <v>306</v>
      </c>
      <c r="D461" s="26" t="s">
        <v>160</v>
      </c>
      <c r="E461" s="27">
        <f aca="true" t="shared" si="62" ref="E461:G462">E462</f>
        <v>1263.3</v>
      </c>
      <c r="F461" s="27">
        <f t="shared" si="62"/>
        <v>1814</v>
      </c>
      <c r="G461" s="27">
        <f t="shared" si="62"/>
        <v>1814</v>
      </c>
    </row>
    <row r="462" spans="1:7" ht="25.5" customHeight="1">
      <c r="A462" s="28" t="s">
        <v>229</v>
      </c>
      <c r="B462" s="26"/>
      <c r="C462" s="26" t="s">
        <v>307</v>
      </c>
      <c r="D462" s="26" t="s">
        <v>160</v>
      </c>
      <c r="E462" s="27">
        <f t="shared" si="62"/>
        <v>1263.3</v>
      </c>
      <c r="F462" s="27">
        <f t="shared" si="62"/>
        <v>1814</v>
      </c>
      <c r="G462" s="27">
        <f t="shared" si="62"/>
        <v>1814</v>
      </c>
    </row>
    <row r="463" spans="1:7" ht="36" customHeight="1">
      <c r="A463" s="38" t="s">
        <v>5</v>
      </c>
      <c r="B463" s="39"/>
      <c r="C463" s="39" t="s">
        <v>307</v>
      </c>
      <c r="D463" s="39" t="s">
        <v>15</v>
      </c>
      <c r="E463" s="40">
        <v>1263.3</v>
      </c>
      <c r="F463" s="40">
        <v>1814</v>
      </c>
      <c r="G463" s="40">
        <v>1814</v>
      </c>
    </row>
    <row r="464" spans="1:7" ht="51" customHeight="1">
      <c r="A464" s="41" t="s">
        <v>11</v>
      </c>
      <c r="B464" s="21"/>
      <c r="C464" s="21" t="s">
        <v>231</v>
      </c>
      <c r="D464" s="21" t="s">
        <v>160</v>
      </c>
      <c r="E464" s="23">
        <f>E465</f>
        <v>7114.3</v>
      </c>
      <c r="F464" s="23">
        <f>F465</f>
        <v>5580.9</v>
      </c>
      <c r="G464" s="23">
        <f>G465</f>
        <v>5580.9</v>
      </c>
    </row>
    <row r="465" spans="1:7" ht="36.75" customHeight="1">
      <c r="A465" s="41" t="s">
        <v>291</v>
      </c>
      <c r="B465" s="21"/>
      <c r="C465" s="21" t="s">
        <v>292</v>
      </c>
      <c r="D465" s="21" t="s">
        <v>160</v>
      </c>
      <c r="E465" s="23">
        <f>E466+E469</f>
        <v>7114.3</v>
      </c>
      <c r="F465" s="23">
        <f>F466+F469</f>
        <v>5580.9</v>
      </c>
      <c r="G465" s="23">
        <f>G466+G469</f>
        <v>5580.9</v>
      </c>
    </row>
    <row r="466" spans="1:7" ht="39" customHeight="1">
      <c r="A466" s="28" t="s">
        <v>368</v>
      </c>
      <c r="B466" s="26"/>
      <c r="C466" s="26" t="s">
        <v>444</v>
      </c>
      <c r="D466" s="26" t="s">
        <v>160</v>
      </c>
      <c r="E466" s="27">
        <f aca="true" t="shared" si="63" ref="E466:G467">E467</f>
        <v>6532.5</v>
      </c>
      <c r="F466" s="27">
        <f t="shared" si="63"/>
        <v>5430.9</v>
      </c>
      <c r="G466" s="27">
        <f t="shared" si="63"/>
        <v>5430.9</v>
      </c>
    </row>
    <row r="467" spans="1:7" ht="36" customHeight="1">
      <c r="A467" s="28" t="s">
        <v>368</v>
      </c>
      <c r="B467" s="26"/>
      <c r="C467" s="26" t="s">
        <v>445</v>
      </c>
      <c r="D467" s="26" t="s">
        <v>160</v>
      </c>
      <c r="E467" s="27">
        <f t="shared" si="63"/>
        <v>6532.5</v>
      </c>
      <c r="F467" s="27">
        <f t="shared" si="63"/>
        <v>5430.9</v>
      </c>
      <c r="G467" s="27">
        <f t="shared" si="63"/>
        <v>5430.9</v>
      </c>
    </row>
    <row r="468" spans="1:7" ht="36" customHeight="1">
      <c r="A468" s="38" t="s">
        <v>5</v>
      </c>
      <c r="B468" s="39"/>
      <c r="C468" s="39" t="s">
        <v>445</v>
      </c>
      <c r="D468" s="39" t="s">
        <v>15</v>
      </c>
      <c r="E468" s="40">
        <v>6532.5</v>
      </c>
      <c r="F468" s="40">
        <v>5430.9</v>
      </c>
      <c r="G468" s="40">
        <v>5430.9</v>
      </c>
    </row>
    <row r="469" spans="1:7" ht="26.25" customHeight="1">
      <c r="A469" s="28" t="s">
        <v>410</v>
      </c>
      <c r="B469" s="39"/>
      <c r="C469" s="26" t="s">
        <v>400</v>
      </c>
      <c r="D469" s="26"/>
      <c r="E469" s="27">
        <f aca="true" t="shared" si="64" ref="E469:G470">E470</f>
        <v>581.8</v>
      </c>
      <c r="F469" s="27">
        <f t="shared" si="64"/>
        <v>150</v>
      </c>
      <c r="G469" s="27">
        <f t="shared" si="64"/>
        <v>150</v>
      </c>
    </row>
    <row r="470" spans="1:7" ht="12.75" customHeight="1">
      <c r="A470" s="28" t="s">
        <v>60</v>
      </c>
      <c r="B470" s="39"/>
      <c r="C470" s="26" t="s">
        <v>369</v>
      </c>
      <c r="D470" s="26"/>
      <c r="E470" s="27">
        <f t="shared" si="64"/>
        <v>581.8</v>
      </c>
      <c r="F470" s="27">
        <f t="shared" si="64"/>
        <v>150</v>
      </c>
      <c r="G470" s="27">
        <f t="shared" si="64"/>
        <v>150</v>
      </c>
    </row>
    <row r="471" spans="1:7" ht="36" customHeight="1">
      <c r="A471" s="38" t="s">
        <v>5</v>
      </c>
      <c r="B471" s="39"/>
      <c r="C471" s="39" t="s">
        <v>369</v>
      </c>
      <c r="D471" s="39">
        <v>600</v>
      </c>
      <c r="E471" s="40">
        <v>581.8</v>
      </c>
      <c r="F471" s="40">
        <v>150</v>
      </c>
      <c r="G471" s="40">
        <v>150</v>
      </c>
    </row>
    <row r="472" spans="1:7" ht="40.5" customHeight="1">
      <c r="A472" s="41" t="s">
        <v>44</v>
      </c>
      <c r="B472" s="21"/>
      <c r="C472" s="21" t="s">
        <v>235</v>
      </c>
      <c r="D472" s="21" t="s">
        <v>160</v>
      </c>
      <c r="E472" s="23">
        <f>E473</f>
        <v>30</v>
      </c>
      <c r="F472" s="23">
        <f aca="true" t="shared" si="65" ref="F472:G475">F473</f>
        <v>30</v>
      </c>
      <c r="G472" s="23">
        <f t="shared" si="65"/>
        <v>30</v>
      </c>
    </row>
    <row r="473" spans="1:7" ht="38.25" customHeight="1">
      <c r="A473" s="41" t="s">
        <v>79</v>
      </c>
      <c r="B473" s="21"/>
      <c r="C473" s="21" t="s">
        <v>370</v>
      </c>
      <c r="D473" s="21" t="s">
        <v>160</v>
      </c>
      <c r="E473" s="23">
        <f>E474</f>
        <v>30</v>
      </c>
      <c r="F473" s="23">
        <f t="shared" si="65"/>
        <v>30</v>
      </c>
      <c r="G473" s="23">
        <f t="shared" si="65"/>
        <v>30</v>
      </c>
    </row>
    <row r="474" spans="1:7" ht="48.75" customHeight="1">
      <c r="A474" s="34" t="s">
        <v>371</v>
      </c>
      <c r="B474" s="26"/>
      <c r="C474" s="26" t="s">
        <v>372</v>
      </c>
      <c r="D474" s="26" t="s">
        <v>160</v>
      </c>
      <c r="E474" s="27">
        <f>E475</f>
        <v>30</v>
      </c>
      <c r="F474" s="27">
        <f t="shared" si="65"/>
        <v>30</v>
      </c>
      <c r="G474" s="27">
        <f t="shared" si="65"/>
        <v>30</v>
      </c>
    </row>
    <row r="475" spans="1:7" ht="24" customHeight="1">
      <c r="A475" s="28" t="s">
        <v>60</v>
      </c>
      <c r="B475" s="26"/>
      <c r="C475" s="26" t="s">
        <v>373</v>
      </c>
      <c r="D475" s="26" t="s">
        <v>160</v>
      </c>
      <c r="E475" s="27">
        <f>E476</f>
        <v>30</v>
      </c>
      <c r="F475" s="27">
        <f t="shared" si="65"/>
        <v>30</v>
      </c>
      <c r="G475" s="27">
        <f t="shared" si="65"/>
        <v>30</v>
      </c>
    </row>
    <row r="476" spans="1:7" ht="36" customHeight="1">
      <c r="A476" s="38" t="s">
        <v>5</v>
      </c>
      <c r="B476" s="39"/>
      <c r="C476" s="39" t="s">
        <v>373</v>
      </c>
      <c r="D476" s="39" t="s">
        <v>15</v>
      </c>
      <c r="E476" s="40">
        <v>30</v>
      </c>
      <c r="F476" s="40">
        <v>30</v>
      </c>
      <c r="G476" s="40">
        <v>30</v>
      </c>
    </row>
    <row r="477" spans="1:7" ht="36" customHeight="1">
      <c r="A477" s="56" t="s">
        <v>459</v>
      </c>
      <c r="B477" s="39"/>
      <c r="C477" s="57" t="s">
        <v>456</v>
      </c>
      <c r="D477" s="57"/>
      <c r="E477" s="58">
        <f>E478+E481</f>
        <v>60</v>
      </c>
      <c r="F477" s="58">
        <f>F478+F481</f>
        <v>60</v>
      </c>
      <c r="G477" s="58">
        <f>G478+G481</f>
        <v>60</v>
      </c>
    </row>
    <row r="478" spans="1:7" ht="29.25" customHeight="1">
      <c r="A478" s="59" t="s">
        <v>153</v>
      </c>
      <c r="B478" s="39"/>
      <c r="C478" s="64" t="s">
        <v>460</v>
      </c>
      <c r="D478" s="31"/>
      <c r="E478" s="32">
        <f aca="true" t="shared" si="66" ref="E478:G479">E479</f>
        <v>30</v>
      </c>
      <c r="F478" s="32">
        <f t="shared" si="66"/>
        <v>30</v>
      </c>
      <c r="G478" s="32">
        <f t="shared" si="66"/>
        <v>30</v>
      </c>
    </row>
    <row r="479" spans="1:7" ht="27.75" customHeight="1">
      <c r="A479" s="30" t="s">
        <v>60</v>
      </c>
      <c r="B479" s="39"/>
      <c r="C479" s="64" t="s">
        <v>461</v>
      </c>
      <c r="D479" s="31"/>
      <c r="E479" s="32">
        <f t="shared" si="66"/>
        <v>30</v>
      </c>
      <c r="F479" s="32">
        <f t="shared" si="66"/>
        <v>30</v>
      </c>
      <c r="G479" s="32">
        <f t="shared" si="66"/>
        <v>30</v>
      </c>
    </row>
    <row r="480" spans="1:7" ht="36" customHeight="1">
      <c r="A480" s="49" t="s">
        <v>5</v>
      </c>
      <c r="B480" s="39"/>
      <c r="C480" s="65" t="s">
        <v>461</v>
      </c>
      <c r="D480" s="45">
        <v>600</v>
      </c>
      <c r="E480" s="46">
        <v>30</v>
      </c>
      <c r="F480" s="46">
        <v>30</v>
      </c>
      <c r="G480" s="46">
        <v>30</v>
      </c>
    </row>
    <row r="481" spans="1:7" ht="36" customHeight="1">
      <c r="A481" s="59" t="s">
        <v>154</v>
      </c>
      <c r="B481" s="39"/>
      <c r="C481" s="64" t="s">
        <v>462</v>
      </c>
      <c r="D481" s="31"/>
      <c r="E481" s="32">
        <f aca="true" t="shared" si="67" ref="E481:G482">E482</f>
        <v>30</v>
      </c>
      <c r="F481" s="32">
        <f t="shared" si="67"/>
        <v>30</v>
      </c>
      <c r="G481" s="32">
        <f t="shared" si="67"/>
        <v>30</v>
      </c>
    </row>
    <row r="482" spans="1:7" ht="24" customHeight="1">
      <c r="A482" s="30" t="s">
        <v>60</v>
      </c>
      <c r="B482" s="39"/>
      <c r="C482" s="64" t="s">
        <v>463</v>
      </c>
      <c r="D482" s="31"/>
      <c r="E482" s="32">
        <f t="shared" si="67"/>
        <v>30</v>
      </c>
      <c r="F482" s="32">
        <f t="shared" si="67"/>
        <v>30</v>
      </c>
      <c r="G482" s="32">
        <f t="shared" si="67"/>
        <v>30</v>
      </c>
    </row>
    <row r="483" spans="1:7" ht="36" customHeight="1">
      <c r="A483" s="49" t="s">
        <v>5</v>
      </c>
      <c r="B483" s="39"/>
      <c r="C483" s="65" t="s">
        <v>463</v>
      </c>
      <c r="D483" s="45">
        <v>600</v>
      </c>
      <c r="E483" s="46">
        <v>30</v>
      </c>
      <c r="F483" s="46">
        <v>30</v>
      </c>
      <c r="G483" s="46">
        <v>30</v>
      </c>
    </row>
    <row r="484" spans="1:7" ht="14.25" customHeight="1">
      <c r="A484" s="41" t="s">
        <v>24</v>
      </c>
      <c r="B484" s="21"/>
      <c r="C484" s="21" t="s">
        <v>171</v>
      </c>
      <c r="D484" s="21" t="s">
        <v>160</v>
      </c>
      <c r="E484" s="23">
        <f>E485+E487+E490</f>
        <v>25129</v>
      </c>
      <c r="F484" s="23">
        <f>F485+F487+F490</f>
        <v>25949</v>
      </c>
      <c r="G484" s="23">
        <f>G485+G487+G490</f>
        <v>25949</v>
      </c>
    </row>
    <row r="485" spans="1:7" ht="14.25" customHeight="1">
      <c r="A485" s="28" t="s">
        <v>47</v>
      </c>
      <c r="B485" s="26"/>
      <c r="C485" s="26" t="s">
        <v>374</v>
      </c>
      <c r="D485" s="26" t="s">
        <v>160</v>
      </c>
      <c r="E485" s="27">
        <f>E486</f>
        <v>200</v>
      </c>
      <c r="F485" s="27">
        <f>F486</f>
        <v>150</v>
      </c>
      <c r="G485" s="27">
        <f>G486</f>
        <v>150</v>
      </c>
    </row>
    <row r="486" spans="1:7" ht="24" customHeight="1">
      <c r="A486" s="38" t="s">
        <v>50</v>
      </c>
      <c r="B486" s="39"/>
      <c r="C486" s="39" t="s">
        <v>374</v>
      </c>
      <c r="D486" s="39" t="s">
        <v>6</v>
      </c>
      <c r="E486" s="40">
        <v>200</v>
      </c>
      <c r="F486" s="40">
        <v>150</v>
      </c>
      <c r="G486" s="40">
        <v>150</v>
      </c>
    </row>
    <row r="487" spans="1:7" ht="81.75" customHeight="1">
      <c r="A487" s="28" t="s">
        <v>414</v>
      </c>
      <c r="B487" s="26"/>
      <c r="C487" s="26" t="s">
        <v>376</v>
      </c>
      <c r="D487" s="26" t="s">
        <v>160</v>
      </c>
      <c r="E487" s="27">
        <f>E488+E489</f>
        <v>3389</v>
      </c>
      <c r="F487" s="27">
        <f>F488+F489</f>
        <v>3389</v>
      </c>
      <c r="G487" s="27">
        <f>G488+G489</f>
        <v>3389</v>
      </c>
    </row>
    <row r="488" spans="1:7" ht="73.5" customHeight="1">
      <c r="A488" s="38" t="s">
        <v>12</v>
      </c>
      <c r="B488" s="39"/>
      <c r="C488" s="39" t="s">
        <v>376</v>
      </c>
      <c r="D488" s="39" t="s">
        <v>13</v>
      </c>
      <c r="E488" s="40">
        <v>2989</v>
      </c>
      <c r="F488" s="40">
        <v>3239</v>
      </c>
      <c r="G488" s="40">
        <v>3239</v>
      </c>
    </row>
    <row r="489" spans="1:7" ht="36" customHeight="1">
      <c r="A489" s="38" t="s">
        <v>173</v>
      </c>
      <c r="B489" s="39"/>
      <c r="C489" s="39" t="s">
        <v>376</v>
      </c>
      <c r="D489" s="39" t="s">
        <v>28</v>
      </c>
      <c r="E489" s="40">
        <v>400</v>
      </c>
      <c r="F489" s="40">
        <v>150</v>
      </c>
      <c r="G489" s="40">
        <v>150</v>
      </c>
    </row>
    <row r="490" spans="1:7" ht="99" customHeight="1">
      <c r="A490" s="28" t="s">
        <v>102</v>
      </c>
      <c r="B490" s="26"/>
      <c r="C490" s="26" t="s">
        <v>297</v>
      </c>
      <c r="D490" s="26" t="s">
        <v>160</v>
      </c>
      <c r="E490" s="27">
        <f>E491+E492</f>
        <v>21540</v>
      </c>
      <c r="F490" s="27">
        <f>F491+F492</f>
        <v>22410</v>
      </c>
      <c r="G490" s="27">
        <f>G491+G492</f>
        <v>22410</v>
      </c>
    </row>
    <row r="491" spans="1:7" ht="75.75" customHeight="1">
      <c r="A491" s="38" t="s">
        <v>12</v>
      </c>
      <c r="B491" s="39"/>
      <c r="C491" s="39" t="s">
        <v>297</v>
      </c>
      <c r="D491" s="39">
        <v>100</v>
      </c>
      <c r="E491" s="40">
        <v>21519</v>
      </c>
      <c r="F491" s="40">
        <v>22410</v>
      </c>
      <c r="G491" s="40">
        <v>22410</v>
      </c>
    </row>
    <row r="492" spans="1:7" ht="38.25" customHeight="1">
      <c r="A492" s="38" t="s">
        <v>173</v>
      </c>
      <c r="B492" s="39"/>
      <c r="C492" s="39" t="s">
        <v>297</v>
      </c>
      <c r="D492" s="39">
        <v>200</v>
      </c>
      <c r="E492" s="40">
        <v>21</v>
      </c>
      <c r="F492" s="40">
        <v>0</v>
      </c>
      <c r="G492" s="40">
        <v>0</v>
      </c>
    </row>
    <row r="493" spans="1:7" ht="28.5" customHeight="1">
      <c r="A493" s="20" t="s">
        <v>377</v>
      </c>
      <c r="B493" s="21" t="s">
        <v>30</v>
      </c>
      <c r="C493" s="22" t="s">
        <v>160</v>
      </c>
      <c r="D493" s="22" t="s">
        <v>160</v>
      </c>
      <c r="E493" s="23">
        <f>E494+E509</f>
        <v>69600.59999999999</v>
      </c>
      <c r="F493" s="23">
        <f>F494+F509</f>
        <v>76497.5</v>
      </c>
      <c r="G493" s="23">
        <f>G494+G509</f>
        <v>88624.1</v>
      </c>
    </row>
    <row r="494" spans="1:7" ht="36.75" customHeight="1">
      <c r="A494" s="41" t="s">
        <v>21</v>
      </c>
      <c r="B494" s="21"/>
      <c r="C494" s="21" t="s">
        <v>216</v>
      </c>
      <c r="D494" s="21" t="s">
        <v>160</v>
      </c>
      <c r="E494" s="23">
        <f>E495</f>
        <v>60444.49999999999</v>
      </c>
      <c r="F494" s="23">
        <f>F495</f>
        <v>54194.399999999994</v>
      </c>
      <c r="G494" s="23">
        <f>G495</f>
        <v>53641</v>
      </c>
    </row>
    <row r="495" spans="1:7" ht="27.75" customHeight="1">
      <c r="A495" s="41" t="s">
        <v>8</v>
      </c>
      <c r="B495" s="21"/>
      <c r="C495" s="21" t="s">
        <v>378</v>
      </c>
      <c r="D495" s="21" t="s">
        <v>160</v>
      </c>
      <c r="E495" s="23">
        <f>E496+E501+E504</f>
        <v>60444.49999999999</v>
      </c>
      <c r="F495" s="23">
        <f>F496+F501+F504</f>
        <v>54194.399999999994</v>
      </c>
      <c r="G495" s="23">
        <f>G496+G501+G504</f>
        <v>53641</v>
      </c>
    </row>
    <row r="496" spans="1:7" ht="24" customHeight="1">
      <c r="A496" s="34" t="s">
        <v>74</v>
      </c>
      <c r="B496" s="26"/>
      <c r="C496" s="26" t="s">
        <v>379</v>
      </c>
      <c r="D496" s="26" t="s">
        <v>160</v>
      </c>
      <c r="E496" s="27">
        <f>E497+E499</f>
        <v>42321.1</v>
      </c>
      <c r="F496" s="27">
        <f>F497+F499</f>
        <v>37915.799999999996</v>
      </c>
      <c r="G496" s="27">
        <f>G497+G499</f>
        <v>37363.5</v>
      </c>
    </row>
    <row r="497" spans="1:7" ht="24" customHeight="1">
      <c r="A497" s="28" t="s">
        <v>9</v>
      </c>
      <c r="B497" s="26"/>
      <c r="C497" s="26" t="s">
        <v>380</v>
      </c>
      <c r="D497" s="26" t="s">
        <v>160</v>
      </c>
      <c r="E497" s="27">
        <f>E498</f>
        <v>41801.5</v>
      </c>
      <c r="F497" s="27">
        <f>F498</f>
        <v>37401.6</v>
      </c>
      <c r="G497" s="27">
        <f>G498</f>
        <v>36853.7</v>
      </c>
    </row>
    <row r="498" spans="1:7" ht="13.5" customHeight="1">
      <c r="A498" s="38" t="s">
        <v>33</v>
      </c>
      <c r="B498" s="39"/>
      <c r="C498" s="39" t="s">
        <v>380</v>
      </c>
      <c r="D498" s="39" t="s">
        <v>2</v>
      </c>
      <c r="E498" s="40">
        <v>41801.5</v>
      </c>
      <c r="F498" s="40">
        <v>37401.6</v>
      </c>
      <c r="G498" s="40">
        <v>36853.7</v>
      </c>
    </row>
    <row r="499" spans="1:7" ht="47.25" customHeight="1">
      <c r="A499" s="28" t="s">
        <v>381</v>
      </c>
      <c r="B499" s="26"/>
      <c r="C499" s="26" t="s">
        <v>382</v>
      </c>
      <c r="D499" s="26" t="s">
        <v>160</v>
      </c>
      <c r="E499" s="27">
        <f>E500</f>
        <v>519.6</v>
      </c>
      <c r="F499" s="27">
        <f>F500</f>
        <v>514.2</v>
      </c>
      <c r="G499" s="27">
        <f>G500</f>
        <v>509.8</v>
      </c>
    </row>
    <row r="500" spans="1:7" ht="14.25" customHeight="1">
      <c r="A500" s="38" t="s">
        <v>33</v>
      </c>
      <c r="B500" s="39"/>
      <c r="C500" s="39" t="s">
        <v>382</v>
      </c>
      <c r="D500" s="39" t="s">
        <v>2</v>
      </c>
      <c r="E500" s="40">
        <v>519.6</v>
      </c>
      <c r="F500" s="40">
        <v>514.2</v>
      </c>
      <c r="G500" s="40">
        <v>509.8</v>
      </c>
    </row>
    <row r="501" spans="1:7" ht="24" customHeight="1">
      <c r="A501" s="34" t="s">
        <v>107</v>
      </c>
      <c r="B501" s="26"/>
      <c r="C501" s="26" t="s">
        <v>383</v>
      </c>
      <c r="D501" s="26" t="s">
        <v>160</v>
      </c>
      <c r="E501" s="27">
        <f aca="true" t="shared" si="68" ref="E501:G502">E502</f>
        <v>5.2</v>
      </c>
      <c r="F501" s="27">
        <f t="shared" si="68"/>
        <v>5</v>
      </c>
      <c r="G501" s="27">
        <f t="shared" si="68"/>
        <v>3.9</v>
      </c>
    </row>
    <row r="502" spans="1:7" ht="24" customHeight="1">
      <c r="A502" s="28" t="s">
        <v>60</v>
      </c>
      <c r="B502" s="26"/>
      <c r="C502" s="26" t="s">
        <v>384</v>
      </c>
      <c r="D502" s="26" t="s">
        <v>160</v>
      </c>
      <c r="E502" s="27">
        <f t="shared" si="68"/>
        <v>5.2</v>
      </c>
      <c r="F502" s="27">
        <f t="shared" si="68"/>
        <v>5</v>
      </c>
      <c r="G502" s="27">
        <f t="shared" si="68"/>
        <v>3.9</v>
      </c>
    </row>
    <row r="503" spans="1:7" ht="24" customHeight="1">
      <c r="A503" s="38" t="s">
        <v>108</v>
      </c>
      <c r="B503" s="39"/>
      <c r="C503" s="39" t="s">
        <v>384</v>
      </c>
      <c r="D503" s="39" t="s">
        <v>385</v>
      </c>
      <c r="E503" s="40">
        <v>5.2</v>
      </c>
      <c r="F503" s="40">
        <v>5</v>
      </c>
      <c r="G503" s="40">
        <v>3.9</v>
      </c>
    </row>
    <row r="504" spans="1:7" ht="36" customHeight="1">
      <c r="A504" s="34" t="s">
        <v>73</v>
      </c>
      <c r="B504" s="26"/>
      <c r="C504" s="26" t="s">
        <v>386</v>
      </c>
      <c r="D504" s="26" t="s">
        <v>160</v>
      </c>
      <c r="E504" s="27">
        <f>E505</f>
        <v>18118.199999999997</v>
      </c>
      <c r="F504" s="27">
        <f>F505</f>
        <v>16273.6</v>
      </c>
      <c r="G504" s="27">
        <f>G505</f>
        <v>16273.6</v>
      </c>
    </row>
    <row r="505" spans="1:7" ht="39.75" customHeight="1">
      <c r="A505" s="28" t="s">
        <v>23</v>
      </c>
      <c r="B505" s="26"/>
      <c r="C505" s="26" t="s">
        <v>387</v>
      </c>
      <c r="D505" s="26" t="s">
        <v>160</v>
      </c>
      <c r="E505" s="27">
        <f>E506+E507+E508</f>
        <v>18118.199999999997</v>
      </c>
      <c r="F505" s="27">
        <f>F506+F507+F508</f>
        <v>16273.6</v>
      </c>
      <c r="G505" s="27">
        <f>G506+G507+G508</f>
        <v>16273.6</v>
      </c>
    </row>
    <row r="506" spans="1:7" ht="72.75" customHeight="1">
      <c r="A506" s="38" t="s">
        <v>12</v>
      </c>
      <c r="B506" s="39"/>
      <c r="C506" s="39" t="s">
        <v>387</v>
      </c>
      <c r="D506" s="39" t="s">
        <v>13</v>
      </c>
      <c r="E506" s="40">
        <v>16447.6</v>
      </c>
      <c r="F506" s="40">
        <v>15847.6</v>
      </c>
      <c r="G506" s="40">
        <v>15847.6</v>
      </c>
    </row>
    <row r="507" spans="1:7" ht="36" customHeight="1">
      <c r="A507" s="38" t="s">
        <v>173</v>
      </c>
      <c r="B507" s="39"/>
      <c r="C507" s="39" t="s">
        <v>387</v>
      </c>
      <c r="D507" s="39" t="s">
        <v>28</v>
      </c>
      <c r="E507" s="40">
        <v>1665.6</v>
      </c>
      <c r="F507" s="40">
        <v>421</v>
      </c>
      <c r="G507" s="40">
        <v>421</v>
      </c>
    </row>
    <row r="508" spans="1:7" ht="12.75" customHeight="1">
      <c r="A508" s="38" t="s">
        <v>1</v>
      </c>
      <c r="B508" s="39"/>
      <c r="C508" s="39" t="s">
        <v>387</v>
      </c>
      <c r="D508" s="39" t="s">
        <v>0</v>
      </c>
      <c r="E508" s="40">
        <v>5</v>
      </c>
      <c r="F508" s="40">
        <v>5</v>
      </c>
      <c r="G508" s="40">
        <v>5</v>
      </c>
    </row>
    <row r="509" spans="1:7" ht="13.5" customHeight="1">
      <c r="A509" s="41" t="s">
        <v>24</v>
      </c>
      <c r="B509" s="21"/>
      <c r="C509" s="21" t="s">
        <v>171</v>
      </c>
      <c r="D509" s="21" t="s">
        <v>160</v>
      </c>
      <c r="E509" s="23">
        <f>E510+E512+E515+E517+E519+E521+E523</f>
        <v>9156.1</v>
      </c>
      <c r="F509" s="23">
        <f>F510+F512+F515+F517+F519+F521+F523</f>
        <v>22303.1</v>
      </c>
      <c r="G509" s="23">
        <f>G510+G512+G515+G517+G519+G521+G523</f>
        <v>34983.1</v>
      </c>
    </row>
    <row r="510" spans="1:7" ht="49.5" customHeight="1">
      <c r="A510" s="28" t="s">
        <v>421</v>
      </c>
      <c r="B510" s="26"/>
      <c r="C510" s="26" t="s">
        <v>388</v>
      </c>
      <c r="D510" s="26" t="s">
        <v>160</v>
      </c>
      <c r="E510" s="27">
        <f>E511</f>
        <v>8409</v>
      </c>
      <c r="F510" s="27">
        <f>F511</f>
        <v>10190</v>
      </c>
      <c r="G510" s="27">
        <f>G511</f>
        <v>11420</v>
      </c>
    </row>
    <row r="511" spans="1:7" ht="12.75" customHeight="1">
      <c r="A511" s="38" t="s">
        <v>33</v>
      </c>
      <c r="B511" s="39"/>
      <c r="C511" s="39" t="s">
        <v>388</v>
      </c>
      <c r="D511" s="39" t="s">
        <v>2</v>
      </c>
      <c r="E511" s="40">
        <v>8409</v>
      </c>
      <c r="F511" s="40">
        <v>10190</v>
      </c>
      <c r="G511" s="40">
        <v>11420</v>
      </c>
    </row>
    <row r="512" spans="1:7" ht="61.5" customHeight="1">
      <c r="A512" s="28" t="s">
        <v>109</v>
      </c>
      <c r="B512" s="26"/>
      <c r="C512" s="26" t="s">
        <v>389</v>
      </c>
      <c r="D512" s="26" t="s">
        <v>160</v>
      </c>
      <c r="E512" s="27">
        <f>E513+E514</f>
        <v>175</v>
      </c>
      <c r="F512" s="27">
        <f>F513+F514</f>
        <v>0</v>
      </c>
      <c r="G512" s="27">
        <f>G513+G514</f>
        <v>0</v>
      </c>
    </row>
    <row r="513" spans="1:7" ht="70.5" customHeight="1">
      <c r="A513" s="38" t="s">
        <v>12</v>
      </c>
      <c r="B513" s="39"/>
      <c r="C513" s="39" t="s">
        <v>389</v>
      </c>
      <c r="D513" s="39" t="s">
        <v>13</v>
      </c>
      <c r="E513" s="40">
        <v>169</v>
      </c>
      <c r="F513" s="40">
        <v>0</v>
      </c>
      <c r="G513" s="40">
        <v>0</v>
      </c>
    </row>
    <row r="514" spans="1:7" ht="36" customHeight="1">
      <c r="A514" s="38" t="s">
        <v>173</v>
      </c>
      <c r="B514" s="39"/>
      <c r="C514" s="39" t="s">
        <v>389</v>
      </c>
      <c r="D514" s="39" t="s">
        <v>28</v>
      </c>
      <c r="E514" s="40">
        <v>6</v>
      </c>
      <c r="F514" s="40">
        <v>0</v>
      </c>
      <c r="G514" s="40">
        <v>0</v>
      </c>
    </row>
    <row r="515" spans="1:7" ht="97.5" customHeight="1">
      <c r="A515" s="28" t="s">
        <v>151</v>
      </c>
      <c r="B515" s="26"/>
      <c r="C515" s="26" t="s">
        <v>257</v>
      </c>
      <c r="D515" s="26" t="s">
        <v>160</v>
      </c>
      <c r="E515" s="27">
        <f>E516</f>
        <v>238.1</v>
      </c>
      <c r="F515" s="27">
        <f>F516</f>
        <v>238.1</v>
      </c>
      <c r="G515" s="27">
        <f>G516</f>
        <v>238.1</v>
      </c>
    </row>
    <row r="516" spans="1:7" ht="12" customHeight="1">
      <c r="A516" s="38" t="s">
        <v>33</v>
      </c>
      <c r="B516" s="39"/>
      <c r="C516" s="39" t="s">
        <v>257</v>
      </c>
      <c r="D516" s="39" t="s">
        <v>2</v>
      </c>
      <c r="E516" s="40">
        <v>238.1</v>
      </c>
      <c r="F516" s="40">
        <v>238.1</v>
      </c>
      <c r="G516" s="40">
        <v>238.1</v>
      </c>
    </row>
    <row r="517" spans="1:7" ht="132" customHeight="1">
      <c r="A517" s="28" t="s">
        <v>258</v>
      </c>
      <c r="B517" s="26"/>
      <c r="C517" s="26" t="s">
        <v>259</v>
      </c>
      <c r="D517" s="26" t="s">
        <v>160</v>
      </c>
      <c r="E517" s="27">
        <f>E518</f>
        <v>5</v>
      </c>
      <c r="F517" s="27">
        <f>F518</f>
        <v>5</v>
      </c>
      <c r="G517" s="27">
        <f>G518</f>
        <v>5</v>
      </c>
    </row>
    <row r="518" spans="1:7" ht="36" customHeight="1">
      <c r="A518" s="38" t="s">
        <v>173</v>
      </c>
      <c r="B518" s="39"/>
      <c r="C518" s="39" t="s">
        <v>259</v>
      </c>
      <c r="D518" s="39" t="s">
        <v>28</v>
      </c>
      <c r="E518" s="40">
        <v>5</v>
      </c>
      <c r="F518" s="40">
        <v>5</v>
      </c>
      <c r="G518" s="40">
        <v>5</v>
      </c>
    </row>
    <row r="519" spans="1:7" ht="24" customHeight="1">
      <c r="A519" s="28" t="s">
        <v>16</v>
      </c>
      <c r="B519" s="26"/>
      <c r="C519" s="26" t="s">
        <v>390</v>
      </c>
      <c r="D519" s="26" t="s">
        <v>160</v>
      </c>
      <c r="E519" s="27">
        <f>E520</f>
        <v>150</v>
      </c>
      <c r="F519" s="27">
        <f>F520</f>
        <v>150</v>
      </c>
      <c r="G519" s="27">
        <f>G520</f>
        <v>150</v>
      </c>
    </row>
    <row r="520" spans="1:7" ht="12.75" customHeight="1">
      <c r="A520" s="38" t="s">
        <v>1</v>
      </c>
      <c r="B520" s="39"/>
      <c r="C520" s="39" t="s">
        <v>390</v>
      </c>
      <c r="D520" s="39" t="s">
        <v>0</v>
      </c>
      <c r="E520" s="40">
        <v>150</v>
      </c>
      <c r="F520" s="40">
        <v>150</v>
      </c>
      <c r="G520" s="40">
        <v>150</v>
      </c>
    </row>
    <row r="521" spans="1:7" ht="49.5" customHeight="1">
      <c r="A521" s="28" t="s">
        <v>32</v>
      </c>
      <c r="B521" s="26"/>
      <c r="C521" s="26" t="s">
        <v>391</v>
      </c>
      <c r="D521" s="26" t="s">
        <v>160</v>
      </c>
      <c r="E521" s="27">
        <f>E522</f>
        <v>179</v>
      </c>
      <c r="F521" s="27">
        <f>F522</f>
        <v>500</v>
      </c>
      <c r="G521" s="27">
        <f>G522</f>
        <v>500</v>
      </c>
    </row>
    <row r="522" spans="1:7" ht="12.75" customHeight="1">
      <c r="A522" s="38" t="s">
        <v>1</v>
      </c>
      <c r="B522" s="39"/>
      <c r="C522" s="39" t="s">
        <v>391</v>
      </c>
      <c r="D522" s="39" t="s">
        <v>0</v>
      </c>
      <c r="E522" s="40">
        <v>179</v>
      </c>
      <c r="F522" s="40">
        <v>500</v>
      </c>
      <c r="G522" s="40">
        <v>500</v>
      </c>
    </row>
    <row r="523" spans="1:7" ht="24" customHeight="1">
      <c r="A523" s="28" t="s">
        <v>128</v>
      </c>
      <c r="B523" s="26"/>
      <c r="C523" s="26" t="s">
        <v>392</v>
      </c>
      <c r="D523" s="26" t="s">
        <v>160</v>
      </c>
      <c r="E523" s="27">
        <f>E524</f>
        <v>0</v>
      </c>
      <c r="F523" s="27">
        <f>F524</f>
        <v>11220</v>
      </c>
      <c r="G523" s="27">
        <f>G524</f>
        <v>22670</v>
      </c>
    </row>
    <row r="524" spans="1:7" ht="15" customHeight="1">
      <c r="A524" s="38" t="s">
        <v>1</v>
      </c>
      <c r="B524" s="39"/>
      <c r="C524" s="39" t="s">
        <v>392</v>
      </c>
      <c r="D524" s="39" t="s">
        <v>0</v>
      </c>
      <c r="E524" s="40">
        <v>0</v>
      </c>
      <c r="F524" s="40">
        <v>11220</v>
      </c>
      <c r="G524" s="40">
        <v>22670</v>
      </c>
    </row>
    <row r="525" spans="6:7" ht="12.75">
      <c r="F525" s="3"/>
      <c r="G525" s="3"/>
    </row>
    <row r="526" spans="5:7" ht="12.75">
      <c r="E526" s="3"/>
      <c r="F526" s="3"/>
      <c r="G526" s="3"/>
    </row>
  </sheetData>
  <sheetProtection/>
  <autoFilter ref="A18:G524"/>
  <mergeCells count="17">
    <mergeCell ref="B8:G8"/>
    <mergeCell ref="A9:G9"/>
    <mergeCell ref="A10:G10"/>
    <mergeCell ref="A1:G1"/>
    <mergeCell ref="A2:G2"/>
    <mergeCell ref="A3:G3"/>
    <mergeCell ref="A4:G4"/>
    <mergeCell ref="A5:G5"/>
    <mergeCell ref="A6:G6"/>
    <mergeCell ref="A11:G11"/>
    <mergeCell ref="A13:G13"/>
    <mergeCell ref="A16:A17"/>
    <mergeCell ref="B16:B17"/>
    <mergeCell ref="C16:C17"/>
    <mergeCell ref="D16:D17"/>
    <mergeCell ref="E16:G16"/>
    <mergeCell ref="A14:G14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zoomScalePageLayoutView="0" workbookViewId="0" topLeftCell="A1">
      <selection activeCell="F20" sqref="F20"/>
    </sheetView>
  </sheetViews>
  <sheetFormatPr defaultColWidth="9.00390625" defaultRowHeight="12.75"/>
  <cols>
    <col min="1" max="1" width="60.75390625" style="0" customWidth="1"/>
    <col min="2" max="2" width="23.75390625" style="0" customWidth="1"/>
    <col min="3" max="3" width="1.37890625" style="0" customWidth="1"/>
  </cols>
  <sheetData>
    <row r="1" spans="1:2" ht="12.75">
      <c r="A1" s="107" t="s">
        <v>397</v>
      </c>
      <c r="B1" s="107"/>
    </row>
    <row r="2" spans="1:2" ht="12.75">
      <c r="A2" s="107" t="s">
        <v>488</v>
      </c>
      <c r="B2" s="107"/>
    </row>
    <row r="3" spans="1:2" ht="12.75">
      <c r="A3" s="107" t="s">
        <v>489</v>
      </c>
      <c r="B3" s="107"/>
    </row>
    <row r="4" spans="1:2" ht="12.75">
      <c r="A4" s="107" t="s">
        <v>490</v>
      </c>
      <c r="B4" s="107"/>
    </row>
    <row r="5" spans="1:2" ht="12.75">
      <c r="A5" s="107" t="s">
        <v>491</v>
      </c>
      <c r="B5" s="107"/>
    </row>
    <row r="6" spans="1:2" ht="12.75">
      <c r="A6" s="107" t="s">
        <v>535</v>
      </c>
      <c r="B6" s="107"/>
    </row>
    <row r="9" spans="1:6" s="2" customFormat="1" ht="12">
      <c r="A9" s="111" t="s">
        <v>506</v>
      </c>
      <c r="B9" s="111"/>
      <c r="C9" s="6"/>
      <c r="D9" s="6"/>
      <c r="E9" s="6"/>
      <c r="F9" s="6"/>
    </row>
    <row r="10" spans="1:6" s="2" customFormat="1" ht="12">
      <c r="A10" s="5"/>
      <c r="B10" s="4" t="s">
        <v>398</v>
      </c>
      <c r="C10" s="13"/>
      <c r="D10" s="13"/>
      <c r="E10" s="6"/>
      <c r="F10" s="6"/>
    </row>
    <row r="11" spans="1:6" s="2" customFormat="1" ht="16.5" customHeight="1">
      <c r="A11" s="5"/>
      <c r="B11" s="5"/>
      <c r="C11" s="6"/>
      <c r="D11" s="6"/>
      <c r="E11" s="6"/>
      <c r="F11" s="6"/>
    </row>
    <row r="12" spans="1:6" s="8" customFormat="1" ht="16.5" customHeight="1">
      <c r="A12" s="112" t="s">
        <v>427</v>
      </c>
      <c r="B12" s="112"/>
      <c r="C12" s="7"/>
      <c r="D12" s="7"/>
      <c r="E12" s="7"/>
      <c r="F12" s="7"/>
    </row>
    <row r="13" spans="1:6" s="8" customFormat="1" ht="29.25" customHeight="1">
      <c r="A13" s="112" t="s">
        <v>422</v>
      </c>
      <c r="B13" s="112"/>
      <c r="C13" s="7"/>
      <c r="D13" s="7"/>
      <c r="E13" s="7"/>
      <c r="F13" s="7"/>
    </row>
    <row r="14" spans="1:6" s="2" customFormat="1" ht="14.25">
      <c r="A14" s="113"/>
      <c r="B14" s="113"/>
      <c r="C14" s="6"/>
      <c r="D14" s="6"/>
      <c r="E14" s="6"/>
      <c r="F14" s="6"/>
    </row>
    <row r="15" spans="1:2" s="8" customFormat="1" ht="18.75" customHeight="1">
      <c r="A15" s="9" t="s">
        <v>129</v>
      </c>
      <c r="B15" s="9" t="s">
        <v>48</v>
      </c>
    </row>
    <row r="16" spans="1:2" s="8" customFormat="1" ht="16.5" customHeight="1">
      <c r="A16" s="10" t="s">
        <v>130</v>
      </c>
      <c r="B16" s="14">
        <v>1368</v>
      </c>
    </row>
    <row r="17" spans="1:2" s="8" customFormat="1" ht="16.5" customHeight="1">
      <c r="A17" s="10" t="s">
        <v>131</v>
      </c>
      <c r="B17" s="14">
        <v>435</v>
      </c>
    </row>
    <row r="18" spans="1:2" s="8" customFormat="1" ht="16.5" customHeight="1">
      <c r="A18" s="10" t="s">
        <v>132</v>
      </c>
      <c r="B18" s="14">
        <v>1331</v>
      </c>
    </row>
    <row r="19" spans="1:2" s="8" customFormat="1" ht="16.5" customHeight="1">
      <c r="A19" s="10" t="s">
        <v>133</v>
      </c>
      <c r="B19" s="14">
        <v>720</v>
      </c>
    </row>
    <row r="20" spans="1:2" s="8" customFormat="1" ht="16.5" customHeight="1">
      <c r="A20" s="10" t="s">
        <v>134</v>
      </c>
      <c r="B20" s="14">
        <v>290</v>
      </c>
    </row>
    <row r="21" spans="1:2" s="8" customFormat="1" ht="16.5" customHeight="1">
      <c r="A21" s="10" t="s">
        <v>135</v>
      </c>
      <c r="B21" s="14">
        <v>836</v>
      </c>
    </row>
    <row r="22" spans="1:2" s="8" customFormat="1" ht="16.5" customHeight="1">
      <c r="A22" s="10" t="s">
        <v>136</v>
      </c>
      <c r="B22" s="14">
        <v>1760</v>
      </c>
    </row>
    <row r="23" spans="1:2" s="8" customFormat="1" ht="16.5" customHeight="1">
      <c r="A23" s="10" t="s">
        <v>137</v>
      </c>
      <c r="B23" s="14">
        <v>540</v>
      </c>
    </row>
    <row r="24" spans="1:2" s="8" customFormat="1" ht="16.5" customHeight="1">
      <c r="A24" s="10" t="s">
        <v>138</v>
      </c>
      <c r="B24" s="14">
        <v>966</v>
      </c>
    </row>
    <row r="25" spans="1:2" ht="16.5" customHeight="1">
      <c r="A25" s="10" t="s">
        <v>139</v>
      </c>
      <c r="B25" s="14">
        <v>150</v>
      </c>
    </row>
    <row r="26" spans="1:2" ht="16.5" customHeight="1">
      <c r="A26" s="10" t="s">
        <v>505</v>
      </c>
      <c r="B26" s="14">
        <v>13</v>
      </c>
    </row>
    <row r="27" spans="1:3" s="1" customFormat="1" ht="16.5" customHeight="1">
      <c r="A27" s="11" t="s">
        <v>140</v>
      </c>
      <c r="B27" s="15">
        <f>SUM(B16:B26)</f>
        <v>8409</v>
      </c>
      <c r="C27" s="1" t="s">
        <v>504</v>
      </c>
    </row>
  </sheetData>
  <sheetProtection/>
  <mergeCells count="10">
    <mergeCell ref="A9:B9"/>
    <mergeCell ref="A12:B12"/>
    <mergeCell ref="A13:B13"/>
    <mergeCell ref="A14:B14"/>
    <mergeCell ref="A1:B1"/>
    <mergeCell ref="A2:B2"/>
    <mergeCell ref="A3:B3"/>
    <mergeCell ref="A4:B4"/>
    <mergeCell ref="A5:B5"/>
    <mergeCell ref="A6:B6"/>
  </mergeCells>
  <printOptions/>
  <pageMargins left="0.7874015748031497" right="0.7874015748031497" top="0.1968503937007874" bottom="0" header="0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Natalya</cp:lastModifiedBy>
  <cp:lastPrinted>2021-07-01T06:48:58Z</cp:lastPrinted>
  <dcterms:created xsi:type="dcterms:W3CDTF">2006-12-28T08:02:07Z</dcterms:created>
  <dcterms:modified xsi:type="dcterms:W3CDTF">2021-07-02T11:24:15Z</dcterms:modified>
  <cp:category/>
  <cp:version/>
  <cp:contentType/>
  <cp:contentStatus/>
</cp:coreProperties>
</file>