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28455" windowHeight="11955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C113" i="2"/>
  <c r="E148"/>
  <c r="F148"/>
  <c r="E149"/>
  <c r="F149"/>
  <c r="E150"/>
  <c r="F150"/>
  <c r="F147" l="1"/>
  <c r="E147"/>
  <c r="F146"/>
  <c r="E146"/>
  <c r="E6" l="1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F5"/>
  <c r="E5"/>
  <c r="C4"/>
  <c r="D4"/>
  <c r="C114"/>
  <c r="D114"/>
  <c r="D113" s="1"/>
  <c r="E4" l="1"/>
  <c r="F4"/>
  <c r="E114"/>
  <c r="E113"/>
  <c r="F114"/>
  <c r="F113"/>
  <c r="C151"/>
  <c r="D151"/>
  <c r="F151" l="1"/>
  <c r="E151"/>
</calcChain>
</file>

<file path=xl/sharedStrings.xml><?xml version="1.0" encoding="utf-8"?>
<sst xmlns="http://schemas.openxmlformats.org/spreadsheetml/2006/main" count="298" uniqueCount="294">
  <si>
    <t>Единица измерения: тыс.руб.</t>
  </si>
  <si>
    <t>Код БК (с учетом группировки)</t>
  </si>
  <si>
    <t>Наименование БК (с учетом группировки)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</si>
  <si>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</si>
  <si>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</si>
  <si>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</si>
  <si>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</si>
  <si>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</si>
  <si>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</si>
  <si>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</si>
  <si>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</si>
  <si>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</si>
  <si>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</si>
  <si>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</si>
  <si>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</si>
  <si>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</si>
  <si>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</si>
  <si>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</si>
  <si>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</si>
  <si>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</si>
  <si>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</si>
  <si>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</si>
  <si>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</si>
  <si>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</si>
  <si>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</si>
  <si>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</si>
  <si>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</si>
  <si>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</si>
  <si>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</si>
  <si>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</si>
  <si>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</si>
  <si>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</si>
  <si>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</si>
  <si>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</si>
  <si>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</si>
  <si>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</si>
  <si>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</si>
  <si>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</si>
  <si>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</si>
  <si>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</si>
  <si>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</si>
  <si>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</si>
  <si>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</si>
  <si>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</si>
  <si>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</si>
  <si>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</si>
  <si>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</si>
  <si>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</si>
  <si>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</si>
  <si>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</si>
  <si>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</si>
  <si>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</si>
  <si>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</si>
  <si>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</si>
  <si>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</si>
  <si>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</si>
  <si>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00010501011010000110</t>
  </si>
  <si>
    <t>00010501011011000110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</si>
  <si>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</si>
  <si>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</si>
  <si>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</si>
  <si>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00010501011013000110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</si>
  <si>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</si>
  <si>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00010501011014000110</t>
  </si>
  <si>
    <t>Налог, взимаемый с налогоплательщиков, выбравших в качестве объекта налогообложения доходы (прочие поступления)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</si>
  <si>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</si>
  <si>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</si>
  <si>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</si>
  <si>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</si>
  <si>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00010501021011000110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</si>
  <si>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</si>
  <si>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00010501021012100110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</si>
  <si>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</si>
  <si>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00010501021013000110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</si>
  <si>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</si>
  <si>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00010501021014000110</t>
  </si>
  <si>
    <t>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</si>
  <si>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00010502000020000110</t>
  </si>
  <si>
    <t>Единый налог на вмененный доход для отдельных видов деятельности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</si>
  <si>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</si>
  <si>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</si>
  <si>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</si>
  <si>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</si>
  <si>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</si>
  <si>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00010503010013000110</t>
  </si>
  <si>
    <t>00010504000020000110</t>
  </si>
  <si>
    <t>Налог, взимаемый в связи с применением патентной системы налогообложения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</si>
  <si>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</si>
  <si>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</si>
  <si>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</si>
  <si>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</si>
  <si>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</si>
  <si>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</si>
  <si>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</si>
  <si>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</si>
  <si>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</si>
  <si>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</si>
  <si>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</si>
  <si>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</si>
  <si>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</si>
  <si>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</si>
  <si>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</si>
  <si>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</si>
  <si>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</si>
  <si>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</si>
  <si>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</si>
  <si>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</si>
  <si>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</si>
  <si>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</si>
  <si>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</si>
  <si>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</si>
  <si>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</si>
  <si>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</si>
  <si>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</si>
  <si>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</si>
  <si>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</si>
  <si>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</si>
  <si>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</si>
  <si>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</si>
  <si>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</si>
  <si>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</si>
  <si>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</si>
  <si>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</si>
  <si>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</si>
  <si>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</si>
  <si>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00011201041010000120</t>
  </si>
  <si>
    <t>Плата за размещение отходов производства</t>
  </si>
  <si>
    <t>00011201041016000120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</si>
  <si>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</si>
  <si>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00011300000000000000</t>
  </si>
  <si>
    <t>ДОХОДЫ ОТ ОКАЗАНИЯ ПЛАТНЫХ УСЛУГ И КОМПЕНСАЦИИ ЗАТРАТ ГОСУДАРСТВА</t>
  </si>
  <si>
    <t>00011301000000000130</t>
  </si>
  <si>
    <t>Доходы от оказания платных услуг (работ)</t>
  </si>
  <si>
    <t>00011301990000000130</t>
  </si>
  <si>
    <t>Прочие доходы от оказания платных услуг (работ)</t>
  </si>
  <si>
    <t>00011301995050000130</t>
  </si>
  <si>
    <t>Прочие доходы от оказания платных услуг (работ) получателями средств бюджетов муниципальных районов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</si>
  <si>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</si>
  <si>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</si>
  <si>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</si>
  <si>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</si>
  <si>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00011302995050000130</t>
  </si>
  <si>
    <t>Прочие доходы от компенсации затрат бюджетов муниципальных районов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</si>
  <si>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</si>
  <si>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</si>
  <si>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</si>
  <si>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</si>
  <si>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</si>
  <si>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</si>
  <si>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</si>
  <si>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</si>
  <si>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</si>
  <si>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</si>
  <si>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</si>
  <si>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</si>
  <si>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</si>
  <si>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</si>
  <si>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</si>
  <si>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</si>
  <si>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</si>
  <si>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</si>
  <si>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</si>
  <si>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</si>
  <si>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</si>
  <si>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</si>
  <si>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</si>
  <si>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</si>
  <si>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</si>
  <si>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</si>
  <si>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</si>
  <si>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</si>
  <si>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</si>
  <si>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</si>
  <si>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</si>
  <si>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</si>
  <si>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00011601082010000140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</si>
  <si>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</si>
  <si>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</si>
  <si>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</si>
  <si>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</si>
  <si>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</si>
  <si>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</si>
  <si>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</si>
  <si>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</si>
  <si>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</si>
  <si>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00011601142010000140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</si>
  <si>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</si>
  <si>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</si>
  <si>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</si>
  <si>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</si>
  <si>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</si>
  <si>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</si>
  <si>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</si>
  <si>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</si>
  <si>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</si>
  <si>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00011610000000000140</t>
  </si>
  <si>
    <t>Платежи в целях возмещения причиненного ущерба (убытков)</t>
  </si>
  <si>
    <t>00011610120000000140</t>
  </si>
  <si>
    <t>00011610123010000140</t>
  </si>
  <si>
    <t>00011610129010000140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</si>
  <si>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</si>
  <si>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</si>
  <si>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</si>
  <si>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</si>
  <si>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</si>
  <si>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</si>
  <si>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</si>
  <si>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</si>
  <si>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</si>
  <si>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</si>
  <si>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</si>
  <si>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</si>
  <si>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</si>
  <si>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</si>
  <si>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</si>
  <si>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</si>
  <si>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</si>
  <si>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</si>
  <si>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</si>
  <si>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00020215002000000150</t>
  </si>
  <si>
    <t>Дотации бюджетам на поддержку мер по обеспечению сбалансированности бюджетов</t>
  </si>
  <si>
    <t>00020215002050000150</t>
  </si>
  <si>
    <t>Дотации бюджетам муниципальных районов на поддержку мер по обеспечению сбалансированности бюджетов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</si>
  <si>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</si>
  <si>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</si>
  <si>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</si>
  <si>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</si>
  <si>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</si>
  <si>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</si>
  <si>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</si>
  <si>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</si>
  <si>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</si>
  <si>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</si>
  <si>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00020225255000000150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</si>
  <si>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</si>
  <si>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00020225255050000150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</si>
  <si>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</si>
  <si>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</si>
  <si>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</si>
  <si>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</si>
  <si>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</si>
  <si>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</si>
  <si>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</si>
  <si>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00020225497050000150</t>
  </si>
  <si>
    <t>Субсидии бюджетам муниципальных районов на реализацию мероприятий по обеспечению жильем молодых семей</t>
  </si>
  <si>
    <t>00020229999000000150</t>
  </si>
  <si>
    <t>Прочие субсидии</t>
  </si>
  <si>
    <t>00020229999050000150</t>
  </si>
  <si>
    <t>Прочие субсидии бюджетам муниципальных районов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</si>
  <si>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</si>
  <si>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</si>
  <si>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</si>
  <si>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</si>
  <si>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</si>
  <si>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</si>
  <si>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</si>
  <si>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</si>
  <si>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</si>
  <si>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</si>
  <si>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</si>
  <si>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</si>
  <si>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</si>
  <si>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</si>
  <si>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00020235469000000150</t>
  </si>
  <si>
    <t>00020235469050000150</t>
  </si>
  <si>
    <t>00020239999000000150</t>
  </si>
  <si>
    <t>Прочие субвенции</t>
  </si>
  <si>
    <t>00020239999050000150</t>
  </si>
  <si>
    <t>Прочие субвенции бюджетам муниципальных районов</t>
  </si>
  <si>
    <t>00020240000000000150</t>
  </si>
  <si>
    <t>Иные межбюджетные трансферты</t>
  </si>
  <si>
    <t>00020805000050000150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</si>
  <si>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</si>
  <si>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</si>
  <si>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</si>
  <si>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</si>
  <si>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</si>
  <si>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</si>
  <si>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</si>
  <si>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Исполнено на 01.07.2020 г.</t>
  </si>
  <si>
    <t>Исполнено на 01.07.2021 г.</t>
  </si>
  <si>
    <t>Субвенции бюджетам на проведение Всероссийской переписи населения 2021 года</t>
  </si>
  <si>
    <t>Субвенции бюджетам муниципальных районов на проведение Всероссийской переписи населения 2021 года</t>
  </si>
  <si>
    <t>Аналитические данные о доходах бюджета муниципального образования муниципального района "Ижемский" за 1 полугодие 2021 года  в сравнении с соответствующим периодом 2020 года</t>
  </si>
  <si>
    <t xml:space="preserve">Отклонение (+,-)                                          / факт 2021 к факту 2020/ </t>
  </si>
  <si>
    <t>Доходы от денежных взысканий (штрафов), поступающие в счет погашения задолженности, образовавшейся до 1 января 2021 года, подлежащие зачислению в бюджеты бюджетной системы Российской Федерации по нормативам, действовавшим в 2020 году</t>
  </si>
  <si>
    <t>Доходы от денежных взысканий (штрафов), 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</si>
  <si>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>Доходы от денежных взысканий (штрафов), поступающие в счет погашения задолженности, образовавшейся до 1 января 2021 года, подлежащие зачислению в федеральный бюджет и бюджет муниципального образования по нормативам, действовавшим в 2020 году</t>
  </si>
  <si>
    <t>00020200000000000150</t>
  </si>
  <si>
    <t>00020700000000000150</t>
  </si>
  <si>
    <t>ПРОЧИЕ БЕЗВОЗМЕЗДНЫЕ ПОСТУПЛЕНИЯ</t>
  </si>
  <si>
    <t>00021800000000000150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</si>
  <si>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</si>
  <si>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00021900000000000150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</si>
</sst>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.5"/>
      <color theme="1"/>
      <name val="MS Sans Serif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0" borderId="3">
      <alignment horizontal="center" vertical="center" wrapText="1"/>
    </xf>
    <xf numFmtId="49" fontId="2" fillId="0" borderId="4">
      <alignment horizontal="center" vertical="center" wrapText="1"/>
    </xf>
    <xf numFmtId="49" fontId="3" fillId="2" borderId="5">
      <alignment horizontal="center" vertical="top" shrinkToFit="1"/>
    </xf>
    <xf numFmtId="0" fontId="3" fillId="2" borderId="6">
      <alignment horizontal="left" vertical="top" wrapText="1"/>
    </xf>
    <xf numFmtId="4" fontId="3" fillId="2" borderId="6">
      <alignment horizontal="right" vertical="top" wrapText="1" shrinkToFit="1"/>
    </xf>
    <xf numFmtId="4" fontId="3" fillId="2" borderId="7">
      <alignment horizontal="right" vertical="top" shrinkToFit="1"/>
    </xf>
    <xf numFmtId="49" fontId="2" fillId="3" borderId="8">
      <alignment horizontal="center" vertical="top" shrinkToFit="1"/>
    </xf>
    <xf numFmtId="0" fontId="2" fillId="3" borderId="9">
      <alignment horizontal="left" vertical="top" wrapText="1"/>
    </xf>
    <xf numFmtId="4" fontId="2" fillId="3" borderId="9">
      <alignment horizontal="right" vertical="top" shrinkToFit="1"/>
    </xf>
    <xf numFmtId="4" fontId="2" fillId="3" borderId="10">
      <alignment horizontal="right" vertical="top" shrinkToFit="1"/>
    </xf>
    <xf numFmtId="49" fontId="2" fillId="4" borderId="11">
      <alignment horizontal="center" vertical="top" shrinkToFit="1"/>
    </xf>
    <xf numFmtId="0" fontId="2" fillId="4" borderId="12">
      <alignment horizontal="left" vertical="top" wrapText="1"/>
    </xf>
    <xf numFmtId="4" fontId="2" fillId="4" borderId="12">
      <alignment horizontal="right" vertical="top" shrinkToFit="1"/>
    </xf>
    <xf numFmtId="4" fontId="2" fillId="4" borderId="13">
      <alignment horizontal="right" vertical="top" shrinkToFit="1"/>
    </xf>
    <xf numFmtId="49" fontId="4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4" fontId="5" fillId="0" borderId="13">
      <alignment horizontal="right" vertical="top" shrinkToFit="1"/>
    </xf>
    <xf numFmtId="49" fontId="4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4" fontId="5" fillId="0" borderId="13">
      <alignment horizontal="right" vertical="top" shrinkToFit="1"/>
    </xf>
    <xf numFmtId="49" fontId="4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4" fontId="5" fillId="0" borderId="13">
      <alignment horizontal="right" vertical="top" shrinkToFit="1"/>
    </xf>
    <xf numFmtId="0" fontId="3" fillId="5" borderId="14"/>
    <xf numFmtId="0" fontId="3" fillId="5" borderId="15"/>
    <xf numFmtId="4" fontId="3" fillId="5" borderId="15">
      <alignment horizontal="right" shrinkToFit="1"/>
    </xf>
    <xf numFmtId="4" fontId="3" fillId="5" borderId="16">
      <alignment horizontal="right"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4" fontId="12" fillId="0" borderId="17" xfId="7" applyNumberFormat="1" applyFont="1" applyFill="1" applyBorder="1" applyAlignment="1" applyProtection="1">
      <alignment horizontal="right" vertical="center" wrapText="1" shrinkToFit="1"/>
    </xf>
    <xf numFmtId="4" fontId="12" fillId="0" borderId="17" xfId="11" applyNumberFormat="1" applyFont="1" applyFill="1" applyBorder="1" applyAlignment="1" applyProtection="1">
      <alignment horizontal="right" vertical="center" shrinkToFit="1"/>
    </xf>
    <xf numFmtId="4" fontId="12" fillId="0" borderId="17" xfId="15" applyNumberFormat="1" applyFont="1" applyFill="1" applyBorder="1" applyAlignment="1" applyProtection="1">
      <alignment horizontal="right" vertical="center" shrinkToFit="1"/>
    </xf>
    <xf numFmtId="4" fontId="16" fillId="0" borderId="17" xfId="19" applyNumberFormat="1" applyFont="1" applyFill="1" applyBorder="1" applyAlignment="1" applyProtection="1">
      <alignment horizontal="right" vertical="center" shrinkToFit="1"/>
    </xf>
    <xf numFmtId="4" fontId="16" fillId="0" borderId="17" xfId="23" applyNumberFormat="1" applyFont="1" applyFill="1" applyBorder="1" applyAlignment="1" applyProtection="1">
      <alignment horizontal="right" vertical="center" shrinkToFit="1"/>
    </xf>
    <xf numFmtId="4" fontId="16" fillId="0" borderId="17" xfId="27" applyNumberFormat="1" applyFont="1" applyFill="1" applyBorder="1" applyAlignment="1" applyProtection="1">
      <alignment horizontal="right" vertical="center" shrinkToFit="1"/>
    </xf>
    <xf numFmtId="4" fontId="12" fillId="0" borderId="17" xfId="31" applyNumberFormat="1" applyFont="1" applyFill="1" applyBorder="1" applyAlignment="1" applyProtection="1">
      <alignment horizontal="right" vertical="center" shrinkToFit="1"/>
    </xf>
    <xf numFmtId="0" fontId="0" fillId="0" borderId="0" xfId="0" applyFont="1" applyProtection="1">
      <protection locked="0"/>
    </xf>
    <xf numFmtId="0" fontId="18" fillId="0" borderId="0" xfId="0" applyFont="1" applyProtection="1">
      <protection locked="0"/>
    </xf>
    <xf numFmtId="49" fontId="11" fillId="0" borderId="17" xfId="13" applyNumberFormat="1" applyFont="1" applyFill="1" applyBorder="1" applyProtection="1">
      <alignment horizontal="center" vertical="top" shrinkToFit="1"/>
    </xf>
    <xf numFmtId="0" fontId="11" fillId="0" borderId="17" xfId="14" quotePrefix="1" applyNumberFormat="1" applyFont="1" applyFill="1" applyBorder="1" applyProtection="1">
      <alignment horizontal="left" vertical="top" wrapText="1"/>
    </xf>
    <xf numFmtId="49" fontId="6" fillId="0" borderId="17" xfId="17" applyNumberFormat="1" applyFont="1" applyFill="1" applyBorder="1" applyProtection="1">
      <alignment horizontal="center" vertical="top" shrinkToFit="1"/>
    </xf>
    <xf numFmtId="0" fontId="11" fillId="0" borderId="17" xfId="18" quotePrefix="1" applyNumberFormat="1" applyFont="1" applyFill="1" applyBorder="1" applyProtection="1">
      <alignment horizontal="left" vertical="top" wrapText="1"/>
    </xf>
    <xf numFmtId="0" fontId="10" fillId="0" borderId="17" xfId="29" applyNumberFormat="1" applyFont="1" applyFill="1" applyBorder="1" applyProtection="1"/>
    <xf numFmtId="0" fontId="10" fillId="0" borderId="17" xfId="30" applyNumberFormat="1" applyFont="1" applyFill="1" applyBorder="1" applyProtection="1"/>
    <xf numFmtId="4" fontId="13" fillId="0" borderId="17" xfId="0" applyNumberFormat="1" applyFont="1" applyFill="1" applyBorder="1" applyAlignment="1">
      <alignment horizontal="right" vertical="center"/>
    </xf>
    <xf numFmtId="165" fontId="13" fillId="0" borderId="17" xfId="38" applyNumberFormat="1" applyFont="1" applyFill="1" applyBorder="1" applyAlignment="1">
      <alignment horizontal="right" vertical="center"/>
    </xf>
    <xf numFmtId="4" fontId="12" fillId="0" borderId="17" xfId="19" applyNumberFormat="1" applyFont="1" applyFill="1" applyBorder="1" applyAlignment="1" applyProtection="1">
      <alignment horizontal="right" vertical="center" shrinkToFit="1"/>
    </xf>
    <xf numFmtId="4" fontId="12" fillId="0" borderId="17" xfId="23" applyNumberFormat="1" applyFont="1" applyFill="1" applyBorder="1" applyAlignment="1" applyProtection="1">
      <alignment horizontal="right" vertical="center" shrinkToFit="1"/>
    </xf>
    <xf numFmtId="4" fontId="16" fillId="0" borderId="17" xfId="15" applyNumberFormat="1" applyFont="1" applyFill="1" applyBorder="1" applyAlignment="1" applyProtection="1">
      <alignment horizontal="right" vertical="center" shrinkToFit="1"/>
    </xf>
    <xf numFmtId="4" fontId="15" fillId="0" borderId="17" xfId="0" applyNumberFormat="1" applyFont="1" applyFill="1" applyBorder="1" applyAlignment="1">
      <alignment horizontal="right" vertical="center"/>
    </xf>
    <xf numFmtId="165" fontId="15" fillId="0" borderId="17" xfId="38" applyNumberFormat="1" applyFont="1" applyFill="1" applyBorder="1" applyAlignment="1">
      <alignment horizontal="right" vertical="center"/>
    </xf>
    <xf numFmtId="4" fontId="12" fillId="0" borderId="17" xfId="27" applyNumberFormat="1" applyFont="1" applyFill="1" applyBorder="1" applyAlignment="1" applyProtection="1">
      <alignment horizontal="right" vertical="center" shrinkToFit="1"/>
    </xf>
    <xf numFmtId="49" fontId="2" fillId="0" borderId="18" xfId="2" applyNumberFormat="1" applyFill="1" applyBorder="1" applyProtection="1">
      <alignment horizontal="center" vertical="center" wrapText="1"/>
    </xf>
    <xf numFmtId="49" fontId="2" fillId="0" borderId="17" xfId="3" applyNumberFormat="1" applyFill="1" applyBorder="1" applyProtection="1">
      <alignment horizontal="center" vertical="center" wrapText="1"/>
    </xf>
    <xf numFmtId="49" fontId="19" fillId="0" borderId="17" xfId="0" applyNumberFormat="1" applyFont="1" applyBorder="1" applyAlignment="1" applyProtection="1">
      <alignment horizontal="center" vertical="center" wrapText="1"/>
    </xf>
    <xf numFmtId="0" fontId="3" fillId="0" borderId="17" xfId="6" quotePrefix="1" applyNumberFormat="1" applyFill="1" applyBorder="1" applyAlignment="1" applyProtection="1">
      <alignment horizontal="left" vertical="center" wrapText="1"/>
    </xf>
    <xf numFmtId="0" fontId="11" fillId="0" borderId="17" xfId="10" quotePrefix="1" applyNumberFormat="1" applyFont="1" applyFill="1" applyBorder="1" applyAlignment="1" applyProtection="1">
      <alignment horizontal="left" vertical="center" wrapText="1"/>
    </xf>
    <xf numFmtId="0" fontId="11" fillId="0" borderId="17" xfId="14" quotePrefix="1" applyNumberFormat="1" applyFont="1" applyFill="1" applyBorder="1" applyAlignment="1" applyProtection="1">
      <alignment horizontal="left" vertical="center" wrapText="1"/>
    </xf>
    <xf numFmtId="0" fontId="11" fillId="0" borderId="17" xfId="18" quotePrefix="1" applyNumberFormat="1" applyFont="1" applyFill="1" applyBorder="1" applyAlignment="1" applyProtection="1">
      <alignment horizontal="left" vertical="center" wrapText="1"/>
    </xf>
    <xf numFmtId="0" fontId="11" fillId="0" borderId="17" xfId="22" quotePrefix="1" applyNumberFormat="1" applyFont="1" applyFill="1" applyBorder="1" applyAlignment="1" applyProtection="1">
      <alignment horizontal="left" vertical="center" wrapText="1"/>
    </xf>
    <xf numFmtId="0" fontId="8" fillId="0" borderId="17" xfId="14" quotePrefix="1" applyNumberFormat="1" applyFont="1" applyFill="1" applyBorder="1" applyAlignment="1" applyProtection="1">
      <alignment horizontal="left" vertical="center" wrapText="1"/>
    </xf>
    <xf numFmtId="0" fontId="8" fillId="0" borderId="17" xfId="18" quotePrefix="1" applyNumberFormat="1" applyFont="1" applyFill="1" applyBorder="1" applyAlignment="1" applyProtection="1">
      <alignment horizontal="left" vertical="center" wrapText="1"/>
    </xf>
    <xf numFmtId="0" fontId="8" fillId="0" borderId="17" xfId="22" quotePrefix="1" applyNumberFormat="1" applyFont="1" applyFill="1" applyBorder="1" applyAlignment="1" applyProtection="1">
      <alignment horizontal="left" vertical="center" wrapText="1"/>
    </xf>
    <xf numFmtId="0" fontId="8" fillId="0" borderId="17" xfId="26" quotePrefix="1" applyNumberFormat="1" applyFont="1" applyFill="1" applyBorder="1" applyAlignment="1" applyProtection="1">
      <alignment horizontal="left" vertical="center" wrapText="1"/>
    </xf>
    <xf numFmtId="0" fontId="11" fillId="0" borderId="17" xfId="26" quotePrefix="1" applyNumberFormat="1" applyFont="1" applyFill="1" applyBorder="1" applyAlignment="1" applyProtection="1">
      <alignment horizontal="left" vertical="center" wrapText="1"/>
    </xf>
    <xf numFmtId="0" fontId="10" fillId="0" borderId="17" xfId="6" quotePrefix="1" applyNumberFormat="1" applyFont="1" applyFill="1" applyBorder="1" applyAlignment="1" applyProtection="1">
      <alignment horizontal="left" vertical="center" wrapText="1"/>
    </xf>
    <xf numFmtId="0" fontId="2" fillId="0" borderId="17" xfId="14" quotePrefix="1" applyNumberFormat="1" applyFill="1" applyBorder="1" applyAlignment="1" applyProtection="1">
      <alignment horizontal="left" vertical="center" wrapText="1"/>
    </xf>
    <xf numFmtId="49" fontId="3" fillId="0" borderId="17" xfId="5" applyNumberFormat="1" applyFill="1" applyBorder="1" applyAlignment="1" applyProtection="1">
      <alignment horizontal="center" vertical="center" shrinkToFit="1"/>
    </xf>
    <xf numFmtId="49" fontId="11" fillId="0" borderId="17" xfId="9" applyNumberFormat="1" applyFont="1" applyFill="1" applyBorder="1" applyAlignment="1" applyProtection="1">
      <alignment horizontal="center" vertical="center" shrinkToFit="1"/>
    </xf>
    <xf numFmtId="49" fontId="11" fillId="0" borderId="17" xfId="13" applyNumberFormat="1" applyFont="1" applyFill="1" applyBorder="1" applyAlignment="1" applyProtection="1">
      <alignment horizontal="center" vertical="center" shrinkToFit="1"/>
    </xf>
    <xf numFmtId="49" fontId="6" fillId="0" borderId="17" xfId="17" applyNumberFormat="1" applyFont="1" applyFill="1" applyBorder="1" applyAlignment="1" applyProtection="1">
      <alignment horizontal="center" vertical="center" shrinkToFit="1"/>
    </xf>
    <xf numFmtId="49" fontId="6" fillId="0" borderId="17" xfId="21" applyNumberFormat="1" applyFont="1" applyFill="1" applyBorder="1" applyAlignment="1" applyProtection="1">
      <alignment horizontal="center" vertical="center" shrinkToFit="1"/>
    </xf>
    <xf numFmtId="49" fontId="8" fillId="0" borderId="17" xfId="13" applyNumberFormat="1" applyFont="1" applyFill="1" applyBorder="1" applyAlignment="1" applyProtection="1">
      <alignment horizontal="center" vertical="center" shrinkToFit="1"/>
    </xf>
    <xf numFmtId="49" fontId="4" fillId="0" borderId="17" xfId="17" applyNumberFormat="1" applyFont="1" applyFill="1" applyBorder="1" applyAlignment="1" applyProtection="1">
      <alignment horizontal="center" vertical="center" shrinkToFit="1"/>
    </xf>
    <xf numFmtId="49" fontId="4" fillId="0" borderId="17" xfId="21" applyNumberFormat="1" applyFont="1" applyFill="1" applyBorder="1" applyAlignment="1" applyProtection="1">
      <alignment horizontal="center" vertical="center" shrinkToFit="1"/>
    </xf>
    <xf numFmtId="49" fontId="4" fillId="0" borderId="17" xfId="25" applyNumberFormat="1" applyFont="1" applyFill="1" applyBorder="1" applyAlignment="1" applyProtection="1">
      <alignment horizontal="center" vertical="center" shrinkToFit="1"/>
    </xf>
    <xf numFmtId="49" fontId="6" fillId="0" borderId="17" xfId="25" applyNumberFormat="1" applyFont="1" applyFill="1" applyBorder="1" applyAlignment="1" applyProtection="1">
      <alignment horizontal="center" vertical="center" shrinkToFit="1"/>
    </xf>
    <xf numFmtId="49" fontId="10" fillId="0" borderId="17" xfId="5" applyNumberFormat="1" applyFont="1" applyFill="1" applyBorder="1" applyAlignment="1" applyProtection="1">
      <alignment horizontal="center" vertical="center" shrinkToFit="1"/>
    </xf>
    <xf numFmtId="49" fontId="2" fillId="0" borderId="17" xfId="13" applyNumberFormat="1" applyFill="1" applyBorder="1" applyAlignment="1" applyProtection="1">
      <alignment horizontal="center" vertical="center" shrinkToFit="1"/>
    </xf>
    <xf numFmtId="0" fontId="11" fillId="0" borderId="17" xfId="10" applyNumberFormat="1" applyFont="1" applyFill="1" applyBorder="1" applyProtection="1">
      <alignment horizontal="left" vertical="top" wrapText="1"/>
    </xf>
    <xf numFmtId="0" fontId="18" fillId="0" borderId="1" xfId="0" applyFont="1" applyBorder="1" applyProtection="1">
      <protection locked="0"/>
    </xf>
    <xf numFmtId="0" fontId="11" fillId="0" borderId="17" xfId="10" quotePrefix="1" applyNumberFormat="1" applyFont="1" applyFill="1" applyBorder="1" applyProtection="1">
      <alignment horizontal="left" vertical="top" wrapText="1"/>
    </xf>
    <xf numFmtId="4" fontId="17" fillId="0" borderId="17" xfId="0" applyNumberFormat="1" applyFont="1" applyFill="1" applyBorder="1" applyAlignment="1" applyProtection="1">
      <alignment horizontal="right" vertical="center" wrapText="1"/>
    </xf>
    <xf numFmtId="4" fontId="14" fillId="0" borderId="17" xfId="0" applyNumberFormat="1" applyFont="1" applyFill="1" applyBorder="1" applyAlignment="1" applyProtection="1">
      <alignment horizontal="right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0" fontId="1" fillId="0" borderId="1" xfId="1" applyNumberFormat="1" applyProtection="1">
      <alignment horizontal="right" vertical="top" wrapText="1"/>
    </xf>
    <xf numFmtId="0" fontId="1" fillId="0" borderId="1" xfId="1">
      <alignment horizontal="right" vertical="top" wrapText="1"/>
    </xf>
    <xf numFmtId="0" fontId="20" fillId="0" borderId="1" xfId="0" applyFont="1" applyBorder="1" applyAlignment="1" applyProtection="1">
      <alignment horizontal="center" vertical="center" wrapText="1"/>
    </xf>
  </cellXfs>
  <cellStyles count="39">
    <cellStyle name="br" xfId="35"/>
    <cellStyle name="col" xfId="34"/>
    <cellStyle name="ex58" xfId="31"/>
    <cellStyle name="ex59" xfId="32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ex75" xfId="20"/>
    <cellStyle name="ex76" xfId="21"/>
    <cellStyle name="ex77" xfId="22"/>
    <cellStyle name="ex78" xfId="23"/>
    <cellStyle name="ex79" xfId="24"/>
    <cellStyle name="ex80" xfId="25"/>
    <cellStyle name="ex81" xfId="26"/>
    <cellStyle name="ex82" xfId="27"/>
    <cellStyle name="ex83" xfId="28"/>
    <cellStyle name="st57" xfId="1"/>
    <cellStyle name="style0" xfId="36"/>
    <cellStyle name="td" xfId="37"/>
    <cellStyle name="tr" xfId="33"/>
    <cellStyle name="xl_bot_header" xfId="4"/>
    <cellStyle name="xl_top_header" xfId="3"/>
    <cellStyle name="xl_top_left_header" xfId="2"/>
    <cellStyle name="xl_total_center" xfId="30"/>
    <cellStyle name="xl_total_left" xfId="29"/>
    <cellStyle name="Обычный" xfId="0" builtinId="0"/>
    <cellStyle name="Процентный" xfId="38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showGridLines="0" tabSelected="1" workbookViewId="0">
      <pane ySplit="3" topLeftCell="A4" activePane="bottomLeft" state="frozen"/>
      <selection pane="bottomLeft" activeCell="C85" sqref="C85"/>
    </sheetView>
  </sheetViews>
  <sheetFormatPr defaultRowHeight="15" outlineLevelRow="5"/>
  <cols>
    <col min="1" max="1" width="23.5703125" style="1" customWidth="1"/>
    <col min="2" max="2" width="59" style="1" customWidth="1"/>
    <col min="3" max="3" width="14.42578125" style="1" customWidth="1"/>
    <col min="4" max="4" width="14.140625" style="1" customWidth="1"/>
    <col min="5" max="5" width="11.85546875" style="1" customWidth="1"/>
    <col min="6" max="6" width="10.42578125" style="1" customWidth="1"/>
    <col min="7" max="16384" width="9.140625" style="1"/>
  </cols>
  <sheetData>
    <row r="1" spans="1:6" ht="61.5" customHeight="1">
      <c r="A1" s="60" t="s">
        <v>283</v>
      </c>
      <c r="B1" s="60"/>
      <c r="C1" s="60"/>
      <c r="D1" s="60"/>
      <c r="E1" s="60"/>
      <c r="F1" s="60"/>
    </row>
    <row r="2" spans="1:6" ht="15.2" customHeight="1">
      <c r="A2" s="58" t="s">
        <v>0</v>
      </c>
      <c r="B2" s="59"/>
      <c r="C2" s="59"/>
      <c r="D2" s="59"/>
    </row>
    <row r="3" spans="1:6" ht="37.5" customHeight="1">
      <c r="A3" s="25" t="s">
        <v>1</v>
      </c>
      <c r="B3" s="26" t="s">
        <v>2</v>
      </c>
      <c r="C3" s="27" t="s">
        <v>280</v>
      </c>
      <c r="D3" s="27" t="s">
        <v>279</v>
      </c>
      <c r="E3" s="57" t="s">
        <v>284</v>
      </c>
      <c r="F3" s="57"/>
    </row>
    <row r="4" spans="1:6" ht="19.5" customHeight="1">
      <c r="A4" s="40" t="s">
        <v>3</v>
      </c>
      <c r="B4" s="28" t="s">
        <v>4</v>
      </c>
      <c r="C4" s="2">
        <f t="shared" ref="C4:D4" si="0">C5+C19+C29+C50+C54+C63+C71+C78+C85+C110</f>
        <v>127500.54000000001</v>
      </c>
      <c r="D4" s="2">
        <f t="shared" si="0"/>
        <v>134881.65</v>
      </c>
      <c r="E4" s="17">
        <f t="shared" ref="E4:E5" si="1">C4-D4</f>
        <v>-7381.109999999986</v>
      </c>
      <c r="F4" s="18">
        <f t="shared" ref="F4:F5" si="2">C4/D4</f>
        <v>0.9452771374015666</v>
      </c>
    </row>
    <row r="5" spans="1:6" s="10" customFormat="1" ht="15.75" outlineLevel="1">
      <c r="A5" s="41" t="s">
        <v>5</v>
      </c>
      <c r="B5" s="29" t="s">
        <v>6</v>
      </c>
      <c r="C5" s="3">
        <v>112693.44</v>
      </c>
      <c r="D5" s="55">
        <v>117214.12</v>
      </c>
      <c r="E5" s="17">
        <f t="shared" si="1"/>
        <v>-4520.679999999993</v>
      </c>
      <c r="F5" s="18">
        <f t="shared" si="2"/>
        <v>0.96143229160445864</v>
      </c>
    </row>
    <row r="6" spans="1:6" s="10" customFormat="1" ht="15.75" hidden="1" outlineLevel="2">
      <c r="A6" s="42" t="s">
        <v>7</v>
      </c>
      <c r="B6" s="30" t="s">
        <v>8</v>
      </c>
      <c r="C6" s="4">
        <v>117214.11973000001</v>
      </c>
      <c r="D6" s="4">
        <v>49710.6</v>
      </c>
      <c r="E6" s="17">
        <f t="shared" ref="E6:E69" si="3">C6-D6</f>
        <v>67503.51973</v>
      </c>
      <c r="F6" s="18">
        <f t="shared" ref="F6:F69" si="4">C6/D6</f>
        <v>2.3579300939839793</v>
      </c>
    </row>
    <row r="7" spans="1:6" s="10" customFormat="1" ht="63.75" hidden="1" outlineLevel="3">
      <c r="A7" s="43" t="s">
        <v>9</v>
      </c>
      <c r="B7" s="31" t="s">
        <v>10</v>
      </c>
      <c r="C7" s="19">
        <v>116972.67362</v>
      </c>
      <c r="D7" s="19">
        <v>49639.6</v>
      </c>
      <c r="E7" s="17">
        <f t="shared" si="3"/>
        <v>67333.07362000001</v>
      </c>
      <c r="F7" s="18">
        <f t="shared" si="4"/>
        <v>2.3564386824229042</v>
      </c>
    </row>
    <row r="8" spans="1:6" s="10" customFormat="1" ht="102" hidden="1" outlineLevel="4">
      <c r="A8" s="44" t="s">
        <v>11</v>
      </c>
      <c r="B8" s="32" t="s">
        <v>12</v>
      </c>
      <c r="C8" s="20">
        <v>116681.34871000001</v>
      </c>
      <c r="D8" s="20">
        <v>0</v>
      </c>
      <c r="E8" s="17">
        <f t="shared" si="3"/>
        <v>116681.34871000001</v>
      </c>
      <c r="F8" s="18" t="e">
        <f t="shared" si="4"/>
        <v>#DIV/0!</v>
      </c>
    </row>
    <row r="9" spans="1:6" s="10" customFormat="1" ht="76.5" hidden="1" outlineLevel="4">
      <c r="A9" s="44" t="s">
        <v>13</v>
      </c>
      <c r="B9" s="32" t="s">
        <v>14</v>
      </c>
      <c r="C9" s="20">
        <v>223.21328</v>
      </c>
      <c r="D9" s="20">
        <v>0</v>
      </c>
      <c r="E9" s="17">
        <f t="shared" si="3"/>
        <v>223.21328</v>
      </c>
      <c r="F9" s="18" t="e">
        <f t="shared" si="4"/>
        <v>#DIV/0!</v>
      </c>
    </row>
    <row r="10" spans="1:6" s="10" customFormat="1" ht="102" hidden="1" outlineLevel="4">
      <c r="A10" s="44" t="s">
        <v>15</v>
      </c>
      <c r="B10" s="32" t="s">
        <v>16</v>
      </c>
      <c r="C10" s="20">
        <v>68.111630000000005</v>
      </c>
      <c r="D10" s="20">
        <v>0</v>
      </c>
      <c r="E10" s="17">
        <f t="shared" si="3"/>
        <v>68.111630000000005</v>
      </c>
      <c r="F10" s="18" t="e">
        <f t="shared" si="4"/>
        <v>#DIV/0!</v>
      </c>
    </row>
    <row r="11" spans="1:6" s="10" customFormat="1" ht="76.5" hidden="1" outlineLevel="4">
      <c r="A11" s="44" t="s">
        <v>17</v>
      </c>
      <c r="B11" s="32" t="s">
        <v>18</v>
      </c>
      <c r="C11" s="20">
        <v>0</v>
      </c>
      <c r="D11" s="20">
        <v>0</v>
      </c>
      <c r="E11" s="17">
        <f t="shared" si="3"/>
        <v>0</v>
      </c>
      <c r="F11" s="18" t="e">
        <f t="shared" si="4"/>
        <v>#DIV/0!</v>
      </c>
    </row>
    <row r="12" spans="1:6" s="10" customFormat="1" ht="102" hidden="1" outlineLevel="3" collapsed="1">
      <c r="A12" s="43">
        <v>1.01020210100001E+16</v>
      </c>
      <c r="B12" s="31" t="s">
        <v>19</v>
      </c>
      <c r="C12" s="19">
        <v>191.15334999999999</v>
      </c>
      <c r="D12" s="19">
        <v>64</v>
      </c>
      <c r="E12" s="17">
        <f t="shared" si="3"/>
        <v>127.15334999999999</v>
      </c>
      <c r="F12" s="18">
        <f t="shared" si="4"/>
        <v>2.9867710937499998</v>
      </c>
    </row>
    <row r="13" spans="1:6" s="10" customFormat="1" ht="127.5" hidden="1" outlineLevel="4">
      <c r="A13" s="44">
        <v>1.01020210110001E+16</v>
      </c>
      <c r="B13" s="32" t="s">
        <v>20</v>
      </c>
      <c r="C13" s="20">
        <v>191.09432000000001</v>
      </c>
      <c r="D13" s="20">
        <v>0</v>
      </c>
      <c r="E13" s="17">
        <f t="shared" si="3"/>
        <v>191.09432000000001</v>
      </c>
      <c r="F13" s="18" t="e">
        <f t="shared" si="4"/>
        <v>#DIV/0!</v>
      </c>
    </row>
    <row r="14" spans="1:6" s="10" customFormat="1" ht="114.75" hidden="1" outlineLevel="4">
      <c r="A14" s="44">
        <v>1.01020210121001E+16</v>
      </c>
      <c r="B14" s="32" t="s">
        <v>21</v>
      </c>
      <c r="C14" s="20">
        <v>5.9029999999999999E-2</v>
      </c>
      <c r="D14" s="20">
        <v>0</v>
      </c>
      <c r="E14" s="17">
        <f t="shared" si="3"/>
        <v>5.9029999999999999E-2</v>
      </c>
      <c r="F14" s="18" t="e">
        <f t="shared" si="4"/>
        <v>#DIV/0!</v>
      </c>
    </row>
    <row r="15" spans="1:6" s="10" customFormat="1" ht="38.25" hidden="1" outlineLevel="3" collapsed="1">
      <c r="A15" s="43" t="s">
        <v>22</v>
      </c>
      <c r="B15" s="31" t="s">
        <v>23</v>
      </c>
      <c r="C15" s="19">
        <v>50.292760000000001</v>
      </c>
      <c r="D15" s="19">
        <v>7</v>
      </c>
      <c r="E15" s="17">
        <f t="shared" si="3"/>
        <v>43.292760000000001</v>
      </c>
      <c r="F15" s="18">
        <f t="shared" si="4"/>
        <v>7.1846800000000002</v>
      </c>
    </row>
    <row r="16" spans="1:6" s="10" customFormat="1" ht="63.75" hidden="1" outlineLevel="4">
      <c r="A16" s="44" t="s">
        <v>24</v>
      </c>
      <c r="B16" s="32" t="s">
        <v>25</v>
      </c>
      <c r="C16" s="20">
        <v>48.547319999999999</v>
      </c>
      <c r="D16" s="20">
        <v>0</v>
      </c>
      <c r="E16" s="17">
        <f t="shared" si="3"/>
        <v>48.547319999999999</v>
      </c>
      <c r="F16" s="18" t="e">
        <f t="shared" si="4"/>
        <v>#DIV/0!</v>
      </c>
    </row>
    <row r="17" spans="1:6" s="10" customFormat="1" ht="51" hidden="1" outlineLevel="4">
      <c r="A17" s="44" t="s">
        <v>26</v>
      </c>
      <c r="B17" s="32" t="s">
        <v>27</v>
      </c>
      <c r="C17" s="20">
        <v>0.88865000000000005</v>
      </c>
      <c r="D17" s="20">
        <v>0</v>
      </c>
      <c r="E17" s="17">
        <f t="shared" si="3"/>
        <v>0.88865000000000005</v>
      </c>
      <c r="F17" s="18" t="e">
        <f t="shared" si="4"/>
        <v>#DIV/0!</v>
      </c>
    </row>
    <row r="18" spans="1:6" s="10" customFormat="1" ht="76.5" hidden="1" outlineLevel="4">
      <c r="A18" s="44" t="s">
        <v>28</v>
      </c>
      <c r="B18" s="32" t="s">
        <v>29</v>
      </c>
      <c r="C18" s="20">
        <v>0.85677999999999999</v>
      </c>
      <c r="D18" s="20">
        <v>0</v>
      </c>
      <c r="E18" s="17">
        <f t="shared" si="3"/>
        <v>0.85677999999999999</v>
      </c>
      <c r="F18" s="18" t="e">
        <f t="shared" si="4"/>
        <v>#DIV/0!</v>
      </c>
    </row>
    <row r="19" spans="1:6" s="10" customFormat="1" ht="26.25" customHeight="1" outlineLevel="1" collapsed="1">
      <c r="A19" s="41" t="s">
        <v>30</v>
      </c>
      <c r="B19" s="29" t="s">
        <v>31</v>
      </c>
      <c r="C19" s="3">
        <v>2893.94</v>
      </c>
      <c r="D19" s="55">
        <v>2530.5100000000002</v>
      </c>
      <c r="E19" s="17">
        <f t="shared" si="3"/>
        <v>363.42999999999984</v>
      </c>
      <c r="F19" s="18">
        <f t="shared" si="4"/>
        <v>1.1436192704237484</v>
      </c>
    </row>
    <row r="20" spans="1:6" s="10" customFormat="1" ht="25.5" hidden="1" outlineLevel="2">
      <c r="A20" s="42" t="s">
        <v>32</v>
      </c>
      <c r="B20" s="30" t="s">
        <v>33</v>
      </c>
      <c r="C20" s="4">
        <v>2530.5093700000002</v>
      </c>
      <c r="D20" s="4">
        <v>1320</v>
      </c>
      <c r="E20" s="17">
        <f t="shared" si="3"/>
        <v>1210.5093700000002</v>
      </c>
      <c r="F20" s="18">
        <f t="shared" si="4"/>
        <v>1.9170525530303031</v>
      </c>
    </row>
    <row r="21" spans="1:6" s="10" customFormat="1" ht="63.75" hidden="1" outlineLevel="3">
      <c r="A21" s="43" t="s">
        <v>34</v>
      </c>
      <c r="B21" s="31" t="s">
        <v>35</v>
      </c>
      <c r="C21" s="19">
        <v>1198.90672</v>
      </c>
      <c r="D21" s="19">
        <v>478</v>
      </c>
      <c r="E21" s="17">
        <f t="shared" si="3"/>
        <v>720.90671999999995</v>
      </c>
      <c r="F21" s="18">
        <f t="shared" si="4"/>
        <v>2.5081730543933052</v>
      </c>
    </row>
    <row r="22" spans="1:6" s="10" customFormat="1" ht="102" hidden="1" outlineLevel="4">
      <c r="A22" s="44" t="s">
        <v>36</v>
      </c>
      <c r="B22" s="32" t="s">
        <v>37</v>
      </c>
      <c r="C22" s="20">
        <v>1198.90672</v>
      </c>
      <c r="D22" s="20">
        <v>478</v>
      </c>
      <c r="E22" s="17">
        <f t="shared" si="3"/>
        <v>720.90671999999995</v>
      </c>
      <c r="F22" s="18">
        <f t="shared" si="4"/>
        <v>2.5081730543933052</v>
      </c>
    </row>
    <row r="23" spans="1:6" s="10" customFormat="1" ht="89.25" hidden="1" outlineLevel="3" collapsed="1">
      <c r="A23" s="43" t="s">
        <v>38</v>
      </c>
      <c r="B23" s="31" t="s">
        <v>39</v>
      </c>
      <c r="C23" s="19">
        <v>7.8441700000000001</v>
      </c>
      <c r="D23" s="19">
        <v>3</v>
      </c>
      <c r="E23" s="17">
        <f t="shared" si="3"/>
        <v>4.8441700000000001</v>
      </c>
      <c r="F23" s="18">
        <f t="shared" si="4"/>
        <v>2.6147233333333335</v>
      </c>
    </row>
    <row r="24" spans="1:6" s="10" customFormat="1" ht="114.75" hidden="1" outlineLevel="4">
      <c r="A24" s="44" t="s">
        <v>40</v>
      </c>
      <c r="B24" s="32" t="s">
        <v>41</v>
      </c>
      <c r="C24" s="20">
        <v>7.8441700000000001</v>
      </c>
      <c r="D24" s="20">
        <v>3</v>
      </c>
      <c r="E24" s="17">
        <f t="shared" si="3"/>
        <v>4.8441700000000001</v>
      </c>
      <c r="F24" s="18">
        <f t="shared" si="4"/>
        <v>2.6147233333333335</v>
      </c>
    </row>
    <row r="25" spans="1:6" s="10" customFormat="1" ht="63.75" hidden="1" outlineLevel="3" collapsed="1">
      <c r="A25" s="43" t="s">
        <v>42</v>
      </c>
      <c r="B25" s="31" t="s">
        <v>43</v>
      </c>
      <c r="C25" s="19">
        <v>1562.3821700000001</v>
      </c>
      <c r="D25" s="19">
        <v>927</v>
      </c>
      <c r="E25" s="17">
        <f t="shared" si="3"/>
        <v>635.38217000000009</v>
      </c>
      <c r="F25" s="18">
        <f t="shared" si="4"/>
        <v>1.6854176591154262</v>
      </c>
    </row>
    <row r="26" spans="1:6" s="10" customFormat="1" ht="102" hidden="1" outlineLevel="4">
      <c r="A26" s="44" t="s">
        <v>44</v>
      </c>
      <c r="B26" s="32" t="s">
        <v>45</v>
      </c>
      <c r="C26" s="20">
        <v>1562.3821700000001</v>
      </c>
      <c r="D26" s="20">
        <v>927</v>
      </c>
      <c r="E26" s="17">
        <f t="shared" si="3"/>
        <v>635.38217000000009</v>
      </c>
      <c r="F26" s="18">
        <f t="shared" si="4"/>
        <v>1.6854176591154262</v>
      </c>
    </row>
    <row r="27" spans="1:6" s="10" customFormat="1" ht="63.75" hidden="1" outlineLevel="3" collapsed="1">
      <c r="A27" s="43" t="s">
        <v>46</v>
      </c>
      <c r="B27" s="31" t="s">
        <v>47</v>
      </c>
      <c r="C27" s="19">
        <v>-238.62369000000001</v>
      </c>
      <c r="D27" s="19">
        <v>-88</v>
      </c>
      <c r="E27" s="17">
        <f t="shared" si="3"/>
        <v>-150.62369000000001</v>
      </c>
      <c r="F27" s="18">
        <f t="shared" si="4"/>
        <v>2.7116328409090911</v>
      </c>
    </row>
    <row r="28" spans="1:6" s="10" customFormat="1" ht="102" hidden="1" outlineLevel="4">
      <c r="A28" s="44" t="s">
        <v>48</v>
      </c>
      <c r="B28" s="32" t="s">
        <v>49</v>
      </c>
      <c r="C28" s="20">
        <v>-238.62369000000001</v>
      </c>
      <c r="D28" s="20">
        <v>-88</v>
      </c>
      <c r="E28" s="17">
        <f t="shared" si="3"/>
        <v>-150.62369000000001</v>
      </c>
      <c r="F28" s="18">
        <f t="shared" si="4"/>
        <v>2.7116328409090911</v>
      </c>
    </row>
    <row r="29" spans="1:6" s="10" customFormat="1" ht="15.75" outlineLevel="1" collapsed="1">
      <c r="A29" s="41" t="s">
        <v>50</v>
      </c>
      <c r="B29" s="29" t="s">
        <v>51</v>
      </c>
      <c r="C29" s="3">
        <v>7786.24</v>
      </c>
      <c r="D29" s="55">
        <v>10376.02</v>
      </c>
      <c r="E29" s="17">
        <f t="shared" si="3"/>
        <v>-2589.7800000000007</v>
      </c>
      <c r="F29" s="18">
        <f t="shared" si="4"/>
        <v>0.75040718888359881</v>
      </c>
    </row>
    <row r="30" spans="1:6" s="9" customFormat="1" ht="25.5" hidden="1" outlineLevel="2">
      <c r="A30" s="45" t="s">
        <v>52</v>
      </c>
      <c r="B30" s="33" t="s">
        <v>53</v>
      </c>
      <c r="C30" s="4">
        <v>4598.49935</v>
      </c>
      <c r="D30" s="56">
        <v>4891.6260000000002</v>
      </c>
      <c r="E30" s="22">
        <f t="shared" si="3"/>
        <v>-293.12665000000015</v>
      </c>
      <c r="F30" s="23">
        <f t="shared" si="4"/>
        <v>0.94007582550260382</v>
      </c>
    </row>
    <row r="31" spans="1:6" s="9" customFormat="1" ht="25.5" hidden="1" outlineLevel="3">
      <c r="A31" s="46" t="s">
        <v>54</v>
      </c>
      <c r="B31" s="34" t="s">
        <v>55</v>
      </c>
      <c r="C31" s="19">
        <v>3415.4004</v>
      </c>
      <c r="D31" s="5">
        <v>713</v>
      </c>
      <c r="E31" s="22">
        <f t="shared" si="3"/>
        <v>2702.4004</v>
      </c>
      <c r="F31" s="23">
        <f t="shared" si="4"/>
        <v>4.7901828892005609</v>
      </c>
    </row>
    <row r="32" spans="1:6" s="9" customFormat="1" ht="25.5" hidden="1" outlineLevel="4">
      <c r="A32" s="47" t="s">
        <v>56</v>
      </c>
      <c r="B32" s="35" t="s">
        <v>55</v>
      </c>
      <c r="C32" s="20">
        <v>3415.4004</v>
      </c>
      <c r="D32" s="6">
        <v>713</v>
      </c>
      <c r="E32" s="22">
        <f t="shared" si="3"/>
        <v>2702.4004</v>
      </c>
      <c r="F32" s="23">
        <f t="shared" si="4"/>
        <v>4.7901828892005609</v>
      </c>
    </row>
    <row r="33" spans="1:6" s="9" customFormat="1" ht="51" hidden="1" outlineLevel="5">
      <c r="A33" s="48" t="s">
        <v>57</v>
      </c>
      <c r="B33" s="36" t="s">
        <v>58</v>
      </c>
      <c r="C33" s="24">
        <v>3345.2164699999998</v>
      </c>
      <c r="D33" s="7">
        <v>0</v>
      </c>
      <c r="E33" s="22">
        <f t="shared" si="3"/>
        <v>3345.2164699999998</v>
      </c>
      <c r="F33" s="23" t="e">
        <f t="shared" si="4"/>
        <v>#DIV/0!</v>
      </c>
    </row>
    <row r="34" spans="1:6" s="9" customFormat="1" ht="38.25" hidden="1" outlineLevel="5">
      <c r="A34" s="48" t="s">
        <v>59</v>
      </c>
      <c r="B34" s="36" t="s">
        <v>60</v>
      </c>
      <c r="C34" s="24">
        <v>70.031840000000003</v>
      </c>
      <c r="D34" s="7">
        <v>0</v>
      </c>
      <c r="E34" s="22">
        <f t="shared" si="3"/>
        <v>70.031840000000003</v>
      </c>
      <c r="F34" s="23" t="e">
        <f t="shared" si="4"/>
        <v>#DIV/0!</v>
      </c>
    </row>
    <row r="35" spans="1:6" s="9" customFormat="1" ht="51" hidden="1" outlineLevel="5">
      <c r="A35" s="48" t="s">
        <v>61</v>
      </c>
      <c r="B35" s="36" t="s">
        <v>62</v>
      </c>
      <c r="C35" s="24">
        <v>0.15209</v>
      </c>
      <c r="D35" s="7">
        <v>0</v>
      </c>
      <c r="E35" s="22">
        <f t="shared" si="3"/>
        <v>0.15209</v>
      </c>
      <c r="F35" s="23" t="e">
        <f t="shared" si="4"/>
        <v>#DIV/0!</v>
      </c>
    </row>
    <row r="36" spans="1:6" s="9" customFormat="1" ht="38.25" hidden="1" outlineLevel="5">
      <c r="A36" s="48" t="s">
        <v>63</v>
      </c>
      <c r="B36" s="36" t="s">
        <v>64</v>
      </c>
      <c r="C36" s="24">
        <v>0</v>
      </c>
      <c r="D36" s="7">
        <v>0</v>
      </c>
      <c r="E36" s="22">
        <f t="shared" si="3"/>
        <v>0</v>
      </c>
      <c r="F36" s="23" t="e">
        <f t="shared" si="4"/>
        <v>#DIV/0!</v>
      </c>
    </row>
    <row r="37" spans="1:6" s="9" customFormat="1" ht="38.25" hidden="1" outlineLevel="3" collapsed="1">
      <c r="A37" s="46" t="s">
        <v>65</v>
      </c>
      <c r="B37" s="34" t="s">
        <v>66</v>
      </c>
      <c r="C37" s="19">
        <v>1183.0989500000001</v>
      </c>
      <c r="D37" s="5">
        <v>242</v>
      </c>
      <c r="E37" s="22">
        <f t="shared" si="3"/>
        <v>941.09895000000006</v>
      </c>
      <c r="F37" s="23">
        <f t="shared" si="4"/>
        <v>4.8888386363636362</v>
      </c>
    </row>
    <row r="38" spans="1:6" s="9" customFormat="1" ht="51" hidden="1" outlineLevel="4">
      <c r="A38" s="47" t="s">
        <v>67</v>
      </c>
      <c r="B38" s="35" t="s">
        <v>68</v>
      </c>
      <c r="C38" s="20">
        <v>1183.0989500000001</v>
      </c>
      <c r="D38" s="6">
        <v>242</v>
      </c>
      <c r="E38" s="22">
        <f t="shared" si="3"/>
        <v>941.09895000000006</v>
      </c>
      <c r="F38" s="23">
        <f t="shared" si="4"/>
        <v>4.8888386363636362</v>
      </c>
    </row>
    <row r="39" spans="1:6" s="9" customFormat="1" ht="63.75" hidden="1" outlineLevel="5">
      <c r="A39" s="48" t="s">
        <v>69</v>
      </c>
      <c r="B39" s="36" t="s">
        <v>70</v>
      </c>
      <c r="C39" s="24">
        <v>1176.16661</v>
      </c>
      <c r="D39" s="7">
        <v>0</v>
      </c>
      <c r="E39" s="22">
        <f t="shared" si="3"/>
        <v>1176.16661</v>
      </c>
      <c r="F39" s="23" t="e">
        <f t="shared" si="4"/>
        <v>#DIV/0!</v>
      </c>
    </row>
    <row r="40" spans="1:6" s="9" customFormat="1" ht="38.25" hidden="1" outlineLevel="5">
      <c r="A40" s="48" t="s">
        <v>71</v>
      </c>
      <c r="B40" s="36" t="s">
        <v>72</v>
      </c>
      <c r="C40" s="24">
        <v>7.0288300000000001</v>
      </c>
      <c r="D40" s="7">
        <v>0</v>
      </c>
      <c r="E40" s="22">
        <f t="shared" si="3"/>
        <v>7.0288300000000001</v>
      </c>
      <c r="F40" s="23" t="e">
        <f t="shared" si="4"/>
        <v>#DIV/0!</v>
      </c>
    </row>
    <row r="41" spans="1:6" s="9" customFormat="1" ht="63.75" hidden="1" outlineLevel="5">
      <c r="A41" s="48" t="s">
        <v>73</v>
      </c>
      <c r="B41" s="36" t="s">
        <v>74</v>
      </c>
      <c r="C41" s="24">
        <v>-9.6490000000000006E-2</v>
      </c>
      <c r="D41" s="7">
        <v>0</v>
      </c>
      <c r="E41" s="22">
        <f t="shared" si="3"/>
        <v>-9.6490000000000006E-2</v>
      </c>
      <c r="F41" s="23" t="e">
        <f t="shared" si="4"/>
        <v>#DIV/0!</v>
      </c>
    </row>
    <row r="42" spans="1:6" s="9" customFormat="1" ht="38.25" hidden="1" outlineLevel="5">
      <c r="A42" s="48" t="s">
        <v>75</v>
      </c>
      <c r="B42" s="36" t="s">
        <v>76</v>
      </c>
      <c r="C42" s="24">
        <v>0</v>
      </c>
      <c r="D42" s="7">
        <v>0</v>
      </c>
      <c r="E42" s="22">
        <f t="shared" si="3"/>
        <v>0</v>
      </c>
      <c r="F42" s="23" t="e">
        <f t="shared" si="4"/>
        <v>#DIV/0!</v>
      </c>
    </row>
    <row r="43" spans="1:6" s="9" customFormat="1" ht="25.5" hidden="1" outlineLevel="2" collapsed="1">
      <c r="A43" s="45" t="s">
        <v>77</v>
      </c>
      <c r="B43" s="33" t="s">
        <v>78</v>
      </c>
      <c r="C43" s="4">
        <v>5639.2885399999996</v>
      </c>
      <c r="D43" s="56">
        <v>6075.64</v>
      </c>
      <c r="E43" s="22">
        <f t="shared" si="3"/>
        <v>-436.35146000000077</v>
      </c>
      <c r="F43" s="23">
        <f t="shared" si="4"/>
        <v>0.92818016538175385</v>
      </c>
    </row>
    <row r="44" spans="1:6" s="9" customFormat="1" ht="25.5" hidden="1" outlineLevel="3">
      <c r="A44" s="46" t="s">
        <v>79</v>
      </c>
      <c r="B44" s="34" t="s">
        <v>78</v>
      </c>
      <c r="C44" s="19">
        <v>5639.2822699999997</v>
      </c>
      <c r="D44" s="5">
        <v>2986</v>
      </c>
      <c r="E44" s="22">
        <f t="shared" si="3"/>
        <v>2653.2822699999997</v>
      </c>
      <c r="F44" s="23">
        <f t="shared" si="4"/>
        <v>1.8885741024782317</v>
      </c>
    </row>
    <row r="45" spans="1:6" s="9" customFormat="1" ht="38.25" hidden="1" outlineLevel="3">
      <c r="A45" s="46">
        <v>1.05020210200001E+16</v>
      </c>
      <c r="B45" s="34" t="s">
        <v>80</v>
      </c>
      <c r="C45" s="19">
        <v>6.2700000000000004E-3</v>
      </c>
      <c r="D45" s="5">
        <v>0</v>
      </c>
      <c r="E45" s="22">
        <f t="shared" si="3"/>
        <v>6.2700000000000004E-3</v>
      </c>
      <c r="F45" s="23" t="e">
        <f t="shared" si="4"/>
        <v>#DIV/0!</v>
      </c>
    </row>
    <row r="46" spans="1:6" s="9" customFormat="1" ht="15.75" hidden="1" outlineLevel="2" collapsed="1">
      <c r="A46" s="45" t="s">
        <v>81</v>
      </c>
      <c r="B46" s="33" t="s">
        <v>82</v>
      </c>
      <c r="C46" s="4">
        <v>35.721809999999998</v>
      </c>
      <c r="D46" s="56">
        <v>76.795000000000002</v>
      </c>
      <c r="E46" s="22">
        <f t="shared" si="3"/>
        <v>-41.073190000000004</v>
      </c>
      <c r="F46" s="23">
        <f t="shared" si="4"/>
        <v>0.46515801810013668</v>
      </c>
    </row>
    <row r="47" spans="1:6" s="9" customFormat="1" ht="15.75" hidden="1" outlineLevel="3">
      <c r="A47" s="46" t="s">
        <v>83</v>
      </c>
      <c r="B47" s="34" t="s">
        <v>82</v>
      </c>
      <c r="C47" s="19">
        <v>35.721809999999998</v>
      </c>
      <c r="D47" s="5">
        <v>33</v>
      </c>
      <c r="E47" s="22">
        <f t="shared" si="3"/>
        <v>2.7218099999999978</v>
      </c>
      <c r="F47" s="23">
        <f t="shared" si="4"/>
        <v>1.0824790909090909</v>
      </c>
    </row>
    <row r="48" spans="1:6" s="9" customFormat="1" ht="15.75" hidden="1" outlineLevel="4">
      <c r="A48" s="47" t="s">
        <v>84</v>
      </c>
      <c r="B48" s="35" t="s">
        <v>82</v>
      </c>
      <c r="C48" s="20">
        <v>0.35</v>
      </c>
      <c r="D48" s="6">
        <v>0</v>
      </c>
      <c r="E48" s="22">
        <f t="shared" si="3"/>
        <v>0.35</v>
      </c>
      <c r="F48" s="23" t="e">
        <f t="shared" si="4"/>
        <v>#DIV/0!</v>
      </c>
    </row>
    <row r="49" spans="1:6" s="9" customFormat="1" ht="25.5" hidden="1" outlineLevel="2" collapsed="1">
      <c r="A49" s="45" t="s">
        <v>85</v>
      </c>
      <c r="B49" s="33" t="s">
        <v>86</v>
      </c>
      <c r="C49" s="4">
        <v>102.515</v>
      </c>
      <c r="D49" s="56">
        <v>36.6</v>
      </c>
      <c r="E49" s="22">
        <f t="shared" si="3"/>
        <v>65.914999999999992</v>
      </c>
      <c r="F49" s="23">
        <f t="shared" si="4"/>
        <v>2.8009562841530053</v>
      </c>
    </row>
    <row r="50" spans="1:6" s="10" customFormat="1" ht="15.75" outlineLevel="1" collapsed="1">
      <c r="A50" s="41" t="s">
        <v>87</v>
      </c>
      <c r="B50" s="29" t="s">
        <v>88</v>
      </c>
      <c r="C50" s="3">
        <v>788.11</v>
      </c>
      <c r="D50" s="55">
        <v>662.36</v>
      </c>
      <c r="E50" s="17">
        <f t="shared" si="3"/>
        <v>125.75</v>
      </c>
      <c r="F50" s="18">
        <f t="shared" si="4"/>
        <v>1.1898514403043663</v>
      </c>
    </row>
    <row r="51" spans="1:6" s="10" customFormat="1" ht="25.5" hidden="1" outlineLevel="2">
      <c r="A51" s="42" t="s">
        <v>89</v>
      </c>
      <c r="B51" s="30" t="s">
        <v>90</v>
      </c>
      <c r="C51" s="4">
        <v>662.36486000000002</v>
      </c>
      <c r="D51" s="4">
        <v>357</v>
      </c>
      <c r="E51" s="17">
        <f t="shared" si="3"/>
        <v>305.36486000000002</v>
      </c>
      <c r="F51" s="18">
        <f t="shared" si="4"/>
        <v>1.8553637535014007</v>
      </c>
    </row>
    <row r="52" spans="1:6" s="10" customFormat="1" ht="38.25" hidden="1" outlineLevel="3">
      <c r="A52" s="43" t="s">
        <v>91</v>
      </c>
      <c r="B52" s="31" t="s">
        <v>92</v>
      </c>
      <c r="C52" s="19">
        <v>662.36486000000002</v>
      </c>
      <c r="D52" s="19">
        <v>357</v>
      </c>
      <c r="E52" s="17">
        <f t="shared" si="3"/>
        <v>305.36486000000002</v>
      </c>
      <c r="F52" s="18">
        <f t="shared" si="4"/>
        <v>1.8553637535014007</v>
      </c>
    </row>
    <row r="53" spans="1:6" s="10" customFormat="1" ht="76.5" hidden="1" outlineLevel="4">
      <c r="A53" s="44" t="s">
        <v>93</v>
      </c>
      <c r="B53" s="32" t="s">
        <v>94</v>
      </c>
      <c r="C53" s="20">
        <v>662.36486000000002</v>
      </c>
      <c r="D53" s="20">
        <v>0</v>
      </c>
      <c r="E53" s="17">
        <f t="shared" si="3"/>
        <v>662.36486000000002</v>
      </c>
      <c r="F53" s="18" t="e">
        <f t="shared" si="4"/>
        <v>#DIV/0!</v>
      </c>
    </row>
    <row r="54" spans="1:6" s="10" customFormat="1" ht="36" customHeight="1" outlineLevel="1" collapsed="1">
      <c r="A54" s="41" t="s">
        <v>95</v>
      </c>
      <c r="B54" s="29" t="s">
        <v>96</v>
      </c>
      <c r="C54" s="3">
        <v>1883.68</v>
      </c>
      <c r="D54" s="55">
        <v>2054.0100000000002</v>
      </c>
      <c r="E54" s="17">
        <f t="shared" si="3"/>
        <v>-170.33000000000015</v>
      </c>
      <c r="F54" s="18">
        <f t="shared" si="4"/>
        <v>0.91707440567475318</v>
      </c>
    </row>
    <row r="55" spans="1:6" s="10" customFormat="1" ht="76.5" hidden="1" outlineLevel="2">
      <c r="A55" s="42" t="s">
        <v>97</v>
      </c>
      <c r="B55" s="30" t="s">
        <v>98</v>
      </c>
      <c r="C55" s="4">
        <v>2014.55834</v>
      </c>
      <c r="D55" s="4">
        <v>1055</v>
      </c>
      <c r="E55" s="17">
        <f t="shared" si="3"/>
        <v>959.55834000000004</v>
      </c>
      <c r="F55" s="18">
        <f t="shared" si="4"/>
        <v>1.9095339715639812</v>
      </c>
    </row>
    <row r="56" spans="1:6" s="10" customFormat="1" ht="63.75" hidden="1" outlineLevel="3">
      <c r="A56" s="43" t="s">
        <v>99</v>
      </c>
      <c r="B56" s="31" t="s">
        <v>100</v>
      </c>
      <c r="C56" s="19">
        <v>1779.94175</v>
      </c>
      <c r="D56" s="19">
        <v>875</v>
      </c>
      <c r="E56" s="17">
        <f t="shared" si="3"/>
        <v>904.94174999999996</v>
      </c>
      <c r="F56" s="18">
        <f t="shared" si="4"/>
        <v>2.0342191428571428</v>
      </c>
    </row>
    <row r="57" spans="1:6" s="10" customFormat="1" ht="89.25" hidden="1" outlineLevel="4">
      <c r="A57" s="44" t="s">
        <v>101</v>
      </c>
      <c r="B57" s="32" t="s">
        <v>102</v>
      </c>
      <c r="C57" s="20">
        <v>1779.94175</v>
      </c>
      <c r="D57" s="20">
        <v>875</v>
      </c>
      <c r="E57" s="17">
        <f t="shared" si="3"/>
        <v>904.94174999999996</v>
      </c>
      <c r="F57" s="18">
        <f t="shared" si="4"/>
        <v>2.0342191428571428</v>
      </c>
    </row>
    <row r="58" spans="1:6" s="10" customFormat="1" ht="76.5" hidden="1" outlineLevel="3" collapsed="1">
      <c r="A58" s="43" t="s">
        <v>103</v>
      </c>
      <c r="B58" s="31" t="s">
        <v>104</v>
      </c>
      <c r="C58" s="19">
        <v>234.61659</v>
      </c>
      <c r="D58" s="19">
        <v>180</v>
      </c>
      <c r="E58" s="17">
        <f t="shared" si="3"/>
        <v>54.616590000000002</v>
      </c>
      <c r="F58" s="18">
        <f t="shared" si="4"/>
        <v>1.3034254999999999</v>
      </c>
    </row>
    <row r="59" spans="1:6" s="10" customFormat="1" ht="63.75" hidden="1" outlineLevel="4">
      <c r="A59" s="44" t="s">
        <v>105</v>
      </c>
      <c r="B59" s="32" t="s">
        <v>106</v>
      </c>
      <c r="C59" s="20">
        <v>234.61659</v>
      </c>
      <c r="D59" s="20">
        <v>180</v>
      </c>
      <c r="E59" s="17">
        <f t="shared" si="3"/>
        <v>54.616590000000002</v>
      </c>
      <c r="F59" s="18">
        <f t="shared" si="4"/>
        <v>1.3034254999999999</v>
      </c>
    </row>
    <row r="60" spans="1:6" s="10" customFormat="1" ht="76.5" hidden="1" outlineLevel="2" collapsed="1">
      <c r="A60" s="42" t="s">
        <v>107</v>
      </c>
      <c r="B60" s="30" t="s">
        <v>108</v>
      </c>
      <c r="C60" s="4">
        <v>39.449759999999998</v>
      </c>
      <c r="D60" s="4">
        <v>29.959</v>
      </c>
      <c r="E60" s="17">
        <f t="shared" si="3"/>
        <v>9.4907599999999981</v>
      </c>
      <c r="F60" s="18">
        <f t="shared" si="4"/>
        <v>1.3167916152074501</v>
      </c>
    </row>
    <row r="61" spans="1:6" s="10" customFormat="1" ht="76.5" hidden="1" outlineLevel="3">
      <c r="A61" s="43" t="s">
        <v>109</v>
      </c>
      <c r="B61" s="31" t="s">
        <v>110</v>
      </c>
      <c r="C61" s="19">
        <v>39.449759999999998</v>
      </c>
      <c r="D61" s="19">
        <v>29.959</v>
      </c>
      <c r="E61" s="17">
        <f t="shared" si="3"/>
        <v>9.4907599999999981</v>
      </c>
      <c r="F61" s="18">
        <f t="shared" si="4"/>
        <v>1.3167916152074501</v>
      </c>
    </row>
    <row r="62" spans="1:6" s="10" customFormat="1" ht="76.5" hidden="1" outlineLevel="4">
      <c r="A62" s="44" t="s">
        <v>111</v>
      </c>
      <c r="B62" s="32" t="s">
        <v>112</v>
      </c>
      <c r="C62" s="20">
        <v>39.449759999999998</v>
      </c>
      <c r="D62" s="20">
        <v>29.959</v>
      </c>
      <c r="E62" s="17">
        <f t="shared" si="3"/>
        <v>9.4907599999999981</v>
      </c>
      <c r="F62" s="18">
        <f t="shared" si="4"/>
        <v>1.3167916152074501</v>
      </c>
    </row>
    <row r="63" spans="1:6" s="10" customFormat="1" ht="18" customHeight="1" outlineLevel="1" collapsed="1">
      <c r="A63" s="41" t="s">
        <v>113</v>
      </c>
      <c r="B63" s="29" t="s">
        <v>114</v>
      </c>
      <c r="C63" s="3">
        <v>70.73</v>
      </c>
      <c r="D63" s="55">
        <v>153.22</v>
      </c>
      <c r="E63" s="17">
        <f t="shared" si="3"/>
        <v>-82.49</v>
      </c>
      <c r="F63" s="18">
        <f t="shared" si="4"/>
        <v>0.46162380890223209</v>
      </c>
    </row>
    <row r="64" spans="1:6" s="10" customFormat="1" ht="15.75" hidden="1" outlineLevel="2">
      <c r="A64" s="42" t="s">
        <v>115</v>
      </c>
      <c r="B64" s="30" t="s">
        <v>116</v>
      </c>
      <c r="C64" s="4">
        <v>151.59123</v>
      </c>
      <c r="D64" s="4">
        <v>58.78989</v>
      </c>
      <c r="E64" s="17">
        <f t="shared" si="3"/>
        <v>92.801339999999996</v>
      </c>
      <c r="F64" s="18">
        <f t="shared" si="4"/>
        <v>2.5785254913727513</v>
      </c>
    </row>
    <row r="65" spans="1:6" s="10" customFormat="1" ht="25.5" hidden="1" outlineLevel="3">
      <c r="A65" s="43" t="s">
        <v>117</v>
      </c>
      <c r="B65" s="31" t="s">
        <v>118</v>
      </c>
      <c r="C65" s="19">
        <v>126.83839</v>
      </c>
      <c r="D65" s="19">
        <v>39.459890000000001</v>
      </c>
      <c r="E65" s="17">
        <f t="shared" si="3"/>
        <v>87.378500000000003</v>
      </c>
      <c r="F65" s="18">
        <f t="shared" si="4"/>
        <v>3.2143624830175654</v>
      </c>
    </row>
    <row r="66" spans="1:6" s="10" customFormat="1" ht="63.75" hidden="1" outlineLevel="4">
      <c r="A66" s="44" t="s">
        <v>119</v>
      </c>
      <c r="B66" s="32" t="s">
        <v>120</v>
      </c>
      <c r="C66" s="20">
        <v>126.83839</v>
      </c>
      <c r="D66" s="20">
        <v>0</v>
      </c>
      <c r="E66" s="17">
        <f t="shared" si="3"/>
        <v>126.83839</v>
      </c>
      <c r="F66" s="18" t="e">
        <f t="shared" si="4"/>
        <v>#DIV/0!</v>
      </c>
    </row>
    <row r="67" spans="1:6" s="10" customFormat="1" ht="25.5" hidden="1" outlineLevel="3" collapsed="1">
      <c r="A67" s="43" t="s">
        <v>121</v>
      </c>
      <c r="B67" s="31" t="s">
        <v>122</v>
      </c>
      <c r="C67" s="19">
        <v>0</v>
      </c>
      <c r="D67" s="19">
        <v>0.80100000000000005</v>
      </c>
      <c r="E67" s="17">
        <f t="shared" si="3"/>
        <v>-0.80100000000000005</v>
      </c>
      <c r="F67" s="18">
        <f t="shared" si="4"/>
        <v>0</v>
      </c>
    </row>
    <row r="68" spans="1:6" s="10" customFormat="1" ht="25.5" hidden="1" outlineLevel="3">
      <c r="A68" s="43" t="s">
        <v>123</v>
      </c>
      <c r="B68" s="31" t="s">
        <v>124</v>
      </c>
      <c r="C68" s="19">
        <v>24.752839999999999</v>
      </c>
      <c r="D68" s="19">
        <v>18.529</v>
      </c>
      <c r="E68" s="17">
        <f t="shared" si="3"/>
        <v>6.2238399999999992</v>
      </c>
      <c r="F68" s="18">
        <f t="shared" si="4"/>
        <v>1.335897242160937</v>
      </c>
    </row>
    <row r="69" spans="1:6" s="10" customFormat="1" ht="15.75" hidden="1" outlineLevel="4">
      <c r="A69" s="44" t="s">
        <v>125</v>
      </c>
      <c r="B69" s="32" t="s">
        <v>126</v>
      </c>
      <c r="C69" s="20">
        <v>24.752839999999999</v>
      </c>
      <c r="D69" s="20">
        <v>18.529</v>
      </c>
      <c r="E69" s="17">
        <f t="shared" si="3"/>
        <v>6.2238399999999992</v>
      </c>
      <c r="F69" s="18">
        <f t="shared" si="4"/>
        <v>1.335897242160937</v>
      </c>
    </row>
    <row r="70" spans="1:6" s="10" customFormat="1" ht="51" hidden="1" outlineLevel="5">
      <c r="A70" s="49" t="s">
        <v>127</v>
      </c>
      <c r="B70" s="37" t="s">
        <v>128</v>
      </c>
      <c r="C70" s="24">
        <v>24.752839999999999</v>
      </c>
      <c r="D70" s="24">
        <v>0</v>
      </c>
      <c r="E70" s="17">
        <f t="shared" ref="E70:E133" si="5">C70-D70</f>
        <v>24.752839999999999</v>
      </c>
      <c r="F70" s="18" t="e">
        <f t="shared" ref="F70:F133" si="6">C70/D70</f>
        <v>#DIV/0!</v>
      </c>
    </row>
    <row r="71" spans="1:6" s="10" customFormat="1" ht="27" customHeight="1" outlineLevel="1" collapsed="1">
      <c r="A71" s="41" t="s">
        <v>129</v>
      </c>
      <c r="B71" s="29" t="s">
        <v>130</v>
      </c>
      <c r="C71" s="3">
        <v>218.58</v>
      </c>
      <c r="D71" s="55">
        <v>404.99</v>
      </c>
      <c r="E71" s="17">
        <f t="shared" si="5"/>
        <v>-186.41</v>
      </c>
      <c r="F71" s="18">
        <f t="shared" si="6"/>
        <v>0.53971703005012472</v>
      </c>
    </row>
    <row r="72" spans="1:6" s="10" customFormat="1" ht="15.75" hidden="1" outlineLevel="2">
      <c r="A72" s="42" t="s">
        <v>131</v>
      </c>
      <c r="B72" s="30" t="s">
        <v>132</v>
      </c>
      <c r="C72" s="4">
        <v>0</v>
      </c>
      <c r="D72" s="4">
        <v>0</v>
      </c>
      <c r="E72" s="17">
        <f t="shared" si="5"/>
        <v>0</v>
      </c>
      <c r="F72" s="18" t="e">
        <f t="shared" si="6"/>
        <v>#DIV/0!</v>
      </c>
    </row>
    <row r="73" spans="1:6" s="10" customFormat="1" ht="15.75" hidden="1" outlineLevel="3">
      <c r="A73" s="43" t="s">
        <v>133</v>
      </c>
      <c r="B73" s="31" t="s">
        <v>134</v>
      </c>
      <c r="C73" s="19">
        <v>0</v>
      </c>
      <c r="D73" s="19">
        <v>0</v>
      </c>
      <c r="E73" s="17">
        <f t="shared" si="5"/>
        <v>0</v>
      </c>
      <c r="F73" s="18" t="e">
        <f t="shared" si="6"/>
        <v>#DIV/0!</v>
      </c>
    </row>
    <row r="74" spans="1:6" s="10" customFormat="1" ht="25.5" hidden="1" outlineLevel="4">
      <c r="A74" s="44" t="s">
        <v>135</v>
      </c>
      <c r="B74" s="32" t="s">
        <v>136</v>
      </c>
      <c r="C74" s="20">
        <v>0</v>
      </c>
      <c r="D74" s="20">
        <v>0</v>
      </c>
      <c r="E74" s="17">
        <f t="shared" si="5"/>
        <v>0</v>
      </c>
      <c r="F74" s="18" t="e">
        <f t="shared" si="6"/>
        <v>#DIV/0!</v>
      </c>
    </row>
    <row r="75" spans="1:6" s="10" customFormat="1" ht="15.75" hidden="1" outlineLevel="2" collapsed="1">
      <c r="A75" s="42" t="s">
        <v>137</v>
      </c>
      <c r="B75" s="30" t="s">
        <v>138</v>
      </c>
      <c r="C75" s="4">
        <v>404.98748000000001</v>
      </c>
      <c r="D75" s="4">
        <v>190</v>
      </c>
      <c r="E75" s="17">
        <f t="shared" si="5"/>
        <v>214.98748000000001</v>
      </c>
      <c r="F75" s="18">
        <f t="shared" si="6"/>
        <v>2.1315130526315791</v>
      </c>
    </row>
    <row r="76" spans="1:6" s="10" customFormat="1" ht="15.75" hidden="1" outlineLevel="3">
      <c r="A76" s="43" t="s">
        <v>139</v>
      </c>
      <c r="B76" s="31" t="s">
        <v>140</v>
      </c>
      <c r="C76" s="19">
        <v>404.98748000000001</v>
      </c>
      <c r="D76" s="19">
        <v>190</v>
      </c>
      <c r="E76" s="17">
        <f t="shared" si="5"/>
        <v>214.98748000000001</v>
      </c>
      <c r="F76" s="18">
        <f t="shared" si="6"/>
        <v>2.1315130526315791</v>
      </c>
    </row>
    <row r="77" spans="1:6" s="10" customFormat="1" ht="25.5" hidden="1" outlineLevel="4">
      <c r="A77" s="44" t="s">
        <v>141</v>
      </c>
      <c r="B77" s="32" t="s">
        <v>142</v>
      </c>
      <c r="C77" s="20">
        <v>404.98748000000001</v>
      </c>
      <c r="D77" s="20">
        <v>190</v>
      </c>
      <c r="E77" s="17">
        <f t="shared" si="5"/>
        <v>214.98748000000001</v>
      </c>
      <c r="F77" s="18">
        <f t="shared" si="6"/>
        <v>2.1315130526315791</v>
      </c>
    </row>
    <row r="78" spans="1:6" s="10" customFormat="1" ht="25.5" outlineLevel="1" collapsed="1">
      <c r="A78" s="41" t="s">
        <v>143</v>
      </c>
      <c r="B78" s="29" t="s">
        <v>144</v>
      </c>
      <c r="C78" s="3">
        <v>359.24</v>
      </c>
      <c r="D78" s="55">
        <v>1038.0899999999999</v>
      </c>
      <c r="E78" s="17">
        <f t="shared" si="5"/>
        <v>-678.84999999999991</v>
      </c>
      <c r="F78" s="18">
        <f t="shared" si="6"/>
        <v>0.34605862690132844</v>
      </c>
    </row>
    <row r="79" spans="1:6" s="10" customFormat="1" ht="76.5" hidden="1" outlineLevel="2">
      <c r="A79" s="42" t="s">
        <v>145</v>
      </c>
      <c r="B79" s="30" t="s">
        <v>146</v>
      </c>
      <c r="C79" s="4">
        <v>833.99999000000003</v>
      </c>
      <c r="D79" s="4">
        <v>0</v>
      </c>
      <c r="E79" s="17">
        <f t="shared" si="5"/>
        <v>833.99999000000003</v>
      </c>
      <c r="F79" s="18" t="e">
        <f t="shared" si="6"/>
        <v>#DIV/0!</v>
      </c>
    </row>
    <row r="80" spans="1:6" s="10" customFormat="1" ht="89.25" hidden="1" outlineLevel="3">
      <c r="A80" s="43" t="s">
        <v>147</v>
      </c>
      <c r="B80" s="31" t="s">
        <v>148</v>
      </c>
      <c r="C80" s="19">
        <v>833.99999000000003</v>
      </c>
      <c r="D80" s="19">
        <v>0</v>
      </c>
      <c r="E80" s="17">
        <f t="shared" si="5"/>
        <v>833.99999000000003</v>
      </c>
      <c r="F80" s="18" t="e">
        <f t="shared" si="6"/>
        <v>#DIV/0!</v>
      </c>
    </row>
    <row r="81" spans="1:6" s="10" customFormat="1" ht="76.5" hidden="1" outlineLevel="4">
      <c r="A81" s="44" t="s">
        <v>149</v>
      </c>
      <c r="B81" s="32" t="s">
        <v>150</v>
      </c>
      <c r="C81" s="20">
        <v>833.99999000000003</v>
      </c>
      <c r="D81" s="20">
        <v>0</v>
      </c>
      <c r="E81" s="17">
        <f t="shared" si="5"/>
        <v>833.99999000000003</v>
      </c>
      <c r="F81" s="18" t="e">
        <f t="shared" si="6"/>
        <v>#DIV/0!</v>
      </c>
    </row>
    <row r="82" spans="1:6" s="10" customFormat="1" ht="25.5" hidden="1" outlineLevel="2" collapsed="1">
      <c r="A82" s="42" t="s">
        <v>151</v>
      </c>
      <c r="B82" s="30" t="s">
        <v>152</v>
      </c>
      <c r="C82" s="4">
        <v>204.08734999999999</v>
      </c>
      <c r="D82" s="4">
        <v>153.49</v>
      </c>
      <c r="E82" s="17">
        <f t="shared" si="5"/>
        <v>50.597349999999977</v>
      </c>
      <c r="F82" s="18">
        <f t="shared" si="6"/>
        <v>1.3296459052707015</v>
      </c>
    </row>
    <row r="83" spans="1:6" s="10" customFormat="1" ht="25.5" hidden="1" outlineLevel="3">
      <c r="A83" s="43" t="s">
        <v>153</v>
      </c>
      <c r="B83" s="31" t="s">
        <v>154</v>
      </c>
      <c r="C83" s="19">
        <v>204.08734999999999</v>
      </c>
      <c r="D83" s="19">
        <v>153.49</v>
      </c>
      <c r="E83" s="17">
        <f t="shared" si="5"/>
        <v>50.597349999999977</v>
      </c>
      <c r="F83" s="18">
        <f t="shared" si="6"/>
        <v>1.3296459052707015</v>
      </c>
    </row>
    <row r="84" spans="1:6" s="10" customFormat="1" ht="51" hidden="1" outlineLevel="4">
      <c r="A84" s="44" t="s">
        <v>155</v>
      </c>
      <c r="B84" s="32" t="s">
        <v>156</v>
      </c>
      <c r="C84" s="20">
        <v>204.08734999999999</v>
      </c>
      <c r="D84" s="20">
        <v>153.49</v>
      </c>
      <c r="E84" s="17">
        <f t="shared" si="5"/>
        <v>50.597349999999977</v>
      </c>
      <c r="F84" s="18">
        <f t="shared" si="6"/>
        <v>1.3296459052707015</v>
      </c>
    </row>
    <row r="85" spans="1:6" s="10" customFormat="1" ht="12.75" customHeight="1" outlineLevel="1" collapsed="1">
      <c r="A85" s="41" t="s">
        <v>157</v>
      </c>
      <c r="B85" s="29" t="s">
        <v>158</v>
      </c>
      <c r="C85" s="3">
        <v>808.24</v>
      </c>
      <c r="D85" s="55">
        <v>578.41999999999996</v>
      </c>
      <c r="E85" s="17">
        <f t="shared" si="5"/>
        <v>229.82000000000005</v>
      </c>
      <c r="F85" s="18">
        <f t="shared" si="6"/>
        <v>1.3973237439922548</v>
      </c>
    </row>
    <row r="86" spans="1:6" s="10" customFormat="1" ht="38.25" hidden="1" outlineLevel="2">
      <c r="A86" s="42" t="s">
        <v>159</v>
      </c>
      <c r="B86" s="30" t="s">
        <v>160</v>
      </c>
      <c r="C86" s="4">
        <v>11</v>
      </c>
      <c r="D86" s="4">
        <v>0</v>
      </c>
      <c r="E86" s="17">
        <f t="shared" si="5"/>
        <v>11</v>
      </c>
      <c r="F86" s="18" t="e">
        <f t="shared" si="6"/>
        <v>#DIV/0!</v>
      </c>
    </row>
    <row r="87" spans="1:6" s="10" customFormat="1" ht="51" hidden="1" outlineLevel="3">
      <c r="A87" s="43" t="s">
        <v>161</v>
      </c>
      <c r="B87" s="31" t="s">
        <v>162</v>
      </c>
      <c r="C87" s="19">
        <v>0.5</v>
      </c>
      <c r="D87" s="19">
        <v>0</v>
      </c>
      <c r="E87" s="17">
        <f t="shared" si="5"/>
        <v>0.5</v>
      </c>
      <c r="F87" s="18" t="e">
        <f t="shared" si="6"/>
        <v>#DIV/0!</v>
      </c>
    </row>
    <row r="88" spans="1:6" s="10" customFormat="1" ht="76.5" hidden="1" outlineLevel="4">
      <c r="A88" s="44" t="s">
        <v>163</v>
      </c>
      <c r="B88" s="32" t="s">
        <v>164</v>
      </c>
      <c r="C88" s="20">
        <v>0.5</v>
      </c>
      <c r="D88" s="20">
        <v>0</v>
      </c>
      <c r="E88" s="17">
        <f t="shared" si="5"/>
        <v>0.5</v>
      </c>
      <c r="F88" s="18" t="e">
        <f t="shared" si="6"/>
        <v>#DIV/0!</v>
      </c>
    </row>
    <row r="89" spans="1:6" s="10" customFormat="1" ht="76.5" hidden="1" outlineLevel="3" collapsed="1">
      <c r="A89" s="43" t="s">
        <v>165</v>
      </c>
      <c r="B89" s="31" t="s">
        <v>166</v>
      </c>
      <c r="C89" s="19">
        <v>2.5</v>
      </c>
      <c r="D89" s="19">
        <v>0</v>
      </c>
      <c r="E89" s="17">
        <f t="shared" si="5"/>
        <v>2.5</v>
      </c>
      <c r="F89" s="18" t="e">
        <f t="shared" si="6"/>
        <v>#DIV/0!</v>
      </c>
    </row>
    <row r="90" spans="1:6" s="10" customFormat="1" ht="102" hidden="1" outlineLevel="4">
      <c r="A90" s="44" t="s">
        <v>167</v>
      </c>
      <c r="B90" s="32" t="s">
        <v>168</v>
      </c>
      <c r="C90" s="20">
        <v>2.5</v>
      </c>
      <c r="D90" s="20">
        <v>0</v>
      </c>
      <c r="E90" s="17">
        <f t="shared" si="5"/>
        <v>2.5</v>
      </c>
      <c r="F90" s="18" t="e">
        <f t="shared" si="6"/>
        <v>#DIV/0!</v>
      </c>
    </row>
    <row r="91" spans="1:6" s="10" customFormat="1" ht="51" hidden="1" outlineLevel="3" collapsed="1">
      <c r="A91" s="43" t="s">
        <v>169</v>
      </c>
      <c r="B91" s="31" t="s">
        <v>170</v>
      </c>
      <c r="C91" s="19">
        <v>5</v>
      </c>
      <c r="D91" s="19">
        <v>0</v>
      </c>
      <c r="E91" s="17">
        <f t="shared" si="5"/>
        <v>5</v>
      </c>
      <c r="F91" s="18" t="e">
        <f t="shared" si="6"/>
        <v>#DIV/0!</v>
      </c>
    </row>
    <row r="92" spans="1:6" s="10" customFormat="1" ht="76.5" hidden="1" outlineLevel="4">
      <c r="A92" s="44" t="s">
        <v>171</v>
      </c>
      <c r="B92" s="32" t="s">
        <v>172</v>
      </c>
      <c r="C92" s="20">
        <v>5</v>
      </c>
      <c r="D92" s="20">
        <v>0</v>
      </c>
      <c r="E92" s="17">
        <f t="shared" si="5"/>
        <v>5</v>
      </c>
      <c r="F92" s="18" t="e">
        <f t="shared" si="6"/>
        <v>#DIV/0!</v>
      </c>
    </row>
    <row r="93" spans="1:6" s="10" customFormat="1" ht="63.75" hidden="1" outlineLevel="3" collapsed="1">
      <c r="A93" s="43" t="s">
        <v>173</v>
      </c>
      <c r="B93" s="31" t="s">
        <v>174</v>
      </c>
      <c r="C93" s="19">
        <v>1</v>
      </c>
      <c r="D93" s="19">
        <v>0</v>
      </c>
      <c r="E93" s="17">
        <f t="shared" si="5"/>
        <v>1</v>
      </c>
      <c r="F93" s="18" t="e">
        <f t="shared" si="6"/>
        <v>#DIV/0!</v>
      </c>
    </row>
    <row r="94" spans="1:6" s="10" customFormat="1" ht="102" hidden="1" outlineLevel="4">
      <c r="A94" s="44" t="s">
        <v>175</v>
      </c>
      <c r="B94" s="32" t="s">
        <v>176</v>
      </c>
      <c r="C94" s="20">
        <v>0</v>
      </c>
      <c r="D94" s="20">
        <v>0</v>
      </c>
      <c r="E94" s="17">
        <f t="shared" si="5"/>
        <v>0</v>
      </c>
      <c r="F94" s="18" t="e">
        <f t="shared" si="6"/>
        <v>#DIV/0!</v>
      </c>
    </row>
    <row r="95" spans="1:6" s="10" customFormat="1" ht="89.25" hidden="1" outlineLevel="4">
      <c r="A95" s="44" t="s">
        <v>177</v>
      </c>
      <c r="B95" s="32" t="s">
        <v>178</v>
      </c>
      <c r="C95" s="20">
        <v>1</v>
      </c>
      <c r="D95" s="20">
        <v>0</v>
      </c>
      <c r="E95" s="17">
        <f t="shared" si="5"/>
        <v>1</v>
      </c>
      <c r="F95" s="18" t="e">
        <f t="shared" si="6"/>
        <v>#DIV/0!</v>
      </c>
    </row>
    <row r="96" spans="1:6" s="10" customFormat="1" ht="51" hidden="1" outlineLevel="3" collapsed="1">
      <c r="A96" s="43" t="s">
        <v>179</v>
      </c>
      <c r="B96" s="31" t="s">
        <v>180</v>
      </c>
      <c r="C96" s="19">
        <v>0</v>
      </c>
      <c r="D96" s="19">
        <v>0</v>
      </c>
      <c r="E96" s="17">
        <f t="shared" si="5"/>
        <v>0</v>
      </c>
      <c r="F96" s="18" t="e">
        <f t="shared" si="6"/>
        <v>#DIV/0!</v>
      </c>
    </row>
    <row r="97" spans="1:6" s="10" customFormat="1" ht="76.5" hidden="1" outlineLevel="4">
      <c r="A97" s="44" t="s">
        <v>181</v>
      </c>
      <c r="B97" s="32" t="s">
        <v>182</v>
      </c>
      <c r="C97" s="20">
        <v>0</v>
      </c>
      <c r="D97" s="20">
        <v>0</v>
      </c>
      <c r="E97" s="17">
        <f t="shared" si="5"/>
        <v>0</v>
      </c>
      <c r="F97" s="18" t="e">
        <f t="shared" si="6"/>
        <v>#DIV/0!</v>
      </c>
    </row>
    <row r="98" spans="1:6" s="10" customFormat="1" ht="63.75" hidden="1" outlineLevel="3" collapsed="1">
      <c r="A98" s="43" t="s">
        <v>183</v>
      </c>
      <c r="B98" s="31" t="s">
        <v>184</v>
      </c>
      <c r="C98" s="19">
        <v>0</v>
      </c>
      <c r="D98" s="19">
        <v>0</v>
      </c>
      <c r="E98" s="17">
        <f t="shared" si="5"/>
        <v>0</v>
      </c>
      <c r="F98" s="18" t="e">
        <f t="shared" si="6"/>
        <v>#DIV/0!</v>
      </c>
    </row>
    <row r="99" spans="1:6" s="10" customFormat="1" ht="114.75" hidden="1" outlineLevel="4">
      <c r="A99" s="44" t="s">
        <v>185</v>
      </c>
      <c r="B99" s="32" t="s">
        <v>186</v>
      </c>
      <c r="C99" s="20">
        <v>0</v>
      </c>
      <c r="D99" s="20">
        <v>0</v>
      </c>
      <c r="E99" s="17">
        <f t="shared" si="5"/>
        <v>0</v>
      </c>
      <c r="F99" s="18" t="e">
        <f t="shared" si="6"/>
        <v>#DIV/0!</v>
      </c>
    </row>
    <row r="100" spans="1:6" s="10" customFormat="1" ht="51" hidden="1" outlineLevel="3" collapsed="1">
      <c r="A100" s="43" t="s">
        <v>187</v>
      </c>
      <c r="B100" s="31" t="s">
        <v>188</v>
      </c>
      <c r="C100" s="19">
        <v>0</v>
      </c>
      <c r="D100" s="19">
        <v>0</v>
      </c>
      <c r="E100" s="17">
        <f t="shared" si="5"/>
        <v>0</v>
      </c>
      <c r="F100" s="18" t="e">
        <f t="shared" si="6"/>
        <v>#DIV/0!</v>
      </c>
    </row>
    <row r="101" spans="1:6" s="10" customFormat="1" ht="76.5" hidden="1" outlineLevel="4">
      <c r="A101" s="44" t="s">
        <v>189</v>
      </c>
      <c r="B101" s="32" t="s">
        <v>190</v>
      </c>
      <c r="C101" s="20">
        <v>0</v>
      </c>
      <c r="D101" s="20">
        <v>0</v>
      </c>
      <c r="E101" s="17">
        <f t="shared" si="5"/>
        <v>0</v>
      </c>
      <c r="F101" s="18" t="e">
        <f t="shared" si="6"/>
        <v>#DIV/0!</v>
      </c>
    </row>
    <row r="102" spans="1:6" s="10" customFormat="1" ht="63.75" hidden="1" outlineLevel="3" collapsed="1">
      <c r="A102" s="43" t="s">
        <v>191</v>
      </c>
      <c r="B102" s="31" t="s">
        <v>192</v>
      </c>
      <c r="C102" s="19">
        <v>2</v>
      </c>
      <c r="D102" s="19">
        <v>0</v>
      </c>
      <c r="E102" s="17">
        <f t="shared" si="5"/>
        <v>2</v>
      </c>
      <c r="F102" s="18" t="e">
        <f t="shared" si="6"/>
        <v>#DIV/0!</v>
      </c>
    </row>
    <row r="103" spans="1:6" s="10" customFormat="1" ht="89.25" hidden="1" outlineLevel="4">
      <c r="A103" s="44" t="s">
        <v>193</v>
      </c>
      <c r="B103" s="32" t="s">
        <v>194</v>
      </c>
      <c r="C103" s="20">
        <v>2</v>
      </c>
      <c r="D103" s="20">
        <v>0</v>
      </c>
      <c r="E103" s="17">
        <f t="shared" si="5"/>
        <v>2</v>
      </c>
      <c r="F103" s="18" t="e">
        <f t="shared" si="6"/>
        <v>#DIV/0!</v>
      </c>
    </row>
    <row r="104" spans="1:6" s="10" customFormat="1" ht="25.5" hidden="1" outlineLevel="2" collapsed="1">
      <c r="A104" s="42" t="s">
        <v>195</v>
      </c>
      <c r="B104" s="30" t="s">
        <v>196</v>
      </c>
      <c r="C104" s="4">
        <v>411.98072000000002</v>
      </c>
      <c r="D104" s="4">
        <v>0</v>
      </c>
      <c r="E104" s="17">
        <f t="shared" si="5"/>
        <v>411.98072000000002</v>
      </c>
      <c r="F104" s="18" t="e">
        <f t="shared" si="6"/>
        <v>#DIV/0!</v>
      </c>
    </row>
    <row r="105" spans="1:6" s="10" customFormat="1" ht="63.75" hidden="1" outlineLevel="3">
      <c r="A105" s="43" t="s">
        <v>197</v>
      </c>
      <c r="B105" s="31" t="s">
        <v>285</v>
      </c>
      <c r="C105" s="19">
        <v>411.98072000000002</v>
      </c>
      <c r="D105" s="19">
        <v>0</v>
      </c>
      <c r="E105" s="17">
        <f t="shared" si="5"/>
        <v>411.98072000000002</v>
      </c>
      <c r="F105" s="18" t="e">
        <f t="shared" si="6"/>
        <v>#DIV/0!</v>
      </c>
    </row>
    <row r="106" spans="1:6" s="10" customFormat="1" ht="63.75" hidden="1" outlineLevel="4">
      <c r="A106" s="44" t="s">
        <v>198</v>
      </c>
      <c r="B106" s="32" t="s">
        <v>286</v>
      </c>
      <c r="C106" s="20">
        <v>411.40571999999997</v>
      </c>
      <c r="D106" s="20">
        <v>0</v>
      </c>
      <c r="E106" s="17">
        <f t="shared" si="5"/>
        <v>411.40571999999997</v>
      </c>
      <c r="F106" s="18" t="e">
        <f t="shared" si="6"/>
        <v>#DIV/0!</v>
      </c>
    </row>
    <row r="107" spans="1:6" s="10" customFormat="1" ht="63.75" hidden="1" outlineLevel="4">
      <c r="A107" s="44" t="s">
        <v>199</v>
      </c>
      <c r="B107" s="32" t="s">
        <v>287</v>
      </c>
      <c r="C107" s="20">
        <v>0.57499999999999996</v>
      </c>
      <c r="D107" s="20">
        <v>0</v>
      </c>
      <c r="E107" s="17">
        <f t="shared" si="5"/>
        <v>0.57499999999999996</v>
      </c>
      <c r="F107" s="18" t="e">
        <f t="shared" si="6"/>
        <v>#DIV/0!</v>
      </c>
    </row>
    <row r="108" spans="1:6" s="10" customFormat="1" ht="15.75" hidden="1" outlineLevel="2" collapsed="1">
      <c r="A108" s="42" t="s">
        <v>200</v>
      </c>
      <c r="B108" s="30" t="s">
        <v>201</v>
      </c>
      <c r="C108" s="4">
        <v>155.43600000000001</v>
      </c>
      <c r="D108" s="4">
        <v>0</v>
      </c>
      <c r="E108" s="17">
        <f t="shared" si="5"/>
        <v>155.43600000000001</v>
      </c>
      <c r="F108" s="18" t="e">
        <f t="shared" si="6"/>
        <v>#DIV/0!</v>
      </c>
    </row>
    <row r="109" spans="1:6" s="10" customFormat="1" ht="89.25" hidden="1" outlineLevel="3">
      <c r="A109" s="43" t="s">
        <v>202</v>
      </c>
      <c r="B109" s="31" t="s">
        <v>203</v>
      </c>
      <c r="C109" s="19">
        <v>155.43600000000001</v>
      </c>
      <c r="D109" s="19">
        <v>0</v>
      </c>
      <c r="E109" s="17">
        <f t="shared" si="5"/>
        <v>155.43600000000001</v>
      </c>
      <c r="F109" s="18" t="e">
        <f t="shared" si="6"/>
        <v>#DIV/0!</v>
      </c>
    </row>
    <row r="110" spans="1:6" s="10" customFormat="1" ht="15.75" outlineLevel="1" collapsed="1">
      <c r="A110" s="41" t="s">
        <v>204</v>
      </c>
      <c r="B110" s="29" t="s">
        <v>205</v>
      </c>
      <c r="C110" s="3">
        <v>-1.66</v>
      </c>
      <c r="D110" s="55">
        <v>-130.09</v>
      </c>
      <c r="E110" s="17">
        <f t="shared" si="5"/>
        <v>128.43</v>
      </c>
      <c r="F110" s="18">
        <f t="shared" si="6"/>
        <v>1.2760396648474132E-2</v>
      </c>
    </row>
    <row r="111" spans="1:6" s="10" customFormat="1" ht="15.75" hidden="1" outlineLevel="2">
      <c r="A111" s="42" t="s">
        <v>206</v>
      </c>
      <c r="B111" s="30" t="s">
        <v>207</v>
      </c>
      <c r="C111" s="4">
        <v>-130.08962</v>
      </c>
      <c r="D111" s="4">
        <v>0</v>
      </c>
      <c r="E111" s="17">
        <f t="shared" si="5"/>
        <v>-130.08962</v>
      </c>
      <c r="F111" s="18" t="e">
        <f t="shared" si="6"/>
        <v>#DIV/0!</v>
      </c>
    </row>
    <row r="112" spans="1:6" s="10" customFormat="1" ht="25.5" hidden="1" outlineLevel="3">
      <c r="A112" s="43" t="s">
        <v>208</v>
      </c>
      <c r="B112" s="31" t="s">
        <v>209</v>
      </c>
      <c r="C112" s="19">
        <v>-130.08962</v>
      </c>
      <c r="D112" s="19">
        <v>0</v>
      </c>
      <c r="E112" s="17">
        <f t="shared" si="5"/>
        <v>-130.08962</v>
      </c>
      <c r="F112" s="18" t="e">
        <f t="shared" si="6"/>
        <v>#DIV/0!</v>
      </c>
    </row>
    <row r="113" spans="1:6" s="10" customFormat="1" ht="15.75" collapsed="1">
      <c r="A113" s="50" t="s">
        <v>210</v>
      </c>
      <c r="B113" s="38" t="s">
        <v>211</v>
      </c>
      <c r="C113" s="2">
        <f>C114+C146+C147+C150</f>
        <v>606230.51</v>
      </c>
      <c r="D113" s="2">
        <f>D114+D146+D147+D150</f>
        <v>562265.48</v>
      </c>
      <c r="E113" s="17">
        <f t="shared" si="5"/>
        <v>43965.030000000028</v>
      </c>
      <c r="F113" s="18">
        <f t="shared" si="6"/>
        <v>1.0781926537620627</v>
      </c>
    </row>
    <row r="114" spans="1:6" s="10" customFormat="1" ht="25.5" customHeight="1" outlineLevel="1">
      <c r="A114" s="42" t="s">
        <v>288</v>
      </c>
      <c r="B114" s="29" t="s">
        <v>212</v>
      </c>
      <c r="C114" s="3">
        <f t="shared" ref="C114:D114" si="7">C115+C120+C133+C144</f>
        <v>605916.63</v>
      </c>
      <c r="D114" s="3">
        <f t="shared" si="7"/>
        <v>562320.16</v>
      </c>
      <c r="E114" s="17">
        <f t="shared" si="5"/>
        <v>43596.469999999972</v>
      </c>
      <c r="F114" s="18">
        <f t="shared" si="6"/>
        <v>1.0775296229820392</v>
      </c>
    </row>
    <row r="115" spans="1:6" s="9" customFormat="1" outlineLevel="2">
      <c r="A115" s="45" t="s">
        <v>213</v>
      </c>
      <c r="B115" s="33" t="s">
        <v>214</v>
      </c>
      <c r="C115" s="21">
        <v>87795.45</v>
      </c>
      <c r="D115" s="56">
        <v>90643.45</v>
      </c>
      <c r="E115" s="22">
        <f t="shared" si="5"/>
        <v>-2848</v>
      </c>
      <c r="F115" s="23">
        <f t="shared" si="6"/>
        <v>0.96858018974343985</v>
      </c>
    </row>
    <row r="116" spans="1:6" s="9" customFormat="1" hidden="1" outlineLevel="3">
      <c r="A116" s="46" t="s">
        <v>215</v>
      </c>
      <c r="B116" s="34" t="s">
        <v>216</v>
      </c>
      <c r="C116" s="5">
        <v>82164</v>
      </c>
      <c r="D116" s="5">
        <v>41082</v>
      </c>
      <c r="E116" s="22">
        <f t="shared" si="5"/>
        <v>41082</v>
      </c>
      <c r="F116" s="23">
        <f t="shared" si="6"/>
        <v>2</v>
      </c>
    </row>
    <row r="117" spans="1:6" s="9" customFormat="1" ht="38.25" hidden="1" outlineLevel="4">
      <c r="A117" s="47" t="s">
        <v>217</v>
      </c>
      <c r="B117" s="35" t="s">
        <v>218</v>
      </c>
      <c r="C117" s="6">
        <v>82164</v>
      </c>
      <c r="D117" s="6">
        <v>41082</v>
      </c>
      <c r="E117" s="22">
        <f t="shared" si="5"/>
        <v>41082</v>
      </c>
      <c r="F117" s="23">
        <f t="shared" si="6"/>
        <v>2</v>
      </c>
    </row>
    <row r="118" spans="1:6" s="9" customFormat="1" ht="25.5" hidden="1" outlineLevel="3" collapsed="1">
      <c r="A118" s="46" t="s">
        <v>219</v>
      </c>
      <c r="B118" s="34" t="s">
        <v>220</v>
      </c>
      <c r="C118" s="5">
        <v>8479.4519999999993</v>
      </c>
      <c r="D118" s="5">
        <v>4239.7259999999997</v>
      </c>
      <c r="E118" s="22">
        <f t="shared" si="5"/>
        <v>4239.7259999999997</v>
      </c>
      <c r="F118" s="23">
        <f t="shared" si="6"/>
        <v>2</v>
      </c>
    </row>
    <row r="119" spans="1:6" s="9" customFormat="1" ht="25.5" hidden="1" outlineLevel="4">
      <c r="A119" s="47" t="s">
        <v>221</v>
      </c>
      <c r="B119" s="35" t="s">
        <v>222</v>
      </c>
      <c r="C119" s="6">
        <v>8479.4519999999993</v>
      </c>
      <c r="D119" s="6">
        <v>4239.7259999999997</v>
      </c>
      <c r="E119" s="22">
        <f t="shared" si="5"/>
        <v>4239.7259999999997</v>
      </c>
      <c r="F119" s="23">
        <f t="shared" si="6"/>
        <v>2</v>
      </c>
    </row>
    <row r="120" spans="1:6" s="9" customFormat="1" ht="25.5" outlineLevel="2" collapsed="1">
      <c r="A120" s="45" t="s">
        <v>223</v>
      </c>
      <c r="B120" s="33" t="s">
        <v>224</v>
      </c>
      <c r="C120" s="21">
        <v>88394.37</v>
      </c>
      <c r="D120" s="56">
        <v>90647.56</v>
      </c>
      <c r="E120" s="22">
        <f t="shared" si="5"/>
        <v>-2253.1900000000023</v>
      </c>
      <c r="F120" s="23">
        <f t="shared" si="6"/>
        <v>0.97514340154329582</v>
      </c>
    </row>
    <row r="121" spans="1:6" s="9" customFormat="1" ht="25.5" hidden="1" outlineLevel="3">
      <c r="A121" s="46" t="s">
        <v>225</v>
      </c>
      <c r="B121" s="34" t="s">
        <v>226</v>
      </c>
      <c r="C121" s="5">
        <v>0</v>
      </c>
      <c r="D121" s="5">
        <v>0</v>
      </c>
      <c r="E121" s="22">
        <f t="shared" si="5"/>
        <v>0</v>
      </c>
      <c r="F121" s="23" t="e">
        <f t="shared" si="6"/>
        <v>#DIV/0!</v>
      </c>
    </row>
    <row r="122" spans="1:6" s="9" customFormat="1" ht="38.25" hidden="1" outlineLevel="4">
      <c r="A122" s="47" t="s">
        <v>227</v>
      </c>
      <c r="B122" s="35" t="s">
        <v>228</v>
      </c>
      <c r="C122" s="6">
        <v>0</v>
      </c>
      <c r="D122" s="6">
        <v>0</v>
      </c>
      <c r="E122" s="22">
        <f t="shared" si="5"/>
        <v>0</v>
      </c>
      <c r="F122" s="23" t="e">
        <f t="shared" si="6"/>
        <v>#DIV/0!</v>
      </c>
    </row>
    <row r="123" spans="1:6" s="9" customFormat="1" ht="76.5" hidden="1" outlineLevel="3" collapsed="1">
      <c r="A123" s="46" t="s">
        <v>229</v>
      </c>
      <c r="B123" s="34" t="s">
        <v>230</v>
      </c>
      <c r="C123" s="5">
        <v>0</v>
      </c>
      <c r="D123" s="5">
        <v>0</v>
      </c>
      <c r="E123" s="22">
        <f t="shared" si="5"/>
        <v>0</v>
      </c>
      <c r="F123" s="23" t="e">
        <f t="shared" si="6"/>
        <v>#DIV/0!</v>
      </c>
    </row>
    <row r="124" spans="1:6" s="9" customFormat="1" ht="76.5" hidden="1" outlineLevel="4">
      <c r="A124" s="47" t="s">
        <v>231</v>
      </c>
      <c r="B124" s="35" t="s">
        <v>232</v>
      </c>
      <c r="C124" s="6">
        <v>0</v>
      </c>
      <c r="D124" s="6">
        <v>0</v>
      </c>
      <c r="E124" s="22">
        <f t="shared" si="5"/>
        <v>0</v>
      </c>
      <c r="F124" s="23" t="e">
        <f t="shared" si="6"/>
        <v>#DIV/0!</v>
      </c>
    </row>
    <row r="125" spans="1:6" s="9" customFormat="1" ht="51" hidden="1" outlineLevel="3" collapsed="1">
      <c r="A125" s="46" t="s">
        <v>233</v>
      </c>
      <c r="B125" s="34" t="s">
        <v>234</v>
      </c>
      <c r="C125" s="5">
        <v>6321.0257199999996</v>
      </c>
      <c r="D125" s="5">
        <v>0</v>
      </c>
      <c r="E125" s="22">
        <f t="shared" si="5"/>
        <v>6321.0257199999996</v>
      </c>
      <c r="F125" s="23" t="e">
        <f t="shared" si="6"/>
        <v>#DIV/0!</v>
      </c>
    </row>
    <row r="126" spans="1:6" s="9" customFormat="1" ht="63.75" hidden="1" outlineLevel="4">
      <c r="A126" s="47" t="s">
        <v>235</v>
      </c>
      <c r="B126" s="35" t="s">
        <v>236</v>
      </c>
      <c r="C126" s="6">
        <v>6321.0257199999996</v>
      </c>
      <c r="D126" s="6">
        <v>0</v>
      </c>
      <c r="E126" s="22">
        <f t="shared" si="5"/>
        <v>6321.0257199999996</v>
      </c>
      <c r="F126" s="23" t="e">
        <f t="shared" si="6"/>
        <v>#DIV/0!</v>
      </c>
    </row>
    <row r="127" spans="1:6" s="9" customFormat="1" ht="38.25" hidden="1" outlineLevel="3" collapsed="1">
      <c r="A127" s="46" t="s">
        <v>237</v>
      </c>
      <c r="B127" s="34" t="s">
        <v>238</v>
      </c>
      <c r="C127" s="5">
        <v>1432.77386</v>
      </c>
      <c r="D127" s="5">
        <v>0</v>
      </c>
      <c r="E127" s="22">
        <f t="shared" si="5"/>
        <v>1432.77386</v>
      </c>
      <c r="F127" s="23" t="e">
        <f t="shared" si="6"/>
        <v>#DIV/0!</v>
      </c>
    </row>
    <row r="128" spans="1:6" s="9" customFormat="1" ht="51" hidden="1" outlineLevel="4">
      <c r="A128" s="47" t="s">
        <v>239</v>
      </c>
      <c r="B128" s="35" t="s">
        <v>240</v>
      </c>
      <c r="C128" s="6">
        <v>1432.77386</v>
      </c>
      <c r="D128" s="6">
        <v>0</v>
      </c>
      <c r="E128" s="22">
        <f t="shared" si="5"/>
        <v>1432.77386</v>
      </c>
      <c r="F128" s="23" t="e">
        <f t="shared" si="6"/>
        <v>#DIV/0!</v>
      </c>
    </row>
    <row r="129" spans="1:6" s="9" customFormat="1" ht="25.5" hidden="1" outlineLevel="3" collapsed="1">
      <c r="A129" s="46" t="s">
        <v>241</v>
      </c>
      <c r="B129" s="34" t="s">
        <v>242</v>
      </c>
      <c r="C129" s="5">
        <v>821.01190999999994</v>
      </c>
      <c r="D129" s="5">
        <v>0</v>
      </c>
      <c r="E129" s="22">
        <f t="shared" si="5"/>
        <v>821.01190999999994</v>
      </c>
      <c r="F129" s="23" t="e">
        <f t="shared" si="6"/>
        <v>#DIV/0!</v>
      </c>
    </row>
    <row r="130" spans="1:6" s="9" customFormat="1" ht="25.5" hidden="1" outlineLevel="4">
      <c r="A130" s="47" t="s">
        <v>243</v>
      </c>
      <c r="B130" s="35" t="s">
        <v>244</v>
      </c>
      <c r="C130" s="6">
        <v>821.01190999999994</v>
      </c>
      <c r="D130" s="6">
        <v>0</v>
      </c>
      <c r="E130" s="22">
        <f t="shared" si="5"/>
        <v>821.01190999999994</v>
      </c>
      <c r="F130" s="23" t="e">
        <f t="shared" si="6"/>
        <v>#DIV/0!</v>
      </c>
    </row>
    <row r="131" spans="1:6" s="9" customFormat="1" hidden="1" outlineLevel="3" collapsed="1">
      <c r="A131" s="46" t="s">
        <v>245</v>
      </c>
      <c r="B131" s="34" t="s">
        <v>246</v>
      </c>
      <c r="C131" s="5">
        <v>72622.031000000003</v>
      </c>
      <c r="D131" s="5">
        <v>29659.1145</v>
      </c>
      <c r="E131" s="22">
        <f t="shared" si="5"/>
        <v>42962.916500000007</v>
      </c>
      <c r="F131" s="23">
        <f t="shared" si="6"/>
        <v>2.4485569520290298</v>
      </c>
    </row>
    <row r="132" spans="1:6" s="9" customFormat="1" hidden="1" outlineLevel="4">
      <c r="A132" s="47" t="s">
        <v>247</v>
      </c>
      <c r="B132" s="35" t="s">
        <v>248</v>
      </c>
      <c r="C132" s="6">
        <v>72622.031000000003</v>
      </c>
      <c r="D132" s="6">
        <v>29659.1145</v>
      </c>
      <c r="E132" s="22">
        <f t="shared" si="5"/>
        <v>42962.916500000007</v>
      </c>
      <c r="F132" s="23">
        <f t="shared" si="6"/>
        <v>2.4485569520290298</v>
      </c>
    </row>
    <row r="133" spans="1:6" s="9" customFormat="1" ht="18.75" customHeight="1" outlineLevel="2" collapsed="1">
      <c r="A133" s="45" t="s">
        <v>249</v>
      </c>
      <c r="B133" s="33" t="s">
        <v>250</v>
      </c>
      <c r="C133" s="21">
        <v>405678.81</v>
      </c>
      <c r="D133" s="56">
        <v>380747.15</v>
      </c>
      <c r="E133" s="22">
        <f t="shared" si="5"/>
        <v>24931.659999999974</v>
      </c>
      <c r="F133" s="23">
        <f t="shared" si="6"/>
        <v>1.0654808840985415</v>
      </c>
    </row>
    <row r="134" spans="1:6" s="9" customFormat="1" ht="25.5" hidden="1" outlineLevel="3">
      <c r="A134" s="46" t="s">
        <v>251</v>
      </c>
      <c r="B134" s="34" t="s">
        <v>252</v>
      </c>
      <c r="C134" s="5">
        <v>11492.543030000001</v>
      </c>
      <c r="D134" s="5">
        <v>4752.1422000000002</v>
      </c>
      <c r="E134" s="22">
        <f t="shared" ref="E134:E151" si="8">C134-D134</f>
        <v>6740.4008300000005</v>
      </c>
      <c r="F134" s="23">
        <f t="shared" ref="F134:F151" si="9">C134/D134</f>
        <v>2.4183920737893745</v>
      </c>
    </row>
    <row r="135" spans="1:6" s="9" customFormat="1" ht="25.5" hidden="1" outlineLevel="4">
      <c r="A135" s="47" t="s">
        <v>253</v>
      </c>
      <c r="B135" s="35" t="s">
        <v>254</v>
      </c>
      <c r="C135" s="6">
        <v>11492.543030000001</v>
      </c>
      <c r="D135" s="6">
        <v>4752.1422000000002</v>
      </c>
      <c r="E135" s="22">
        <f t="shared" si="8"/>
        <v>6740.4008300000005</v>
      </c>
      <c r="F135" s="23">
        <f t="shared" si="9"/>
        <v>2.4183920737893745</v>
      </c>
    </row>
    <row r="136" spans="1:6" s="9" customFormat="1" ht="63.75" hidden="1" outlineLevel="3" collapsed="1">
      <c r="A136" s="46" t="s">
        <v>255</v>
      </c>
      <c r="B136" s="34" t="s">
        <v>256</v>
      </c>
      <c r="C136" s="5">
        <v>470.3</v>
      </c>
      <c r="D136" s="5">
        <v>0</v>
      </c>
      <c r="E136" s="22">
        <f t="shared" si="8"/>
        <v>470.3</v>
      </c>
      <c r="F136" s="23" t="e">
        <f t="shared" si="9"/>
        <v>#DIV/0!</v>
      </c>
    </row>
    <row r="137" spans="1:6" s="9" customFormat="1" ht="63.75" hidden="1" outlineLevel="4">
      <c r="A137" s="47" t="s">
        <v>257</v>
      </c>
      <c r="B137" s="35" t="s">
        <v>258</v>
      </c>
      <c r="C137" s="6">
        <v>470.3</v>
      </c>
      <c r="D137" s="6">
        <v>0</v>
      </c>
      <c r="E137" s="22">
        <f t="shared" si="8"/>
        <v>470.3</v>
      </c>
      <c r="F137" s="23" t="e">
        <f t="shared" si="9"/>
        <v>#DIV/0!</v>
      </c>
    </row>
    <row r="138" spans="1:6" s="9" customFormat="1" ht="51" hidden="1" outlineLevel="3" collapsed="1">
      <c r="A138" s="46" t="s">
        <v>259</v>
      </c>
      <c r="B138" s="34" t="s">
        <v>260</v>
      </c>
      <c r="C138" s="5">
        <v>14.1</v>
      </c>
      <c r="D138" s="5">
        <v>0</v>
      </c>
      <c r="E138" s="22">
        <f t="shared" si="8"/>
        <v>14.1</v>
      </c>
      <c r="F138" s="23" t="e">
        <f t="shared" si="9"/>
        <v>#DIV/0!</v>
      </c>
    </row>
    <row r="139" spans="1:6" s="9" customFormat="1" ht="51" hidden="1" outlineLevel="4">
      <c r="A139" s="47" t="s">
        <v>261</v>
      </c>
      <c r="B139" s="35" t="s">
        <v>262</v>
      </c>
      <c r="C139" s="6">
        <v>14.1</v>
      </c>
      <c r="D139" s="6">
        <v>0</v>
      </c>
      <c r="E139" s="22">
        <f t="shared" si="8"/>
        <v>14.1</v>
      </c>
      <c r="F139" s="23" t="e">
        <f t="shared" si="9"/>
        <v>#DIV/0!</v>
      </c>
    </row>
    <row r="140" spans="1:6" s="9" customFormat="1" ht="25.5" hidden="1" outlineLevel="3" collapsed="1">
      <c r="A140" s="46" t="s">
        <v>263</v>
      </c>
      <c r="B140" s="34" t="s">
        <v>281</v>
      </c>
      <c r="C140" s="5">
        <v>0</v>
      </c>
      <c r="D140" s="5">
        <v>0</v>
      </c>
      <c r="E140" s="22">
        <f t="shared" si="8"/>
        <v>0</v>
      </c>
      <c r="F140" s="23" t="e">
        <f t="shared" si="9"/>
        <v>#DIV/0!</v>
      </c>
    </row>
    <row r="141" spans="1:6" s="9" customFormat="1" ht="25.5" hidden="1" outlineLevel="4">
      <c r="A141" s="47" t="s">
        <v>264</v>
      </c>
      <c r="B141" s="35" t="s">
        <v>282</v>
      </c>
      <c r="C141" s="6">
        <v>0</v>
      </c>
      <c r="D141" s="6">
        <v>0</v>
      </c>
      <c r="E141" s="22">
        <f t="shared" si="8"/>
        <v>0</v>
      </c>
      <c r="F141" s="23" t="e">
        <f t="shared" si="9"/>
        <v>#DIV/0!</v>
      </c>
    </row>
    <row r="142" spans="1:6" s="9" customFormat="1" hidden="1" outlineLevel="3" collapsed="1">
      <c r="A142" s="46" t="s">
        <v>265</v>
      </c>
      <c r="B142" s="34" t="s">
        <v>266</v>
      </c>
      <c r="C142" s="5">
        <v>368770.2</v>
      </c>
      <c r="D142" s="5">
        <v>146070.20000000001</v>
      </c>
      <c r="E142" s="22">
        <f t="shared" si="8"/>
        <v>222700</v>
      </c>
      <c r="F142" s="23">
        <f t="shared" si="9"/>
        <v>2.5246094001377419</v>
      </c>
    </row>
    <row r="143" spans="1:6" s="9" customFormat="1" hidden="1" outlineLevel="4">
      <c r="A143" s="47" t="s">
        <v>267</v>
      </c>
      <c r="B143" s="35" t="s">
        <v>268</v>
      </c>
      <c r="C143" s="6">
        <v>368770.2</v>
      </c>
      <c r="D143" s="6">
        <v>146070.20000000001</v>
      </c>
      <c r="E143" s="22">
        <f t="shared" si="8"/>
        <v>222700</v>
      </c>
      <c r="F143" s="23">
        <f t="shared" si="9"/>
        <v>2.5246094001377419</v>
      </c>
    </row>
    <row r="144" spans="1:6" s="9" customFormat="1" outlineLevel="2" collapsed="1">
      <c r="A144" s="45" t="s">
        <v>269</v>
      </c>
      <c r="B144" s="33" t="s">
        <v>270</v>
      </c>
      <c r="C144" s="21">
        <v>24048</v>
      </c>
      <c r="D144" s="56">
        <v>282</v>
      </c>
      <c r="E144" s="22">
        <f t="shared" si="8"/>
        <v>23766</v>
      </c>
      <c r="F144" s="23">
        <f t="shared" si="9"/>
        <v>85.276595744680847</v>
      </c>
    </row>
    <row r="145" spans="1:6" ht="89.25" hidden="1" outlineLevel="2">
      <c r="A145" s="51" t="s">
        <v>271</v>
      </c>
      <c r="B145" s="39" t="s">
        <v>272</v>
      </c>
      <c r="C145" s="21">
        <v>991.39688999999998</v>
      </c>
      <c r="D145" s="4">
        <v>0</v>
      </c>
      <c r="E145" s="22">
        <f t="shared" si="8"/>
        <v>991.39688999999998</v>
      </c>
      <c r="F145" s="23" t="e">
        <f t="shared" si="9"/>
        <v>#DIV/0!</v>
      </c>
    </row>
    <row r="146" spans="1:6" s="53" customFormat="1" ht="15.75" outlineLevel="2">
      <c r="A146" s="11" t="s">
        <v>289</v>
      </c>
      <c r="B146" s="52" t="s">
        <v>290</v>
      </c>
      <c r="C146" s="4">
        <v>63.35</v>
      </c>
      <c r="D146" s="4">
        <v>0</v>
      </c>
      <c r="E146" s="17">
        <f t="shared" ref="E146:E147" si="10">D146-C146</f>
        <v>-63.35</v>
      </c>
      <c r="F146" s="18">
        <f t="shared" ref="F146:F147" si="11">D146/C146</f>
        <v>0</v>
      </c>
    </row>
    <row r="147" spans="1:6" s="53" customFormat="1" ht="51" customHeight="1" outlineLevel="1">
      <c r="A147" s="11" t="s">
        <v>291</v>
      </c>
      <c r="B147" s="54" t="s">
        <v>292</v>
      </c>
      <c r="C147" s="3">
        <v>250.53</v>
      </c>
      <c r="D147" s="3">
        <v>0</v>
      </c>
      <c r="E147" s="17">
        <f t="shared" si="10"/>
        <v>-250.53</v>
      </c>
      <c r="F147" s="18">
        <f t="shared" si="11"/>
        <v>0</v>
      </c>
    </row>
    <row r="148" spans="1:6" s="10" customFormat="1" ht="51" hidden="1" outlineLevel="2">
      <c r="A148" s="11" t="s">
        <v>274</v>
      </c>
      <c r="B148" s="12" t="s">
        <v>275</v>
      </c>
      <c r="C148" s="4">
        <v>-54.678660000000001</v>
      </c>
      <c r="D148" s="4">
        <v>-52.828400000000002</v>
      </c>
      <c r="E148" s="17">
        <f t="shared" ref="E148:E150" si="12">D148-C148</f>
        <v>1.8502599999999987</v>
      </c>
      <c r="F148" s="18">
        <f t="shared" ref="F148:F150" si="13">D148/C148</f>
        <v>0.96616120438942732</v>
      </c>
    </row>
    <row r="149" spans="1:6" s="10" customFormat="1" ht="51" hidden="1" outlineLevel="3">
      <c r="A149" s="13" t="s">
        <v>276</v>
      </c>
      <c r="B149" s="14" t="s">
        <v>277</v>
      </c>
      <c r="C149" s="19">
        <v>-54.678660000000001</v>
      </c>
      <c r="D149" s="19">
        <v>-52.828400000000002</v>
      </c>
      <c r="E149" s="17">
        <f t="shared" si="12"/>
        <v>1.8502599999999987</v>
      </c>
      <c r="F149" s="18">
        <f t="shared" si="13"/>
        <v>0.96616120438942732</v>
      </c>
    </row>
    <row r="150" spans="1:6" s="10" customFormat="1" ht="38.25" outlineLevel="3">
      <c r="A150" s="11" t="s">
        <v>293</v>
      </c>
      <c r="B150" s="14" t="s">
        <v>273</v>
      </c>
      <c r="C150" s="19">
        <v>0</v>
      </c>
      <c r="D150" s="19">
        <v>-54.68</v>
      </c>
      <c r="E150" s="17">
        <f t="shared" si="12"/>
        <v>-54.68</v>
      </c>
      <c r="F150" s="18" t="e">
        <f t="shared" si="13"/>
        <v>#DIV/0!</v>
      </c>
    </row>
    <row r="151" spans="1:6" s="10" customFormat="1" ht="15.75">
      <c r="A151" s="15" t="s">
        <v>278</v>
      </c>
      <c r="B151" s="16"/>
      <c r="C151" s="8">
        <f t="shared" ref="C151:D151" si="14">C113+C4</f>
        <v>733731.05</v>
      </c>
      <c r="D151" s="8">
        <f t="shared" si="14"/>
        <v>697147.13</v>
      </c>
      <c r="E151" s="17">
        <f t="shared" si="8"/>
        <v>36583.920000000042</v>
      </c>
      <c r="F151" s="18">
        <f t="shared" si="9"/>
        <v>1.0524766127919081</v>
      </c>
    </row>
  </sheetData>
  <mergeCells count="3">
    <mergeCell ref="E3:F3"/>
    <mergeCell ref="A2:D2"/>
    <mergeCell ref="A1:F1"/>
  </mergeCells>
  <printOptions horizontalCentered="1"/>
  <pageMargins left="0" right="0" top="0" bottom="0" header="0.31496062992125984" footer="0.31496062992125984"/>
  <pageSetup paperSize="9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210063F-5138-46AE-860F-06378B58CC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STEPANEC\Stepanec</dc:creator>
  <cp:lastModifiedBy>Сtepanec</cp:lastModifiedBy>
  <cp:lastPrinted>2020-07-14T08:40:29Z</cp:lastPrinted>
  <dcterms:created xsi:type="dcterms:W3CDTF">2020-07-10T06:28:17Z</dcterms:created>
  <dcterms:modified xsi:type="dcterms:W3CDTF">2021-07-12T08:54:25Z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1(2).xlsx</vt:lpwstr>
  </property>
  <property fmtid="{D5CDD505-2E9C-101B-9397-08002B2CF9AE}" pid="3" name="Название отчета">
    <vt:lpwstr>Отчет 1(2).xlsx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19-фу-степанец-та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