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 " sheetId="4" r:id="rId4"/>
  </sheets>
  <externalReferences>
    <externalReference r:id="rId7"/>
  </externalReferences>
  <definedNames>
    <definedName name="_xlnm.Print_Titles" localSheetId="2">'Приложение 3'!$19:$21</definedName>
    <definedName name="_xlnm.Print_Area" localSheetId="0">'Приложение 1'!$A$1:$H$86</definedName>
    <definedName name="_xlnm.Print_Area" localSheetId="1">'Приложение 2'!$A$1:$I$86</definedName>
    <definedName name="_xlnm.Print_Area" localSheetId="2">'Приложение 3'!$A$1:$S$23</definedName>
  </definedNames>
  <calcPr fullCalcOnLoad="1"/>
</workbook>
</file>

<file path=xl/sharedStrings.xml><?xml version="1.0" encoding="utf-8"?>
<sst xmlns="http://schemas.openxmlformats.org/spreadsheetml/2006/main" count="630" uniqueCount="156">
  <si>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</si>
  <si>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</si>
  <si>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</si>
  <si>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</si>
  <si>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</si>
  <si>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</si>
  <si>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</si>
  <si>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</si>
  <si>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</si>
  <si>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</si>
  <si>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</si>
  <si>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</si>
  <si>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</si>
  <si>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</si>
  <si>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</si>
  <si>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</si>
  <si>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</si>
  <si>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</si>
  <si>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</si>
  <si>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</si>
  <si>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</si>
  <si>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</si>
  <si>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Код бюджетной классификации Российской Федерации</t>
  </si>
  <si>
    <t>главного администратора доходов</t>
  </si>
  <si>
    <t>1 11 05035 10 0000 120</t>
  </si>
  <si>
    <t>1 11 08050 10 0000 120</t>
  </si>
  <si>
    <t>1 11 09045 10 0000 120</t>
  </si>
  <si>
    <t>1 17 05050 10 0000 180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</si>
  <si>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</si>
  <si>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</t>
  </si>
  <si>
    <t>00</t>
  </si>
  <si>
    <t>918</t>
  </si>
  <si>
    <t>Другие общегосударственные вопросы</t>
  </si>
  <si>
    <t xml:space="preserve">Код 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</si>
  <si>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</si>
  <si>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</si>
  <si>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13</t>
  </si>
  <si>
    <t>Осуществление первичного воинского учета на территориях, где отсутствуют военные комиссариаты</t>
  </si>
  <si>
    <t>1 13 01995 10 0000 130</t>
  </si>
  <si>
    <t>1 13 02995 10 0000 130</t>
  </si>
  <si>
    <t>1 14 02052 10 0000 410</t>
  </si>
  <si>
    <t>1 14 02052 10 0000 440</t>
  </si>
  <si>
    <t>1 14 02053 10 0000 410</t>
  </si>
  <si>
    <t>1 14 02053 10 0000 440</t>
  </si>
  <si>
    <t>1 11 05025 10 0000 120</t>
  </si>
  <si>
    <t>1 14 06025 10 0000 430</t>
  </si>
  <si>
    <t>Сумма (тыс. рублей)</t>
  </si>
  <si>
    <t>к решению Совета сельского поселения "Кельчиюр"</t>
  </si>
  <si>
    <t>Администрация сельского поселения «Кельчиюр»</t>
  </si>
  <si>
    <t>Администрация сельского поселения "Кельчиюр" ИНН 1119005128 КПП 111901001</t>
  </si>
  <si>
    <t>Выполнение других обязательств государства</t>
  </si>
  <si>
    <t>Национальная безопасность и правоохранительная деятельность</t>
  </si>
  <si>
    <t>Условно утверждаемые (утвержденные) расходы</t>
  </si>
  <si>
    <t>Приложение 4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</si>
  <si>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</si>
  <si>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</si>
  <si>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</si>
  <si>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</si>
  <si>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</si>
  <si>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</si>
  <si>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</si>
  <si>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</si>
  <si>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</si>
  <si>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</si>
  <si>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</si>
  <si>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</si>
  <si>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</si>
  <si>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Перечень главных администраторов доходов бюджета сельского поселения   "Кельчиюр"</t>
  </si>
  <si>
    <t>Закупка товаров, работ и услуг для обеспечения государственных (муниципальных) нужд</t>
  </si>
  <si>
    <t>000 01 00 00 00 00 0000 000</t>
  </si>
  <si>
    <t>000 01 05 00 00 00 0000 000</t>
  </si>
  <si>
    <t>99 0 00 02030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</si>
  <si>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</si>
  <si>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</si>
  <si>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</si>
  <si>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</si>
  <si>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</si>
  <si>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</si>
  <si>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</si>
  <si>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</si>
  <si>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 бюджетов сельских поселений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</si>
  <si>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</si>
  <si>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</si>
  <si>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</si>
  <si>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</si>
  <si>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</si>
  <si>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</si>
  <si>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</si>
  <si>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</si>
  <si>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Наименование главного администратора доходов бюджета  сельского поселения "Кельчиюр"</t>
  </si>
  <si>
    <t>2019 год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</si>
  <si>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</si>
  <si>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
</t>
  </si>
  <si>
    <t>2021 год</t>
  </si>
  <si>
    <t>2 02 25555 10 0000 150</t>
  </si>
  <si>
    <t>2 02 25567 10 0000 150</t>
  </si>
  <si>
    <t>Субсидии бюджетам сельских поселений на реализацию мероприятий по устойчивому развитию сельских территорий</t>
  </si>
  <si>
    <t>2 02 29999 10 0000 150</t>
  </si>
  <si>
    <t>2 02 35930 10 0000 150</t>
  </si>
  <si>
    <t>2 02 35118 10 0000 150</t>
  </si>
  <si>
    <t>2 02 30024 10 0000 150</t>
  </si>
  <si>
    <t>2 02 40014 10 0000 150</t>
  </si>
  <si>
    <t>2 02 49999 10 0000 150</t>
  </si>
  <si>
    <t>2 07 05010 10 0000 150</t>
  </si>
  <si>
    <t>2 07 05020 10 0000 150</t>
  </si>
  <si>
    <t>2 07 05030 10 0000 150</t>
  </si>
  <si>
    <t xml:space="preserve">2 19 35118 10 0000 150
</t>
  </si>
  <si>
    <t>2 19 60010 10 0000 150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</si>
  <si>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</si>
  <si>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2022 год</t>
  </si>
  <si>
    <t>Расходы на реализацию основных мероприятий программы</t>
  </si>
  <si>
    <t>1 08 04020 01 1000 110</t>
  </si>
  <si>
    <t>1 08 04020 01 4000 110</t>
  </si>
  <si>
    <t>111 05075 10 0000 120</t>
  </si>
  <si>
    <t>Доходы от сдачи в аренду имущества, составляющего казну сельских поселений (за исключением земельных участков)</t>
  </si>
  <si>
    <t>Осуществление полномочий муниципального района по содержанию мест захоронения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</si>
  <si>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 за его исполнением, составлению отчета об исполнении бюджета поселения,  части полномочий в сфере закупок товаров, работ, услуг  в соответствии с заключенными соглашениями</t>
  </si>
  <si>
    <t>Реализация народных проектов в сфере благоустройства, прошедших отбор в рамках проекта "Народный бюджет"</t>
  </si>
  <si>
    <t>Реализация народных проектов в сфере занятости населения, прошедших отбор в рамках проекта "Народный бюджет"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</si>
  <si>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</si>
  <si>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</si>
  <si>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</si>
  <si>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2 02 15001 10 0000 150</t>
  </si>
  <si>
    <t xml:space="preserve">Субсидии бюджетам сельских поселений на реализацию программ формирования современной городской среды
</t>
  </si>
  <si>
    <t xml:space="preserve">Прочие межбюджетные трансферты, передаваемые бюджетам сельских поселений
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</si>
  <si>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</si>
  <si>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</si>
  <si>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</si>
  <si>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4</t>
  </si>
  <si>
    <t>5</t>
  </si>
  <si>
    <t>Приложение 3</t>
  </si>
  <si>
    <t xml:space="preserve"> "О бюджете сельского поселения "Кельчиюр" на 2021 год и</t>
  </si>
  <si>
    <t>плановый период 2022 и 2023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</si>
  <si>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2021 год и на плановый период 2022 и 2023 годов</t>
  </si>
  <si>
    <t>2023 год</t>
  </si>
  <si>
    <t>Ведомственная структура расходов бюджета сельского поселения "Кельчиюр" на 2021 год  и на плановый период 2022 и 2023 годов</t>
  </si>
  <si>
    <t xml:space="preserve">  Источники финансирования дефицита бюджета сельского поселения "Кельчиюр" на 2021 год  и на плановый период 2022 и 2023 годов</t>
  </si>
  <si>
    <t>2 02 19999 10 0000 150</t>
  </si>
  <si>
    <t>Прочие дотации бюджетам сельских поселений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</si>
  <si>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</si>
  <si>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</si>
  <si>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</si>
  <si>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</si>
  <si>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02 0 00 S2300</t>
  </si>
  <si>
    <t>02 0 00 S2400</t>
  </si>
  <si>
    <t xml:space="preserve">Муниципальная  программа "Противопожарное водоснабжение в муниципальном образовании сельском поселении  "Кельчиюр" </t>
  </si>
  <si>
    <t xml:space="preserve">Муниципальная программа "Благоустройство населенных пунктов сельского поселения  "Кельчиюр" </t>
  </si>
  <si>
    <t xml:space="preserve">Муниципальная программа "Энергосбережение и повышение энергетической эффективности в сельском поселении  "Кельчиюр" </t>
  </si>
  <si>
    <t>доходов бюджета сельского поселения</t>
  </si>
  <si>
    <t>от 23 декабря 2020 года № 4-41/2</t>
  </si>
  <si>
    <t>1 17 01050 10 0000 180</t>
  </si>
  <si>
    <t>Невыясненные поступления, зачисляемые в бюджеты сельских поселений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</si>
  <si>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</si>
  <si>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</si>
  <si>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"О внесении изменений в решение Совета сельского поселения "Кельчиюр"</t>
  </si>
  <si>
    <t>от 09 июня 2021 года № 4-45/1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</si>
</sst>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61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horizontal="left" vertical="top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justify" vertical="top" wrapText="1"/>
    </xf>
    <xf numFmtId="49" fontId="8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justify"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11" xfId="0" applyNumberFormat="1" applyFont="1" applyFill="1" applyBorder="1" applyAlignment="1">
      <alignment horizontal="justify" wrapText="1"/>
    </xf>
    <xf numFmtId="49" fontId="1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49" fontId="8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top" wrapText="1"/>
    </xf>
    <xf numFmtId="2" fontId="2" fillId="0" borderId="11" xfId="0" applyNumberFormat="1" applyFont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7" fillId="0" borderId="11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183" fontId="17" fillId="0" borderId="0" xfId="55" applyNumberFormat="1" applyFont="1" applyFill="1" applyAlignment="1">
      <alignment vertical="top"/>
      <protection/>
    </xf>
    <xf numFmtId="184" fontId="17" fillId="0" borderId="0" xfId="55" applyNumberFormat="1" applyFont="1" applyFill="1" applyAlignment="1">
      <alignment vertical="top"/>
      <protection/>
    </xf>
    <xf numFmtId="182" fontId="17" fillId="0" borderId="0" xfId="55" applyNumberFormat="1" applyFont="1" applyFill="1" applyAlignment="1">
      <alignment vertical="top"/>
      <protection/>
    </xf>
    <xf numFmtId="0" fontId="17" fillId="0" borderId="0" xfId="55" applyFont="1" applyFill="1" applyAlignment="1">
      <alignment vertical="top"/>
      <protection/>
    </xf>
    <xf numFmtId="41" fontId="17" fillId="0" borderId="0" xfId="55" applyNumberFormat="1" applyFont="1" applyFill="1" applyAlignment="1">
      <alignment horizontal="right" vertical="top"/>
      <protection/>
    </xf>
    <xf numFmtId="41" fontId="18" fillId="0" borderId="0" xfId="55" applyNumberFormat="1" applyFont="1" applyFill="1" applyAlignment="1">
      <alignment horizontal="right" vertical="top"/>
      <protection/>
    </xf>
    <xf numFmtId="0" fontId="18" fillId="0" borderId="0" xfId="55" applyFont="1" applyFill="1" applyAlignment="1">
      <alignment vertical="top"/>
      <protection/>
    </xf>
    <xf numFmtId="182" fontId="8" fillId="0" borderId="12" xfId="55" applyNumberFormat="1" applyFont="1" applyFill="1" applyBorder="1" applyAlignment="1">
      <alignment vertical="center" wrapText="1"/>
      <protection/>
    </xf>
    <xf numFmtId="41" fontId="8" fillId="0" borderId="11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Fill="1" applyAlignment="1">
      <alignment vertical="top"/>
      <protection/>
    </xf>
    <xf numFmtId="49" fontId="8" fillId="0" borderId="12" xfId="55" applyNumberFormat="1" applyFont="1" applyFill="1" applyBorder="1" applyAlignment="1">
      <alignment vertical="top"/>
      <protection/>
    </xf>
    <xf numFmtId="49" fontId="8" fillId="0" borderId="11" xfId="55" applyNumberFormat="1" applyFont="1" applyFill="1" applyBorder="1" applyAlignment="1">
      <alignment horizontal="center" vertical="top" wrapText="1"/>
      <protection/>
    </xf>
    <xf numFmtId="49" fontId="8" fillId="0" borderId="11" xfId="55" applyNumberFormat="1" applyFont="1" applyFill="1" applyBorder="1" applyAlignment="1">
      <alignment horizontal="center" vertical="top"/>
      <protection/>
    </xf>
    <xf numFmtId="0" fontId="8" fillId="0" borderId="13" xfId="55" applyFont="1" applyFill="1" applyBorder="1" applyAlignment="1">
      <alignment vertical="top" wrapText="1"/>
      <protection/>
    </xf>
    <xf numFmtId="4" fontId="8" fillId="0" borderId="13" xfId="55" applyNumberFormat="1" applyFont="1" applyFill="1" applyBorder="1" applyAlignment="1">
      <alignment horizontal="right" vertical="top" wrapText="1"/>
      <protection/>
    </xf>
    <xf numFmtId="0" fontId="8" fillId="0" borderId="0" xfId="55" applyFont="1" applyFill="1" applyAlignment="1">
      <alignment vertical="top"/>
      <protection/>
    </xf>
    <xf numFmtId="0" fontId="1" fillId="0" borderId="11" xfId="55" applyFont="1" applyFill="1" applyBorder="1" applyAlignment="1">
      <alignment vertical="top" wrapText="1"/>
      <protection/>
    </xf>
    <xf numFmtId="4" fontId="1" fillId="0" borderId="11" xfId="55" applyNumberFormat="1" applyFont="1" applyFill="1" applyBorder="1" applyAlignment="1">
      <alignment horizontal="right" vertical="top"/>
      <protection/>
    </xf>
    <xf numFmtId="0" fontId="17" fillId="0" borderId="0" xfId="55" applyFont="1" applyFill="1" applyAlignment="1">
      <alignment vertical="top" wrapText="1"/>
      <protection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justify" vertical="top" wrapText="1"/>
    </xf>
    <xf numFmtId="0" fontId="6" fillId="0" borderId="0" xfId="55" applyFont="1" applyFill="1" applyAlignment="1">
      <alignment horizontal="right" vertical="top" wrapText="1"/>
      <protection/>
    </xf>
    <xf numFmtId="0" fontId="1" fillId="0" borderId="11" xfId="0" applyFont="1" applyBorder="1" applyAlignment="1">
      <alignment vertical="top"/>
    </xf>
    <xf numFmtId="0" fontId="1" fillId="0" borderId="11" xfId="0" applyFont="1" applyFill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/>
    </xf>
    <xf numFmtId="0" fontId="0" fillId="0" borderId="11" xfId="0" applyFont="1" applyFill="1" applyBorder="1" applyAlignment="1">
      <alignment/>
    </xf>
    <xf numFmtId="200" fontId="5" fillId="0" borderId="11" xfId="0" applyNumberFormat="1" applyFont="1" applyBorder="1" applyAlignment="1">
      <alignment horizontal="center" wrapText="1"/>
    </xf>
    <xf numFmtId="200" fontId="3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wrapText="1"/>
    </xf>
    <xf numFmtId="199" fontId="9" fillId="0" borderId="11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right" wrapText="1"/>
    </xf>
    <xf numFmtId="2" fontId="5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4" fontId="5" fillId="0" borderId="11" xfId="0" applyNumberFormat="1" applyFont="1" applyBorder="1" applyAlignment="1">
      <alignment horizontal="right" wrapText="1"/>
    </xf>
    <xf numFmtId="49" fontId="5" fillId="0" borderId="11" xfId="56" applyNumberFormat="1" applyFont="1" applyFill="1" applyBorder="1" applyAlignment="1" applyProtection="1">
      <alignment horizontal="justify" vertical="top" wrapText="1"/>
      <protection locked="0"/>
    </xf>
    <xf numFmtId="0" fontId="9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vertical="center" wrapText="1"/>
    </xf>
    <xf numFmtId="199" fontId="5" fillId="0" borderId="11" xfId="0" applyNumberFormat="1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/>
    </xf>
    <xf numFmtId="0" fontId="22" fillId="0" borderId="11" xfId="0" applyFont="1" applyBorder="1" applyAlignment="1">
      <alignment horizontal="left" vertical="center" wrapText="1"/>
    </xf>
    <xf numFmtId="199" fontId="9" fillId="0" borderId="11" xfId="0" applyNumberFormat="1" applyFont="1" applyFill="1" applyBorder="1" applyAlignment="1">
      <alignment horizontal="center" wrapText="1"/>
    </xf>
    <xf numFmtId="49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199" fontId="2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49" fontId="19" fillId="0" borderId="11" xfId="0" applyNumberFormat="1" applyFont="1" applyBorder="1" applyAlignment="1">
      <alignment horizontal="left" vertical="center" wrapText="1" indent="1"/>
    </xf>
    <xf numFmtId="49" fontId="19" fillId="0" borderId="11" xfId="0" applyNumberFormat="1" applyFont="1" applyBorder="1" applyAlignment="1">
      <alignment horizontal="left" wrapText="1" indent="1"/>
    </xf>
    <xf numFmtId="0" fontId="21" fillId="0" borderId="11" xfId="0" applyFont="1" applyFill="1" applyBorder="1" applyAlignment="1">
      <alignment horizontal="left" wrapText="1" indent="1"/>
    </xf>
    <xf numFmtId="0" fontId="23" fillId="0" borderId="11" xfId="0" applyFont="1" applyBorder="1" applyAlignment="1">
      <alignment horizontal="left" vertical="center" wrapText="1" indent="1"/>
    </xf>
    <xf numFmtId="49" fontId="20" fillId="0" borderId="11" xfId="0" applyNumberFormat="1" applyFont="1" applyBorder="1" applyAlignment="1">
      <alignment horizontal="left" wrapText="1"/>
    </xf>
    <xf numFmtId="11" fontId="5" fillId="0" borderId="11" xfId="56" applyNumberFormat="1" applyFont="1" applyFill="1" applyBorder="1" applyAlignment="1" applyProtection="1">
      <alignment horizontal="justify" vertical="top" wrapText="1"/>
      <protection locked="0"/>
    </xf>
    <xf numFmtId="2" fontId="3" fillId="0" borderId="11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33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9" fillId="0" borderId="11" xfId="0" applyFont="1" applyBorder="1" applyAlignment="1">
      <alignment horizontal="left" wrapText="1"/>
    </xf>
    <xf numFmtId="4" fontId="9" fillId="0" borderId="11" xfId="0" applyNumberFormat="1" applyFont="1" applyBorder="1" applyAlignment="1">
      <alignment horizontal="right" wrapText="1"/>
    </xf>
    <xf numFmtId="2" fontId="5" fillId="0" borderId="11" xfId="0" applyNumberFormat="1" applyFont="1" applyFill="1" applyBorder="1" applyAlignment="1">
      <alignment wrapText="1"/>
    </xf>
    <xf numFmtId="0" fontId="3" fillId="0" borderId="11" xfId="0" applyFont="1" applyBorder="1" applyAlignment="1">
      <alignment/>
    </xf>
    <xf numFmtId="200" fontId="3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0" xfId="0" applyFont="1" applyFill="1" applyAlignment="1">
      <alignment/>
    </xf>
    <xf numFmtId="49" fontId="60" fillId="0" borderId="1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6" fillId="0" borderId="0" xfId="55" applyFont="1" applyFill="1" applyAlignment="1">
      <alignment horizontal="right" vertical="top" wrapText="1"/>
      <protection/>
    </xf>
    <xf numFmtId="0" fontId="6" fillId="0" borderId="14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49" fontId="8" fillId="0" borderId="16" xfId="55" applyNumberFormat="1" applyFont="1" applyFill="1" applyBorder="1" applyAlignment="1">
      <alignment horizontal="center" vertical="top"/>
      <protection/>
    </xf>
    <xf numFmtId="49" fontId="8" fillId="0" borderId="17" xfId="55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 wrapText="1"/>
    </xf>
    <xf numFmtId="183" fontId="8" fillId="0" borderId="11" xfId="55" applyNumberFormat="1" applyFont="1" applyFill="1" applyBorder="1" applyAlignment="1">
      <alignment horizontal="center" vertical="top"/>
      <protection/>
    </xf>
    <xf numFmtId="41" fontId="8" fillId="0" borderId="11" xfId="55" applyNumberFormat="1" applyFont="1" applyFill="1" applyBorder="1" applyAlignment="1">
      <alignment horizontal="center" vertical="center" wrapText="1"/>
      <protection/>
    </xf>
    <xf numFmtId="182" fontId="8" fillId="0" borderId="18" xfId="55" applyNumberFormat="1" applyFont="1" applyFill="1" applyBorder="1" applyAlignment="1">
      <alignment horizontal="center" vertical="center" wrapText="1"/>
      <protection/>
    </xf>
    <xf numFmtId="182" fontId="8" fillId="0" borderId="19" xfId="55" applyNumberFormat="1" applyFont="1" applyFill="1" applyBorder="1" applyAlignment="1">
      <alignment horizontal="center" vertical="center" wrapText="1"/>
      <protection/>
    </xf>
    <xf numFmtId="182" fontId="8" fillId="0" borderId="20" xfId="55" applyNumberFormat="1" applyFont="1" applyFill="1" applyBorder="1" applyAlignment="1">
      <alignment horizontal="center" vertical="center" wrapText="1"/>
      <protection/>
    </xf>
    <xf numFmtId="182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distributed" wrapText="1"/>
      <protection/>
    </xf>
    <xf numFmtId="0" fontId="8" fillId="0" borderId="13" xfId="55" applyFont="1" applyFill="1" applyBorder="1" applyAlignment="1">
      <alignment horizontal="center" vertical="distributed" wrapText="1"/>
      <protection/>
    </xf>
    <xf numFmtId="183" fontId="1" fillId="0" borderId="11" xfId="55" applyNumberFormat="1" applyFont="1" applyFill="1" applyBorder="1" applyAlignment="1">
      <alignment horizontal="center" vertical="top"/>
      <protection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_Источники на 2008 год" xfId="55"/>
    <cellStyle name="Обычный_Решение на .05.2008 г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89;&#1077;&#1090;&#1100;\&#1056;&#1045;&#1064;&#1045;&#1053;&#1048;&#1071;%20&#1041;&#1070;&#1044;&#1046;&#1045;&#1058;%20&#1055;&#1054;&#1057;&#1045;&#1051;&#1045;&#1053;&#1048;&#1049;%202020-2022\&#1056;&#1077;&#1096;&#1077;&#1085;&#1080;&#1077;%20&#1086;&#1082;&#1090;&#1103;&#1073;&#1088;&#1100;\&#1048;&#1078;&#1084;&#1072;%20&#1086;&#1082;&#1090;&#1103;&#1073;&#1088;&#110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"/>
      <sheetName val="Приложение 2"/>
      <sheetName val="Приложение 3"/>
    </sheetNames>
    <sheetDataSet>
      <sheetData sheetId="0">
        <row r="39">
          <cell r="G39">
            <v>0</v>
          </cell>
          <cell r="H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view="pageBreakPreview" zoomScaleSheetLayoutView="100" zoomScalePageLayoutView="0" workbookViewId="0" topLeftCell="A1">
      <selection activeCell="A6" sqref="A6:H6"/>
    </sheetView>
  </sheetViews>
  <sheetFormatPr defaultColWidth="9.00390625" defaultRowHeight="12.75"/>
  <cols>
    <col min="1" max="1" width="55.625" style="0" customWidth="1"/>
    <col min="2" max="3" width="2.875" style="0" customWidth="1"/>
    <col min="4" max="4" width="13.125" style="0" customWidth="1"/>
    <col min="5" max="5" width="3.875" style="0" customWidth="1"/>
    <col min="6" max="6" width="9.625" style="0" customWidth="1"/>
  </cols>
  <sheetData>
    <row r="1" spans="1:8" ht="12.75">
      <c r="A1" s="133" t="s">
        <v>0</v>
      </c>
      <c r="B1" s="133"/>
      <c r="C1" s="133"/>
      <c r="D1" s="133"/>
      <c r="E1" s="133"/>
      <c r="F1" s="133"/>
      <c r="G1" s="133"/>
      <c r="H1" s="133"/>
    </row>
    <row r="2" spans="1:8" ht="12.75">
      <c r="A2" s="133" t="s">
        <v>47</v>
      </c>
      <c r="B2" s="133"/>
      <c r="C2" s="133"/>
      <c r="D2" s="133"/>
      <c r="E2" s="133"/>
      <c r="F2" s="133"/>
      <c r="G2" s="133"/>
      <c r="H2" s="133"/>
    </row>
    <row r="3" spans="1:8" ht="12.75">
      <c r="A3" s="133" t="s">
        <v>154</v>
      </c>
      <c r="B3" s="133"/>
      <c r="C3" s="133"/>
      <c r="D3" s="133"/>
      <c r="E3" s="133"/>
      <c r="F3" s="133"/>
      <c r="G3" s="133"/>
      <c r="H3" s="133"/>
    </row>
    <row r="4" spans="1:8" ht="12.75">
      <c r="A4" s="133" t="s">
        <v>131</v>
      </c>
      <c r="B4" s="133"/>
      <c r="C4" s="133"/>
      <c r="D4" s="133"/>
      <c r="E4" s="133"/>
      <c r="F4" s="133"/>
      <c r="G4" s="133"/>
      <c r="H4" s="133"/>
    </row>
    <row r="5" spans="1:8" ht="12.75">
      <c r="A5" s="133" t="s">
        <v>132</v>
      </c>
      <c r="B5" s="133"/>
      <c r="C5" s="133"/>
      <c r="D5" s="133"/>
      <c r="E5" s="133"/>
      <c r="F5" s="133"/>
      <c r="G5" s="133"/>
      <c r="H5" s="133"/>
    </row>
    <row r="6" spans="1:8" ht="12.75">
      <c r="A6" s="134" t="s">
        <v>155</v>
      </c>
      <c r="B6" s="134"/>
      <c r="C6" s="134"/>
      <c r="D6" s="134"/>
      <c r="E6" s="134"/>
      <c r="F6" s="134"/>
      <c r="G6" s="134"/>
      <c r="H6" s="134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s="3" customFormat="1" ht="11.25">
      <c r="A8" s="133" t="s">
        <v>0</v>
      </c>
      <c r="B8" s="133"/>
      <c r="C8" s="133"/>
      <c r="D8" s="133"/>
      <c r="E8" s="133"/>
      <c r="F8" s="133"/>
      <c r="G8" s="133"/>
      <c r="H8" s="133"/>
    </row>
    <row r="9" spans="1:8" s="3" customFormat="1" ht="11.25">
      <c r="A9" s="133" t="s">
        <v>47</v>
      </c>
      <c r="B9" s="133"/>
      <c r="C9" s="133"/>
      <c r="D9" s="133"/>
      <c r="E9" s="133"/>
      <c r="F9" s="133"/>
      <c r="G9" s="133"/>
      <c r="H9" s="133"/>
    </row>
    <row r="10" spans="1:8" s="3" customFormat="1" ht="11.25">
      <c r="A10" s="133" t="s">
        <v>131</v>
      </c>
      <c r="B10" s="133"/>
      <c r="C10" s="133"/>
      <c r="D10" s="133"/>
      <c r="E10" s="133"/>
      <c r="F10" s="133"/>
      <c r="G10" s="133"/>
      <c r="H10" s="133"/>
    </row>
    <row r="11" spans="1:8" s="3" customFormat="1" ht="11.25">
      <c r="A11" s="133" t="s">
        <v>132</v>
      </c>
      <c r="B11" s="133"/>
      <c r="C11" s="133"/>
      <c r="D11" s="133"/>
      <c r="E11" s="133"/>
      <c r="F11" s="133"/>
      <c r="G11" s="133"/>
      <c r="H11" s="133"/>
    </row>
    <row r="12" spans="1:8" s="3" customFormat="1" ht="12.75" customHeight="1">
      <c r="A12" s="134" t="s">
        <v>149</v>
      </c>
      <c r="B12" s="134"/>
      <c r="C12" s="134"/>
      <c r="D12" s="134"/>
      <c r="E12" s="134"/>
      <c r="F12" s="134"/>
      <c r="G12" s="134"/>
      <c r="H12" s="134"/>
    </row>
    <row r="13" spans="1:6" ht="12.75">
      <c r="A13" s="1"/>
      <c r="B13" s="1"/>
      <c r="C13" s="1"/>
      <c r="D13" s="1"/>
      <c r="E13" s="1"/>
      <c r="F13" s="1"/>
    </row>
    <row r="14" spans="1:8" ht="40.5" customHeight="1">
      <c r="A14" s="130" t="s">
        <v>133</v>
      </c>
      <c r="B14" s="130"/>
      <c r="C14" s="130"/>
      <c r="D14" s="130"/>
      <c r="E14" s="130"/>
      <c r="F14" s="130"/>
      <c r="G14" s="130"/>
      <c r="H14" s="130"/>
    </row>
    <row r="15" spans="1:6" s="3" customFormat="1" ht="11.25">
      <c r="A15" s="4"/>
      <c r="B15" s="4"/>
      <c r="C15" s="4"/>
      <c r="D15" s="4"/>
      <c r="E15" s="4"/>
      <c r="F15" s="4"/>
    </row>
    <row r="16" spans="4:6" s="3" customFormat="1" ht="12.75" customHeight="1">
      <c r="D16" s="131"/>
      <c r="E16" s="131"/>
      <c r="F16" s="132"/>
    </row>
    <row r="17" spans="1:8" ht="15" customHeight="1">
      <c r="A17" s="135" t="s">
        <v>21</v>
      </c>
      <c r="B17" s="137" t="s">
        <v>13</v>
      </c>
      <c r="C17" s="137" t="s">
        <v>1</v>
      </c>
      <c r="D17" s="137" t="s">
        <v>2</v>
      </c>
      <c r="E17" s="137" t="s">
        <v>3</v>
      </c>
      <c r="F17" s="139" t="s">
        <v>46</v>
      </c>
      <c r="G17" s="139"/>
      <c r="H17" s="139"/>
    </row>
    <row r="18" spans="1:8" ht="15.75" customHeight="1">
      <c r="A18" s="136"/>
      <c r="B18" s="138"/>
      <c r="C18" s="138"/>
      <c r="D18" s="138"/>
      <c r="E18" s="138"/>
      <c r="F18" s="33" t="s">
        <v>93</v>
      </c>
      <c r="G18" s="33" t="s">
        <v>109</v>
      </c>
      <c r="H18" s="33" t="s">
        <v>134</v>
      </c>
    </row>
    <row r="19" spans="1:8" ht="12.75" customHeight="1">
      <c r="A19" s="25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</row>
    <row r="20" spans="1:8" ht="15">
      <c r="A20" s="65" t="s">
        <v>54</v>
      </c>
      <c r="B20" s="25"/>
      <c r="C20" s="25"/>
      <c r="D20" s="25"/>
      <c r="E20" s="25"/>
      <c r="F20" s="35">
        <f>F21+F62+F78+F57+F83</f>
        <v>7633.320000000001</v>
      </c>
      <c r="G20" s="35">
        <f>G21+G62+G78+G57+G83</f>
        <v>6006</v>
      </c>
      <c r="H20" s="35">
        <f>H21+H62+H78+H57+H83</f>
        <v>6036.999999999999</v>
      </c>
    </row>
    <row r="21" spans="1:8" s="24" customFormat="1" ht="18" customHeight="1">
      <c r="A21" s="71" t="s">
        <v>4</v>
      </c>
      <c r="B21" s="72" t="s">
        <v>7</v>
      </c>
      <c r="C21" s="72" t="s">
        <v>30</v>
      </c>
      <c r="D21" s="73"/>
      <c r="E21" s="72"/>
      <c r="F21" s="74">
        <f>F22+F26+F48+F44</f>
        <v>5142.000000000001</v>
      </c>
      <c r="G21" s="74">
        <f>G22+G26+G48+G44</f>
        <v>4806.8099999999995</v>
      </c>
      <c r="H21" s="74">
        <f>H22+H26+H48+H44</f>
        <v>4762.219999999999</v>
      </c>
    </row>
    <row r="22" spans="1:8" s="24" customFormat="1" ht="24">
      <c r="A22" s="71" t="s">
        <v>17</v>
      </c>
      <c r="B22" s="72" t="s">
        <v>7</v>
      </c>
      <c r="C22" s="72" t="s">
        <v>8</v>
      </c>
      <c r="D22" s="73"/>
      <c r="E22" s="72"/>
      <c r="F22" s="74">
        <f>F23</f>
        <v>864.3</v>
      </c>
      <c r="G22" s="74">
        <f aca="true" t="shared" si="0" ref="G22:H24">G23</f>
        <v>907.32</v>
      </c>
      <c r="H22" s="74">
        <f t="shared" si="0"/>
        <v>943.21</v>
      </c>
    </row>
    <row r="23" spans="1:8" ht="17.25" customHeight="1">
      <c r="A23" s="75" t="s">
        <v>55</v>
      </c>
      <c r="B23" s="76" t="s">
        <v>7</v>
      </c>
      <c r="C23" s="76" t="s">
        <v>8</v>
      </c>
      <c r="D23" s="69">
        <v>9900000000</v>
      </c>
      <c r="E23" s="76"/>
      <c r="F23" s="77">
        <f>F24</f>
        <v>864.3</v>
      </c>
      <c r="G23" s="77">
        <f t="shared" si="0"/>
        <v>907.32</v>
      </c>
      <c r="H23" s="77">
        <f t="shared" si="0"/>
        <v>943.21</v>
      </c>
    </row>
    <row r="24" spans="1:8" ht="17.25" customHeight="1">
      <c r="A24" s="75" t="s">
        <v>20</v>
      </c>
      <c r="B24" s="76" t="s">
        <v>7</v>
      </c>
      <c r="C24" s="76" t="s">
        <v>8</v>
      </c>
      <c r="D24" s="69" t="s">
        <v>71</v>
      </c>
      <c r="E24" s="76"/>
      <c r="F24" s="77">
        <f>F25</f>
        <v>864.3</v>
      </c>
      <c r="G24" s="77">
        <f t="shared" si="0"/>
        <v>907.32</v>
      </c>
      <c r="H24" s="77">
        <f t="shared" si="0"/>
        <v>943.21</v>
      </c>
    </row>
    <row r="25" spans="1:8" s="6" customFormat="1" ht="48">
      <c r="A25" s="104" t="s">
        <v>56</v>
      </c>
      <c r="B25" s="76" t="s">
        <v>7</v>
      </c>
      <c r="C25" s="76" t="s">
        <v>8</v>
      </c>
      <c r="D25" s="69" t="s">
        <v>71</v>
      </c>
      <c r="E25" s="76" t="s">
        <v>57</v>
      </c>
      <c r="F25" s="78">
        <v>864.3</v>
      </c>
      <c r="G25" s="78">
        <v>907.32</v>
      </c>
      <c r="H25" s="78">
        <v>943.21</v>
      </c>
    </row>
    <row r="26" spans="1:8" s="20" customFormat="1" ht="36">
      <c r="A26" s="79" t="s">
        <v>18</v>
      </c>
      <c r="B26" s="80" t="s">
        <v>7</v>
      </c>
      <c r="C26" s="80" t="s">
        <v>10</v>
      </c>
      <c r="D26" s="73"/>
      <c r="E26" s="80"/>
      <c r="F26" s="81">
        <f>F27</f>
        <v>4027.2200000000003</v>
      </c>
      <c r="G26" s="81">
        <f>G27</f>
        <v>3891.49</v>
      </c>
      <c r="H26" s="81">
        <f>H27</f>
        <v>3811.0099999999998</v>
      </c>
    </row>
    <row r="27" spans="1:8" s="6" customFormat="1" ht="18" customHeight="1">
      <c r="A27" s="75" t="s">
        <v>55</v>
      </c>
      <c r="B27" s="76" t="s">
        <v>7</v>
      </c>
      <c r="C27" s="76" t="s">
        <v>10</v>
      </c>
      <c r="D27" s="69">
        <v>9900000000</v>
      </c>
      <c r="E27" s="76"/>
      <c r="F27" s="77">
        <f>F28+F35+F38+F41+F32</f>
        <v>4027.2200000000003</v>
      </c>
      <c r="G27" s="77">
        <f>G28+G35+G38+G41+G32</f>
        <v>3891.49</v>
      </c>
      <c r="H27" s="77">
        <f>H28+H35+H38+H41+H32</f>
        <v>3811.0099999999998</v>
      </c>
    </row>
    <row r="28" spans="1:8" s="6" customFormat="1" ht="24">
      <c r="A28" s="75" t="s">
        <v>58</v>
      </c>
      <c r="B28" s="82" t="s">
        <v>7</v>
      </c>
      <c r="C28" s="82" t="s">
        <v>10</v>
      </c>
      <c r="D28" s="69">
        <v>9900002040</v>
      </c>
      <c r="E28" s="82"/>
      <c r="F28" s="78">
        <f>F29+F30+F31</f>
        <v>3760.17</v>
      </c>
      <c r="G28" s="78">
        <f>G29+G30+G31</f>
        <v>3628.27</v>
      </c>
      <c r="H28" s="78">
        <f>H29+H30+H31</f>
        <v>3537.45</v>
      </c>
    </row>
    <row r="29" spans="1:8" s="6" customFormat="1" ht="48">
      <c r="A29" s="104" t="s">
        <v>56</v>
      </c>
      <c r="B29" s="76" t="s">
        <v>7</v>
      </c>
      <c r="C29" s="76" t="s">
        <v>10</v>
      </c>
      <c r="D29" s="69">
        <v>9900002040</v>
      </c>
      <c r="E29" s="76" t="s">
        <v>57</v>
      </c>
      <c r="F29" s="78">
        <v>2485.75</v>
      </c>
      <c r="G29" s="78">
        <v>2526.27</v>
      </c>
      <c r="H29" s="78">
        <v>2611.46</v>
      </c>
    </row>
    <row r="30" spans="1:8" s="6" customFormat="1" ht="24">
      <c r="A30" s="104" t="s">
        <v>68</v>
      </c>
      <c r="B30" s="76" t="s">
        <v>7</v>
      </c>
      <c r="C30" s="76" t="s">
        <v>10</v>
      </c>
      <c r="D30" s="69">
        <v>9900002040</v>
      </c>
      <c r="E30" s="76" t="s">
        <v>59</v>
      </c>
      <c r="F30" s="78">
        <v>1270.42</v>
      </c>
      <c r="G30" s="78">
        <v>1098</v>
      </c>
      <c r="H30" s="78">
        <v>921.99</v>
      </c>
    </row>
    <row r="31" spans="1:8" s="6" customFormat="1" ht="15.75" customHeight="1">
      <c r="A31" s="104" t="s">
        <v>60</v>
      </c>
      <c r="B31" s="76" t="s">
        <v>7</v>
      </c>
      <c r="C31" s="76" t="s">
        <v>10</v>
      </c>
      <c r="D31" s="69">
        <v>9900002040</v>
      </c>
      <c r="E31" s="76" t="s">
        <v>61</v>
      </c>
      <c r="F31" s="78">
        <v>4</v>
      </c>
      <c r="G31" s="78">
        <v>4</v>
      </c>
      <c r="H31" s="78">
        <v>4</v>
      </c>
    </row>
    <row r="32" spans="1:8" s="6" customFormat="1" ht="24">
      <c r="A32" s="108" t="s">
        <v>115</v>
      </c>
      <c r="B32" s="76" t="s">
        <v>7</v>
      </c>
      <c r="C32" s="76" t="s">
        <v>10</v>
      </c>
      <c r="D32" s="69">
        <v>9900022003</v>
      </c>
      <c r="E32" s="76"/>
      <c r="F32" s="78">
        <f>F33+F34</f>
        <v>7.3</v>
      </c>
      <c r="G32" s="78">
        <f>G33+G34</f>
        <v>0</v>
      </c>
      <c r="H32" s="78">
        <f>H33+H34</f>
        <v>0</v>
      </c>
    </row>
    <row r="33" spans="1:8" s="6" customFormat="1" ht="48">
      <c r="A33" s="105" t="s">
        <v>56</v>
      </c>
      <c r="B33" s="76" t="s">
        <v>7</v>
      </c>
      <c r="C33" s="76" t="s">
        <v>10</v>
      </c>
      <c r="D33" s="69">
        <v>9900022003</v>
      </c>
      <c r="E33" s="76" t="s">
        <v>57</v>
      </c>
      <c r="F33" s="78">
        <v>7.2</v>
      </c>
      <c r="G33" s="78">
        <v>0</v>
      </c>
      <c r="H33" s="78">
        <v>0</v>
      </c>
    </row>
    <row r="34" spans="1:8" s="6" customFormat="1" ht="24">
      <c r="A34" s="105" t="s">
        <v>68</v>
      </c>
      <c r="B34" s="76" t="s">
        <v>7</v>
      </c>
      <c r="C34" s="76" t="s">
        <v>10</v>
      </c>
      <c r="D34" s="69">
        <v>9900022003</v>
      </c>
      <c r="E34" s="76" t="s">
        <v>59</v>
      </c>
      <c r="F34" s="78">
        <v>0.1</v>
      </c>
      <c r="G34" s="78">
        <v>0</v>
      </c>
      <c r="H34" s="78">
        <v>0</v>
      </c>
    </row>
    <row r="35" spans="1:8" s="6" customFormat="1" ht="24">
      <c r="A35" s="83" t="s">
        <v>37</v>
      </c>
      <c r="B35" s="76" t="s">
        <v>7</v>
      </c>
      <c r="C35" s="76" t="s">
        <v>10</v>
      </c>
      <c r="D35" s="69">
        <v>9900051180</v>
      </c>
      <c r="E35" s="82"/>
      <c r="F35" s="78">
        <f>F36+F37</f>
        <v>216.21</v>
      </c>
      <c r="G35" s="78">
        <f>G36+G37</f>
        <v>219.10000000000002</v>
      </c>
      <c r="H35" s="78">
        <f>H36+H37</f>
        <v>227.84</v>
      </c>
    </row>
    <row r="36" spans="1:8" s="6" customFormat="1" ht="48">
      <c r="A36" s="105" t="s">
        <v>56</v>
      </c>
      <c r="B36" s="76" t="s">
        <v>7</v>
      </c>
      <c r="C36" s="76" t="s">
        <v>10</v>
      </c>
      <c r="D36" s="69">
        <v>9900051180</v>
      </c>
      <c r="E36" s="76" t="s">
        <v>57</v>
      </c>
      <c r="F36" s="78">
        <v>197.52</v>
      </c>
      <c r="G36" s="78">
        <v>187.68</v>
      </c>
      <c r="H36" s="78">
        <v>187.68</v>
      </c>
    </row>
    <row r="37" spans="1:8" s="6" customFormat="1" ht="24">
      <c r="A37" s="105" t="s">
        <v>68</v>
      </c>
      <c r="B37" s="76" t="s">
        <v>7</v>
      </c>
      <c r="C37" s="76" t="s">
        <v>10</v>
      </c>
      <c r="D37" s="69">
        <v>9900051180</v>
      </c>
      <c r="E37" s="76" t="s">
        <v>59</v>
      </c>
      <c r="F37" s="78">
        <v>18.69</v>
      </c>
      <c r="G37" s="78">
        <v>31.42</v>
      </c>
      <c r="H37" s="78">
        <v>40.16</v>
      </c>
    </row>
    <row r="38" spans="1:8" s="6" customFormat="1" ht="24">
      <c r="A38" s="84" t="s">
        <v>65</v>
      </c>
      <c r="B38" s="82" t="s">
        <v>7</v>
      </c>
      <c r="C38" s="82" t="s">
        <v>10</v>
      </c>
      <c r="D38" s="69">
        <v>9900059300</v>
      </c>
      <c r="E38" s="82"/>
      <c r="F38" s="78">
        <f>F39+F40</f>
        <v>17.79</v>
      </c>
      <c r="G38" s="78">
        <f>G39+G40</f>
        <v>18.369999999999997</v>
      </c>
      <c r="H38" s="78">
        <f>H39+H40</f>
        <v>19.97</v>
      </c>
    </row>
    <row r="39" spans="1:8" s="6" customFormat="1" ht="48">
      <c r="A39" s="105" t="s">
        <v>56</v>
      </c>
      <c r="B39" s="82" t="s">
        <v>7</v>
      </c>
      <c r="C39" s="82" t="s">
        <v>10</v>
      </c>
      <c r="D39" s="69">
        <v>9900059300</v>
      </c>
      <c r="E39" s="76" t="s">
        <v>57</v>
      </c>
      <c r="F39" s="78">
        <v>14.79</v>
      </c>
      <c r="G39" s="78">
        <v>15.37</v>
      </c>
      <c r="H39" s="78">
        <v>16.97</v>
      </c>
    </row>
    <row r="40" spans="1:8" s="6" customFormat="1" ht="24">
      <c r="A40" s="105" t="s">
        <v>68</v>
      </c>
      <c r="B40" s="82" t="s">
        <v>7</v>
      </c>
      <c r="C40" s="82" t="s">
        <v>10</v>
      </c>
      <c r="D40" s="69">
        <v>9900059300</v>
      </c>
      <c r="E40" s="76" t="s">
        <v>59</v>
      </c>
      <c r="F40" s="78">
        <v>3</v>
      </c>
      <c r="G40" s="78">
        <v>3</v>
      </c>
      <c r="H40" s="78">
        <v>3</v>
      </c>
    </row>
    <row r="41" spans="1:8" s="6" customFormat="1" ht="65.25" customHeight="1">
      <c r="A41" s="102" t="s">
        <v>108</v>
      </c>
      <c r="B41" s="76" t="s">
        <v>7</v>
      </c>
      <c r="C41" s="76" t="s">
        <v>10</v>
      </c>
      <c r="D41" s="69">
        <v>9900073150</v>
      </c>
      <c r="E41" s="76"/>
      <c r="F41" s="85">
        <f>F42+F43</f>
        <v>25.75</v>
      </c>
      <c r="G41" s="85">
        <f>G42+G43</f>
        <v>25.75</v>
      </c>
      <c r="H41" s="85">
        <f>H42+H43</f>
        <v>25.75</v>
      </c>
    </row>
    <row r="42" spans="1:8" s="6" customFormat="1" ht="48">
      <c r="A42" s="105" t="s">
        <v>56</v>
      </c>
      <c r="B42" s="76" t="s">
        <v>7</v>
      </c>
      <c r="C42" s="76" t="s">
        <v>10</v>
      </c>
      <c r="D42" s="69">
        <v>9900073150</v>
      </c>
      <c r="E42" s="76" t="s">
        <v>57</v>
      </c>
      <c r="F42" s="85">
        <v>19.75</v>
      </c>
      <c r="G42" s="85">
        <v>19.75</v>
      </c>
      <c r="H42" s="85">
        <v>19.75</v>
      </c>
    </row>
    <row r="43" spans="1:8" s="6" customFormat="1" ht="24">
      <c r="A43" s="105" t="s">
        <v>68</v>
      </c>
      <c r="B43" s="76" t="s">
        <v>7</v>
      </c>
      <c r="C43" s="76" t="s">
        <v>10</v>
      </c>
      <c r="D43" s="69">
        <v>9900073150</v>
      </c>
      <c r="E43" s="76" t="s">
        <v>59</v>
      </c>
      <c r="F43" s="85">
        <v>6</v>
      </c>
      <c r="G43" s="85">
        <v>6</v>
      </c>
      <c r="H43" s="85">
        <v>6</v>
      </c>
    </row>
    <row r="44" spans="1:8" s="6" customFormat="1" ht="15" customHeight="1">
      <c r="A44" s="118" t="s">
        <v>139</v>
      </c>
      <c r="B44" s="72" t="s">
        <v>7</v>
      </c>
      <c r="C44" s="72" t="s">
        <v>140</v>
      </c>
      <c r="D44" s="73"/>
      <c r="E44" s="72"/>
      <c r="F44" s="119">
        <f>F45</f>
        <v>209.93</v>
      </c>
      <c r="G44" s="119">
        <f aca="true" t="shared" si="1" ref="G44:H46">G45</f>
        <v>0</v>
      </c>
      <c r="H44" s="119">
        <f t="shared" si="1"/>
        <v>0</v>
      </c>
    </row>
    <row r="45" spans="1:8" s="6" customFormat="1" ht="13.5" customHeight="1">
      <c r="A45" s="103" t="s">
        <v>55</v>
      </c>
      <c r="B45" s="76" t="s">
        <v>7</v>
      </c>
      <c r="C45" s="76" t="s">
        <v>140</v>
      </c>
      <c r="D45" s="69">
        <v>9900000000</v>
      </c>
      <c r="E45" s="76"/>
      <c r="F45" s="85">
        <f>F46</f>
        <v>209.93</v>
      </c>
      <c r="G45" s="85">
        <f t="shared" si="1"/>
        <v>0</v>
      </c>
      <c r="H45" s="85">
        <f t="shared" si="1"/>
        <v>0</v>
      </c>
    </row>
    <row r="46" spans="1:8" s="6" customFormat="1" ht="24">
      <c r="A46" s="75" t="s">
        <v>141</v>
      </c>
      <c r="B46" s="76" t="s">
        <v>7</v>
      </c>
      <c r="C46" s="76" t="s">
        <v>140</v>
      </c>
      <c r="D46" s="69">
        <v>9900000450</v>
      </c>
      <c r="E46" s="76"/>
      <c r="F46" s="85">
        <f>F47</f>
        <v>209.93</v>
      </c>
      <c r="G46" s="85">
        <f t="shared" si="1"/>
        <v>0</v>
      </c>
      <c r="H46" s="85">
        <f t="shared" si="1"/>
        <v>0</v>
      </c>
    </row>
    <row r="47" spans="1:8" s="6" customFormat="1" ht="13.5" customHeight="1">
      <c r="A47" s="105" t="s">
        <v>60</v>
      </c>
      <c r="B47" s="76" t="s">
        <v>7</v>
      </c>
      <c r="C47" s="76" t="s">
        <v>140</v>
      </c>
      <c r="D47" s="69">
        <v>9900000450</v>
      </c>
      <c r="E47" s="76" t="s">
        <v>61</v>
      </c>
      <c r="F47" s="85">
        <v>209.93</v>
      </c>
      <c r="G47" s="85">
        <v>0</v>
      </c>
      <c r="H47" s="85">
        <v>0</v>
      </c>
    </row>
    <row r="48" spans="1:8" s="20" customFormat="1" ht="12" customHeight="1">
      <c r="A48" s="79" t="s">
        <v>32</v>
      </c>
      <c r="B48" s="80" t="s">
        <v>7</v>
      </c>
      <c r="C48" s="80" t="s">
        <v>36</v>
      </c>
      <c r="D48" s="73"/>
      <c r="E48" s="80"/>
      <c r="F48" s="81">
        <f>F49</f>
        <v>40.55</v>
      </c>
      <c r="G48" s="81">
        <f>G49</f>
        <v>8</v>
      </c>
      <c r="H48" s="81">
        <f>H49</f>
        <v>8</v>
      </c>
    </row>
    <row r="49" spans="1:8" s="58" customFormat="1" ht="12" customHeight="1">
      <c r="A49" s="75" t="s">
        <v>55</v>
      </c>
      <c r="B49" s="76" t="s">
        <v>7</v>
      </c>
      <c r="C49" s="76" t="s">
        <v>36</v>
      </c>
      <c r="D49" s="69">
        <v>9900000000</v>
      </c>
      <c r="E49" s="76"/>
      <c r="F49" s="77">
        <f>F53+F50+F55</f>
        <v>40.55</v>
      </c>
      <c r="G49" s="77">
        <f>G53+G50+G55</f>
        <v>8</v>
      </c>
      <c r="H49" s="77">
        <f>H53+H50+H55</f>
        <v>8</v>
      </c>
    </row>
    <row r="50" spans="1:8" s="58" customFormat="1" ht="12" customHeight="1">
      <c r="A50" s="75" t="s">
        <v>50</v>
      </c>
      <c r="B50" s="82" t="s">
        <v>7</v>
      </c>
      <c r="C50" s="82" t="s">
        <v>36</v>
      </c>
      <c r="D50" s="69">
        <v>9900009230</v>
      </c>
      <c r="E50" s="76"/>
      <c r="F50" s="78">
        <f>F52+F51</f>
        <v>11.75</v>
      </c>
      <c r="G50" s="78">
        <f>G52+G51</f>
        <v>8</v>
      </c>
      <c r="H50" s="78">
        <f>H52+H51</f>
        <v>8</v>
      </c>
    </row>
    <row r="51" spans="1:8" s="6" customFormat="1" ht="26.25" customHeight="1">
      <c r="A51" s="105" t="s">
        <v>68</v>
      </c>
      <c r="B51" s="76" t="s">
        <v>7</v>
      </c>
      <c r="C51" s="76" t="s">
        <v>36</v>
      </c>
      <c r="D51" s="69">
        <v>9900009230</v>
      </c>
      <c r="E51" s="76" t="s">
        <v>59</v>
      </c>
      <c r="F51" s="78">
        <v>3.75</v>
      </c>
      <c r="G51" s="78">
        <v>0</v>
      </c>
      <c r="H51" s="78">
        <v>0</v>
      </c>
    </row>
    <row r="52" spans="1:8" s="58" customFormat="1" ht="12" customHeight="1">
      <c r="A52" s="104" t="s">
        <v>60</v>
      </c>
      <c r="B52" s="82" t="s">
        <v>7</v>
      </c>
      <c r="C52" s="82" t="s">
        <v>36</v>
      </c>
      <c r="D52" s="69">
        <v>9900009230</v>
      </c>
      <c r="E52" s="76" t="s">
        <v>61</v>
      </c>
      <c r="F52" s="78">
        <v>8</v>
      </c>
      <c r="G52" s="78">
        <v>8</v>
      </c>
      <c r="H52" s="78">
        <v>8</v>
      </c>
    </row>
    <row r="53" spans="1:8" s="58" customFormat="1" ht="48">
      <c r="A53" s="86" t="s">
        <v>66</v>
      </c>
      <c r="B53" s="82" t="s">
        <v>7</v>
      </c>
      <c r="C53" s="82" t="s">
        <v>36</v>
      </c>
      <c r="D53" s="69">
        <v>9900024030</v>
      </c>
      <c r="E53" s="82"/>
      <c r="F53" s="78">
        <f>F54</f>
        <v>11.3</v>
      </c>
      <c r="G53" s="78">
        <f>G54</f>
        <v>0</v>
      </c>
      <c r="H53" s="78">
        <f>H54</f>
        <v>0</v>
      </c>
    </row>
    <row r="54" spans="1:8" s="58" customFormat="1" ht="15" customHeight="1">
      <c r="A54" s="106" t="s">
        <v>29</v>
      </c>
      <c r="B54" s="82" t="s">
        <v>7</v>
      </c>
      <c r="C54" s="82" t="s">
        <v>36</v>
      </c>
      <c r="D54" s="69">
        <v>9900024030</v>
      </c>
      <c r="E54" s="82" t="s">
        <v>62</v>
      </c>
      <c r="F54" s="78">
        <v>11.3</v>
      </c>
      <c r="G54" s="78">
        <v>0</v>
      </c>
      <c r="H54" s="78">
        <v>0</v>
      </c>
    </row>
    <row r="55" spans="1:8" s="58" customFormat="1" ht="72">
      <c r="A55" s="109" t="s">
        <v>116</v>
      </c>
      <c r="B55" s="82" t="s">
        <v>7</v>
      </c>
      <c r="C55" s="82" t="s">
        <v>36</v>
      </c>
      <c r="D55" s="69">
        <v>9900024040</v>
      </c>
      <c r="E55" s="82"/>
      <c r="F55" s="78">
        <f>F56</f>
        <v>17.5</v>
      </c>
      <c r="G55" s="78">
        <f>G56</f>
        <v>0</v>
      </c>
      <c r="H55" s="78">
        <f>H56</f>
        <v>0</v>
      </c>
    </row>
    <row r="56" spans="1:8" s="58" customFormat="1" ht="15" customHeight="1">
      <c r="A56" s="106" t="s">
        <v>29</v>
      </c>
      <c r="B56" s="82" t="s">
        <v>7</v>
      </c>
      <c r="C56" s="82" t="s">
        <v>36</v>
      </c>
      <c r="D56" s="69">
        <v>9900024040</v>
      </c>
      <c r="E56" s="82" t="s">
        <v>62</v>
      </c>
      <c r="F56" s="78">
        <v>17.5</v>
      </c>
      <c r="G56" s="78">
        <v>0</v>
      </c>
      <c r="H56" s="78">
        <v>0</v>
      </c>
    </row>
    <row r="57" spans="1:8" s="6" customFormat="1" ht="24">
      <c r="A57" s="87" t="s">
        <v>51</v>
      </c>
      <c r="B57" s="80" t="s">
        <v>15</v>
      </c>
      <c r="C57" s="80" t="s">
        <v>30</v>
      </c>
      <c r="D57" s="73"/>
      <c r="E57" s="72"/>
      <c r="F57" s="81">
        <f>F58</f>
        <v>10</v>
      </c>
      <c r="G57" s="81">
        <f aca="true" t="shared" si="2" ref="G57:H60">G58</f>
        <v>0</v>
      </c>
      <c r="H57" s="81">
        <f t="shared" si="2"/>
        <v>0</v>
      </c>
    </row>
    <row r="58" spans="1:8" s="6" customFormat="1" ht="24">
      <c r="A58" s="87" t="s">
        <v>142</v>
      </c>
      <c r="B58" s="80" t="s">
        <v>15</v>
      </c>
      <c r="C58" s="80" t="s">
        <v>14</v>
      </c>
      <c r="D58" s="73"/>
      <c r="E58" s="72"/>
      <c r="F58" s="81">
        <f>F59</f>
        <v>10</v>
      </c>
      <c r="G58" s="81">
        <f t="shared" si="2"/>
        <v>0</v>
      </c>
      <c r="H58" s="81">
        <f t="shared" si="2"/>
        <v>0</v>
      </c>
    </row>
    <row r="59" spans="1:8" s="6" customFormat="1" ht="36">
      <c r="A59" s="88" t="s">
        <v>145</v>
      </c>
      <c r="B59" s="82" t="s">
        <v>15</v>
      </c>
      <c r="C59" s="82" t="s">
        <v>14</v>
      </c>
      <c r="D59" s="69">
        <v>100000000</v>
      </c>
      <c r="E59" s="76"/>
      <c r="F59" s="78">
        <f>F60</f>
        <v>10</v>
      </c>
      <c r="G59" s="78">
        <f t="shared" si="2"/>
        <v>0</v>
      </c>
      <c r="H59" s="78">
        <f t="shared" si="2"/>
        <v>0</v>
      </c>
    </row>
    <row r="60" spans="1:8" s="6" customFormat="1" ht="16.5" customHeight="1">
      <c r="A60" s="88" t="s">
        <v>110</v>
      </c>
      <c r="B60" s="82" t="s">
        <v>15</v>
      </c>
      <c r="C60" s="82" t="s">
        <v>14</v>
      </c>
      <c r="D60" s="69">
        <v>100099000</v>
      </c>
      <c r="E60" s="76"/>
      <c r="F60" s="78">
        <f>F61</f>
        <v>10</v>
      </c>
      <c r="G60" s="78">
        <f t="shared" si="2"/>
        <v>0</v>
      </c>
      <c r="H60" s="78">
        <f t="shared" si="2"/>
        <v>0</v>
      </c>
    </row>
    <row r="61" spans="1:8" s="6" customFormat="1" ht="24">
      <c r="A61" s="104" t="s">
        <v>68</v>
      </c>
      <c r="B61" s="82" t="s">
        <v>15</v>
      </c>
      <c r="C61" s="82" t="s">
        <v>14</v>
      </c>
      <c r="D61" s="69">
        <v>100099000</v>
      </c>
      <c r="E61" s="76" t="s">
        <v>59</v>
      </c>
      <c r="F61" s="78">
        <v>10</v>
      </c>
      <c r="G61" s="78">
        <v>0</v>
      </c>
      <c r="H61" s="78">
        <v>0</v>
      </c>
    </row>
    <row r="62" spans="1:8" s="6" customFormat="1" ht="16.5" customHeight="1">
      <c r="A62" s="79" t="s">
        <v>5</v>
      </c>
      <c r="B62" s="80" t="s">
        <v>9</v>
      </c>
      <c r="C62" s="80" t="s">
        <v>30</v>
      </c>
      <c r="D62" s="89"/>
      <c r="E62" s="82"/>
      <c r="F62" s="81">
        <f>F63</f>
        <v>2019.44</v>
      </c>
      <c r="G62" s="81">
        <f>G63</f>
        <v>618.69</v>
      </c>
      <c r="H62" s="81">
        <f>H63</f>
        <v>565.62</v>
      </c>
    </row>
    <row r="63" spans="1:8" s="6" customFormat="1" ht="13.5" customHeight="1">
      <c r="A63" s="79" t="s">
        <v>19</v>
      </c>
      <c r="B63" s="80" t="s">
        <v>9</v>
      </c>
      <c r="C63" s="80" t="s">
        <v>15</v>
      </c>
      <c r="D63" s="73"/>
      <c r="E63" s="80"/>
      <c r="F63" s="81">
        <f>F64+F75</f>
        <v>2019.44</v>
      </c>
      <c r="G63" s="81">
        <f>G64+G75</f>
        <v>618.69</v>
      </c>
      <c r="H63" s="81">
        <f>H64+H75</f>
        <v>565.62</v>
      </c>
    </row>
    <row r="64" spans="1:8" s="6" customFormat="1" ht="24">
      <c r="A64" s="88" t="s">
        <v>146</v>
      </c>
      <c r="B64" s="90" t="s">
        <v>9</v>
      </c>
      <c r="C64" s="90" t="s">
        <v>15</v>
      </c>
      <c r="D64" s="69">
        <v>200000000</v>
      </c>
      <c r="E64" s="90"/>
      <c r="F64" s="91">
        <f>F65+F67+F70+F72</f>
        <v>2009.44</v>
      </c>
      <c r="G64" s="91">
        <f>G65+G67+G70+G72</f>
        <v>618.69</v>
      </c>
      <c r="H64" s="91">
        <f>H65+H67+H70+H72</f>
        <v>565.62</v>
      </c>
    </row>
    <row r="65" spans="1:8" s="6" customFormat="1" ht="25.5">
      <c r="A65" s="111" t="s">
        <v>117</v>
      </c>
      <c r="B65" s="112" t="s">
        <v>9</v>
      </c>
      <c r="C65" s="112" t="s">
        <v>15</v>
      </c>
      <c r="D65" s="69" t="s">
        <v>143</v>
      </c>
      <c r="E65" s="112"/>
      <c r="F65" s="110">
        <f>F66</f>
        <v>989</v>
      </c>
      <c r="G65" s="110">
        <f>G66</f>
        <v>0</v>
      </c>
      <c r="H65" s="110">
        <f>H66</f>
        <v>0</v>
      </c>
    </row>
    <row r="66" spans="1:8" s="6" customFormat="1" ht="24">
      <c r="A66" s="104" t="s">
        <v>68</v>
      </c>
      <c r="B66" s="112" t="s">
        <v>9</v>
      </c>
      <c r="C66" s="112" t="s">
        <v>15</v>
      </c>
      <c r="D66" s="69" t="s">
        <v>143</v>
      </c>
      <c r="E66" s="112" t="s">
        <v>59</v>
      </c>
      <c r="F66" s="110">
        <v>989</v>
      </c>
      <c r="G66" s="110">
        <v>0</v>
      </c>
      <c r="H66" s="110">
        <v>0</v>
      </c>
    </row>
    <row r="67" spans="1:8" s="6" customFormat="1" ht="29.25" customHeight="1">
      <c r="A67" s="111" t="s">
        <v>118</v>
      </c>
      <c r="B67" s="112" t="s">
        <v>9</v>
      </c>
      <c r="C67" s="112" t="s">
        <v>15</v>
      </c>
      <c r="D67" s="69" t="s">
        <v>144</v>
      </c>
      <c r="E67" s="112"/>
      <c r="F67" s="110">
        <f>F69+F68</f>
        <v>341.15</v>
      </c>
      <c r="G67" s="110">
        <f>G69+G68</f>
        <v>0</v>
      </c>
      <c r="H67" s="110">
        <f>H69+H68</f>
        <v>0</v>
      </c>
    </row>
    <row r="68" spans="1:8" s="6" customFormat="1" ht="48">
      <c r="A68" s="104" t="s">
        <v>56</v>
      </c>
      <c r="B68" s="112" t="s">
        <v>9</v>
      </c>
      <c r="C68" s="112" t="s">
        <v>15</v>
      </c>
      <c r="D68" s="69" t="s">
        <v>144</v>
      </c>
      <c r="E68" s="112" t="s">
        <v>57</v>
      </c>
      <c r="F68" s="110">
        <v>33.75</v>
      </c>
      <c r="G68" s="110">
        <v>0</v>
      </c>
      <c r="H68" s="110">
        <v>0</v>
      </c>
    </row>
    <row r="69" spans="1:8" s="6" customFormat="1" ht="24">
      <c r="A69" s="104" t="s">
        <v>68</v>
      </c>
      <c r="B69" s="112" t="s">
        <v>9</v>
      </c>
      <c r="C69" s="112" t="s">
        <v>15</v>
      </c>
      <c r="D69" s="69" t="s">
        <v>144</v>
      </c>
      <c r="E69" s="112" t="s">
        <v>59</v>
      </c>
      <c r="F69" s="110">
        <v>307.4</v>
      </c>
      <c r="G69" s="110">
        <v>0</v>
      </c>
      <c r="H69" s="110">
        <v>0</v>
      </c>
    </row>
    <row r="70" spans="1:8" s="6" customFormat="1" ht="24">
      <c r="A70" s="108" t="s">
        <v>115</v>
      </c>
      <c r="B70" s="76" t="s">
        <v>9</v>
      </c>
      <c r="C70" s="76" t="s">
        <v>15</v>
      </c>
      <c r="D70" s="69">
        <v>200022003</v>
      </c>
      <c r="E70" s="76"/>
      <c r="F70" s="110">
        <f>F71</f>
        <v>13.4</v>
      </c>
      <c r="G70" s="110">
        <f>G71</f>
        <v>0</v>
      </c>
      <c r="H70" s="110">
        <f>H71</f>
        <v>0</v>
      </c>
    </row>
    <row r="71" spans="1:8" s="6" customFormat="1" ht="24">
      <c r="A71" s="105" t="s">
        <v>68</v>
      </c>
      <c r="B71" s="76" t="s">
        <v>9</v>
      </c>
      <c r="C71" s="76" t="s">
        <v>15</v>
      </c>
      <c r="D71" s="69">
        <v>200022003</v>
      </c>
      <c r="E71" s="76" t="s">
        <v>59</v>
      </c>
      <c r="F71" s="110">
        <v>13.4</v>
      </c>
      <c r="G71" s="110">
        <v>0</v>
      </c>
      <c r="H71" s="110">
        <v>0</v>
      </c>
    </row>
    <row r="72" spans="1:8" s="6" customFormat="1" ht="12.75">
      <c r="A72" s="88" t="s">
        <v>110</v>
      </c>
      <c r="B72" s="90" t="s">
        <v>9</v>
      </c>
      <c r="C72" s="90" t="s">
        <v>15</v>
      </c>
      <c r="D72" s="69">
        <v>200099000</v>
      </c>
      <c r="E72" s="90"/>
      <c r="F72" s="91">
        <f>F73+F74</f>
        <v>665.89</v>
      </c>
      <c r="G72" s="91">
        <f>G73+G74</f>
        <v>618.69</v>
      </c>
      <c r="H72" s="91">
        <f>H73+H74</f>
        <v>565.62</v>
      </c>
    </row>
    <row r="73" spans="1:8" s="6" customFormat="1" ht="48">
      <c r="A73" s="105" t="s">
        <v>56</v>
      </c>
      <c r="B73" s="90" t="s">
        <v>9</v>
      </c>
      <c r="C73" s="90" t="s">
        <v>15</v>
      </c>
      <c r="D73" s="69">
        <v>200099000</v>
      </c>
      <c r="E73" s="90" t="s">
        <v>57</v>
      </c>
      <c r="F73" s="91">
        <v>182.28</v>
      </c>
      <c r="G73" s="91">
        <v>195.3</v>
      </c>
      <c r="H73" s="91">
        <v>208.32</v>
      </c>
    </row>
    <row r="74" spans="1:8" s="6" customFormat="1" ht="24">
      <c r="A74" s="104" t="s">
        <v>68</v>
      </c>
      <c r="B74" s="90" t="s">
        <v>9</v>
      </c>
      <c r="C74" s="90" t="s">
        <v>15</v>
      </c>
      <c r="D74" s="69">
        <v>200099000</v>
      </c>
      <c r="E74" s="90" t="s">
        <v>59</v>
      </c>
      <c r="F74" s="91">
        <v>483.61</v>
      </c>
      <c r="G74" s="91">
        <v>423.39</v>
      </c>
      <c r="H74" s="91">
        <v>357.3</v>
      </c>
    </row>
    <row r="75" spans="1:8" s="20" customFormat="1" ht="30" customHeight="1">
      <c r="A75" s="88" t="s">
        <v>147</v>
      </c>
      <c r="B75" s="90" t="s">
        <v>9</v>
      </c>
      <c r="C75" s="90" t="s">
        <v>15</v>
      </c>
      <c r="D75" s="69">
        <v>300000000</v>
      </c>
      <c r="E75" s="90"/>
      <c r="F75" s="91">
        <f aca="true" t="shared" si="3" ref="F75:H76">F76</f>
        <v>10</v>
      </c>
      <c r="G75" s="91">
        <f t="shared" si="3"/>
        <v>0</v>
      </c>
      <c r="H75" s="91">
        <f t="shared" si="3"/>
        <v>0</v>
      </c>
    </row>
    <row r="76" spans="1:8" s="20" customFormat="1" ht="15.75" customHeight="1">
      <c r="A76" s="88" t="s">
        <v>110</v>
      </c>
      <c r="B76" s="90" t="s">
        <v>9</v>
      </c>
      <c r="C76" s="90" t="s">
        <v>15</v>
      </c>
      <c r="D76" s="69">
        <v>300099000</v>
      </c>
      <c r="E76" s="90"/>
      <c r="F76" s="91">
        <f t="shared" si="3"/>
        <v>10</v>
      </c>
      <c r="G76" s="91">
        <f t="shared" si="3"/>
        <v>0</v>
      </c>
      <c r="H76" s="91">
        <f t="shared" si="3"/>
        <v>0</v>
      </c>
    </row>
    <row r="77" spans="1:8" s="6" customFormat="1" ht="24">
      <c r="A77" s="104" t="s">
        <v>68</v>
      </c>
      <c r="B77" s="90" t="s">
        <v>9</v>
      </c>
      <c r="C77" s="90" t="s">
        <v>15</v>
      </c>
      <c r="D77" s="69">
        <v>300099000</v>
      </c>
      <c r="E77" s="90" t="s">
        <v>59</v>
      </c>
      <c r="F77" s="91">
        <v>10</v>
      </c>
      <c r="G77" s="91">
        <v>0</v>
      </c>
      <c r="H77" s="91">
        <v>0</v>
      </c>
    </row>
    <row r="78" spans="1:8" s="6" customFormat="1" ht="14.25" customHeight="1">
      <c r="A78" s="93" t="s">
        <v>6</v>
      </c>
      <c r="B78" s="92" t="s">
        <v>14</v>
      </c>
      <c r="C78" s="92" t="s">
        <v>30</v>
      </c>
      <c r="D78" s="94"/>
      <c r="E78" s="95"/>
      <c r="F78" s="96">
        <f>F79</f>
        <v>461.88</v>
      </c>
      <c r="G78" s="96">
        <f aca="true" t="shared" si="4" ref="G78:H81">G79</f>
        <v>466.5</v>
      </c>
      <c r="H78" s="96">
        <f t="shared" si="4"/>
        <v>485.16</v>
      </c>
    </row>
    <row r="79" spans="1:8" s="6" customFormat="1" ht="14.25" customHeight="1">
      <c r="A79" s="93" t="s">
        <v>16</v>
      </c>
      <c r="B79" s="97">
        <v>10</v>
      </c>
      <c r="C79" s="97" t="s">
        <v>7</v>
      </c>
      <c r="D79" s="98"/>
      <c r="E79" s="97"/>
      <c r="F79" s="96">
        <f>F80</f>
        <v>461.88</v>
      </c>
      <c r="G79" s="96">
        <f t="shared" si="4"/>
        <v>466.5</v>
      </c>
      <c r="H79" s="96">
        <f t="shared" si="4"/>
        <v>485.16</v>
      </c>
    </row>
    <row r="80" spans="1:8" s="24" customFormat="1" ht="15" customHeight="1">
      <c r="A80" s="75" t="s">
        <v>55</v>
      </c>
      <c r="B80" s="99">
        <v>10</v>
      </c>
      <c r="C80" s="99" t="s">
        <v>7</v>
      </c>
      <c r="D80" s="69">
        <v>9900000000</v>
      </c>
      <c r="E80" s="99"/>
      <c r="F80" s="100">
        <f>F81</f>
        <v>461.88</v>
      </c>
      <c r="G80" s="100">
        <f t="shared" si="4"/>
        <v>466.5</v>
      </c>
      <c r="H80" s="100">
        <f t="shared" si="4"/>
        <v>485.16</v>
      </c>
    </row>
    <row r="81" spans="1:8" s="24" customFormat="1" ht="36">
      <c r="A81" s="101" t="s">
        <v>64</v>
      </c>
      <c r="B81" s="99" t="s">
        <v>14</v>
      </c>
      <c r="C81" s="99" t="s">
        <v>7</v>
      </c>
      <c r="D81" s="70">
        <v>9900010490</v>
      </c>
      <c r="E81" s="99"/>
      <c r="F81" s="100">
        <f>F82</f>
        <v>461.88</v>
      </c>
      <c r="G81" s="100">
        <f t="shared" si="4"/>
        <v>466.5</v>
      </c>
      <c r="H81" s="100">
        <f t="shared" si="4"/>
        <v>485.16</v>
      </c>
    </row>
    <row r="82" spans="1:8" ht="18.75" customHeight="1">
      <c r="A82" s="104" t="s">
        <v>63</v>
      </c>
      <c r="B82" s="99" t="s">
        <v>14</v>
      </c>
      <c r="C82" s="99" t="s">
        <v>7</v>
      </c>
      <c r="D82" s="70">
        <v>9900010490</v>
      </c>
      <c r="E82" s="99">
        <v>300</v>
      </c>
      <c r="F82" s="100">
        <v>461.88</v>
      </c>
      <c r="G82" s="100">
        <v>466.5</v>
      </c>
      <c r="H82" s="100">
        <v>485.16</v>
      </c>
    </row>
    <row r="83" spans="1:8" ht="12.75">
      <c r="A83" s="66" t="s">
        <v>52</v>
      </c>
      <c r="B83" s="23">
        <v>99</v>
      </c>
      <c r="C83" s="28" t="s">
        <v>30</v>
      </c>
      <c r="D83" s="23"/>
      <c r="E83" s="23"/>
      <c r="F83" s="37">
        <f aca="true" t="shared" si="5" ref="F83:H84">F84</f>
        <v>0</v>
      </c>
      <c r="G83" s="37">
        <f t="shared" si="5"/>
        <v>114</v>
      </c>
      <c r="H83" s="37">
        <f t="shared" si="5"/>
        <v>224</v>
      </c>
    </row>
    <row r="84" spans="1:8" ht="12.75">
      <c r="A84" s="66" t="s">
        <v>52</v>
      </c>
      <c r="B84" s="23">
        <v>99</v>
      </c>
      <c r="C84" s="23">
        <v>99</v>
      </c>
      <c r="D84" s="23"/>
      <c r="E84" s="23"/>
      <c r="F84" s="37">
        <f>F85</f>
        <v>0</v>
      </c>
      <c r="G84" s="37">
        <f t="shared" si="5"/>
        <v>114</v>
      </c>
      <c r="H84" s="37">
        <f t="shared" si="5"/>
        <v>224</v>
      </c>
    </row>
    <row r="85" spans="1:8" ht="12.75">
      <c r="A85" s="101" t="s">
        <v>52</v>
      </c>
      <c r="B85" s="121">
        <v>99</v>
      </c>
      <c r="C85" s="121">
        <v>99</v>
      </c>
      <c r="D85" s="122">
        <v>9900099990</v>
      </c>
      <c r="E85" s="121"/>
      <c r="F85" s="123">
        <f>F86</f>
        <v>0</v>
      </c>
      <c r="G85" s="123">
        <f>G86</f>
        <v>114</v>
      </c>
      <c r="H85" s="123">
        <f>H86</f>
        <v>224</v>
      </c>
    </row>
    <row r="86" spans="1:8" ht="12.75">
      <c r="A86" s="107" t="s">
        <v>60</v>
      </c>
      <c r="B86" s="22">
        <v>99</v>
      </c>
      <c r="C86" s="22">
        <v>99</v>
      </c>
      <c r="D86" s="69">
        <v>9900099990</v>
      </c>
      <c r="E86" s="22">
        <v>800</v>
      </c>
      <c r="F86" s="36">
        <v>0</v>
      </c>
      <c r="G86" s="36">
        <v>114</v>
      </c>
      <c r="H86" s="117">
        <v>224</v>
      </c>
    </row>
  </sheetData>
  <sheetProtection/>
  <mergeCells count="19">
    <mergeCell ref="A10:H10"/>
    <mergeCell ref="A11:H11"/>
    <mergeCell ref="A12:H12"/>
    <mergeCell ref="A17:A18"/>
    <mergeCell ref="B17:B18"/>
    <mergeCell ref="C17:C18"/>
    <mergeCell ref="D17:D18"/>
    <mergeCell ref="E17:E18"/>
    <mergeCell ref="F17:H17"/>
    <mergeCell ref="A14:H14"/>
    <mergeCell ref="D16:F16"/>
    <mergeCell ref="A1:H1"/>
    <mergeCell ref="A2:H2"/>
    <mergeCell ref="A3:H3"/>
    <mergeCell ref="A4:H4"/>
    <mergeCell ref="A5:H5"/>
    <mergeCell ref="A6:H6"/>
    <mergeCell ref="A8:H8"/>
    <mergeCell ref="A9:H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view="pageBreakPreview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375" style="0" customWidth="1"/>
    <col min="6" max="6" width="3.875" style="0" customWidth="1"/>
    <col min="7" max="7" width="9.25390625" style="0" customWidth="1"/>
  </cols>
  <sheetData>
    <row r="1" spans="1:9" ht="12.75">
      <c r="A1" s="133" t="s">
        <v>11</v>
      </c>
      <c r="B1" s="133"/>
      <c r="C1" s="133"/>
      <c r="D1" s="133"/>
      <c r="E1" s="133"/>
      <c r="F1" s="133"/>
      <c r="G1" s="133"/>
      <c r="H1" s="133"/>
      <c r="I1" s="133"/>
    </row>
    <row r="2" spans="1:9" ht="12.75">
      <c r="A2" s="133" t="s">
        <v>47</v>
      </c>
      <c r="B2" s="133"/>
      <c r="C2" s="133"/>
      <c r="D2" s="133"/>
      <c r="E2" s="133"/>
      <c r="F2" s="133"/>
      <c r="G2" s="133"/>
      <c r="H2" s="133"/>
      <c r="I2" s="133"/>
    </row>
    <row r="3" spans="1:9" ht="12.75">
      <c r="A3" s="133" t="s">
        <v>154</v>
      </c>
      <c r="B3" s="133"/>
      <c r="C3" s="133"/>
      <c r="D3" s="133"/>
      <c r="E3" s="133"/>
      <c r="F3" s="133"/>
      <c r="G3" s="133"/>
      <c r="H3" s="133"/>
      <c r="I3" s="133"/>
    </row>
    <row r="4" spans="1:9" ht="12.75">
      <c r="A4" s="133" t="s">
        <v>131</v>
      </c>
      <c r="B4" s="133"/>
      <c r="C4" s="133"/>
      <c r="D4" s="133"/>
      <c r="E4" s="133"/>
      <c r="F4" s="133"/>
      <c r="G4" s="133"/>
      <c r="H4" s="133"/>
      <c r="I4" s="133"/>
    </row>
    <row r="5" spans="1:9" ht="12.75">
      <c r="A5" s="133" t="s">
        <v>132</v>
      </c>
      <c r="B5" s="133"/>
      <c r="C5" s="133"/>
      <c r="D5" s="133"/>
      <c r="E5" s="133"/>
      <c r="F5" s="133"/>
      <c r="G5" s="133"/>
      <c r="H5" s="133"/>
      <c r="I5" s="133"/>
    </row>
    <row r="6" spans="1:9" ht="12.75">
      <c r="A6" s="133" t="s">
        <v>155</v>
      </c>
      <c r="B6" s="133"/>
      <c r="C6" s="133"/>
      <c r="D6" s="133"/>
      <c r="E6" s="133"/>
      <c r="F6" s="133"/>
      <c r="G6" s="133"/>
      <c r="H6" s="133"/>
      <c r="I6" s="133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s="3" customFormat="1" ht="11.25">
      <c r="A8" s="133" t="s">
        <v>11</v>
      </c>
      <c r="B8" s="133"/>
      <c r="C8" s="133"/>
      <c r="D8" s="133"/>
      <c r="E8" s="133"/>
      <c r="F8" s="133"/>
      <c r="G8" s="133"/>
      <c r="H8" s="133"/>
      <c r="I8" s="133"/>
    </row>
    <row r="9" spans="1:9" s="3" customFormat="1" ht="11.25">
      <c r="A9" s="133" t="s">
        <v>47</v>
      </c>
      <c r="B9" s="133"/>
      <c r="C9" s="133"/>
      <c r="D9" s="133"/>
      <c r="E9" s="133"/>
      <c r="F9" s="133"/>
      <c r="G9" s="133"/>
      <c r="H9" s="133"/>
      <c r="I9" s="133"/>
    </row>
    <row r="10" spans="1:9" s="3" customFormat="1" ht="11.25">
      <c r="A10" s="133" t="s">
        <v>131</v>
      </c>
      <c r="B10" s="133"/>
      <c r="C10" s="133"/>
      <c r="D10" s="133"/>
      <c r="E10" s="133"/>
      <c r="F10" s="133"/>
      <c r="G10" s="133"/>
      <c r="H10" s="133"/>
      <c r="I10" s="133"/>
    </row>
    <row r="11" spans="1:9" s="3" customFormat="1" ht="11.25">
      <c r="A11" s="133" t="s">
        <v>132</v>
      </c>
      <c r="B11" s="133"/>
      <c r="C11" s="133"/>
      <c r="D11" s="133"/>
      <c r="E11" s="133"/>
      <c r="F11" s="133"/>
      <c r="G11" s="133"/>
      <c r="H11" s="133"/>
      <c r="I11" s="133"/>
    </row>
    <row r="12" spans="1:9" s="3" customFormat="1" ht="12.75" customHeight="1">
      <c r="A12" s="133" t="s">
        <v>149</v>
      </c>
      <c r="B12" s="133"/>
      <c r="C12" s="133"/>
      <c r="D12" s="133"/>
      <c r="E12" s="133"/>
      <c r="F12" s="133"/>
      <c r="G12" s="133"/>
      <c r="H12" s="133"/>
      <c r="I12" s="133"/>
    </row>
    <row r="13" spans="1:7" ht="12.75">
      <c r="A13" s="1"/>
      <c r="B13" s="1"/>
      <c r="C13" s="1"/>
      <c r="D13" s="1"/>
      <c r="E13" s="1"/>
      <c r="F13" s="1"/>
      <c r="G13" s="1"/>
    </row>
    <row r="14" spans="1:9" ht="30.75" customHeight="1">
      <c r="A14" s="130" t="s">
        <v>135</v>
      </c>
      <c r="B14" s="130"/>
      <c r="C14" s="130"/>
      <c r="D14" s="130"/>
      <c r="E14" s="130"/>
      <c r="F14" s="130"/>
      <c r="G14" s="130"/>
      <c r="H14" s="130"/>
      <c r="I14" s="130"/>
    </row>
    <row r="15" spans="1:7" s="3" customFormat="1" ht="11.25">
      <c r="A15" s="4"/>
      <c r="B15" s="4"/>
      <c r="C15" s="4"/>
      <c r="D15" s="4"/>
      <c r="E15" s="4"/>
      <c r="F15" s="4"/>
      <c r="G15" s="4"/>
    </row>
    <row r="16" spans="5:7" s="3" customFormat="1" ht="12.75" customHeight="1">
      <c r="E16" s="131"/>
      <c r="F16" s="131"/>
      <c r="G16" s="132"/>
    </row>
    <row r="17" spans="1:9" ht="15" customHeight="1">
      <c r="A17" s="135" t="s">
        <v>21</v>
      </c>
      <c r="B17" s="137" t="s">
        <v>12</v>
      </c>
      <c r="C17" s="137" t="s">
        <v>13</v>
      </c>
      <c r="D17" s="137" t="s">
        <v>1</v>
      </c>
      <c r="E17" s="137" t="s">
        <v>2</v>
      </c>
      <c r="F17" s="137" t="s">
        <v>3</v>
      </c>
      <c r="G17" s="139" t="s">
        <v>46</v>
      </c>
      <c r="H17" s="139"/>
      <c r="I17" s="139"/>
    </row>
    <row r="18" spans="1:9" ht="13.5" customHeight="1">
      <c r="A18" s="136"/>
      <c r="B18" s="138"/>
      <c r="C18" s="138"/>
      <c r="D18" s="138"/>
      <c r="E18" s="138"/>
      <c r="F18" s="138"/>
      <c r="G18" s="33" t="s">
        <v>93</v>
      </c>
      <c r="H18" s="33" t="s">
        <v>109</v>
      </c>
      <c r="I18" s="33" t="s">
        <v>134</v>
      </c>
    </row>
    <row r="19" spans="1:9" ht="12.75">
      <c r="A19" s="25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</row>
    <row r="20" spans="1:9" ht="17.25" customHeight="1">
      <c r="A20" s="14" t="s">
        <v>48</v>
      </c>
      <c r="B20" s="11" t="s">
        <v>31</v>
      </c>
      <c r="C20" s="25"/>
      <c r="D20" s="25"/>
      <c r="E20" s="25"/>
      <c r="F20" s="25"/>
      <c r="G20" s="35">
        <f>G21+G62+G78+G57+G83</f>
        <v>7633.320000000001</v>
      </c>
      <c r="H20" s="35">
        <f>H21+H62+H78+H57+H83</f>
        <v>6006</v>
      </c>
      <c r="I20" s="35">
        <f>I21+I62+I78+I57+I83</f>
        <v>6036.999999999999</v>
      </c>
    </row>
    <row r="21" spans="1:9" s="24" customFormat="1" ht="17.25" customHeight="1">
      <c r="A21" s="71" t="s">
        <v>4</v>
      </c>
      <c r="B21" s="15"/>
      <c r="C21" s="72" t="s">
        <v>7</v>
      </c>
      <c r="D21" s="72" t="s">
        <v>30</v>
      </c>
      <c r="E21" s="73"/>
      <c r="F21" s="72"/>
      <c r="G21" s="74">
        <f>G22+G26+G48+G44</f>
        <v>5142.000000000001</v>
      </c>
      <c r="H21" s="74">
        <f>H22+H26+H48+H44</f>
        <v>4806.8099999999995</v>
      </c>
      <c r="I21" s="74">
        <f>I22+I26+I48+I44</f>
        <v>4762.219999999999</v>
      </c>
    </row>
    <row r="22" spans="1:9" s="24" customFormat="1" ht="24">
      <c r="A22" s="71" t="s">
        <v>17</v>
      </c>
      <c r="B22" s="15"/>
      <c r="C22" s="72" t="s">
        <v>7</v>
      </c>
      <c r="D22" s="72" t="s">
        <v>8</v>
      </c>
      <c r="E22" s="73"/>
      <c r="F22" s="72"/>
      <c r="G22" s="74">
        <f>G23</f>
        <v>864.3</v>
      </c>
      <c r="H22" s="74">
        <f aca="true" t="shared" si="0" ref="H22:I24">H23</f>
        <v>907.32</v>
      </c>
      <c r="I22" s="74">
        <f t="shared" si="0"/>
        <v>943.21</v>
      </c>
    </row>
    <row r="23" spans="1:9" ht="15.75" customHeight="1">
      <c r="A23" s="75" t="s">
        <v>55</v>
      </c>
      <c r="B23" s="16"/>
      <c r="C23" s="76" t="s">
        <v>7</v>
      </c>
      <c r="D23" s="76" t="s">
        <v>8</v>
      </c>
      <c r="E23" s="69">
        <v>9900000000</v>
      </c>
      <c r="F23" s="76"/>
      <c r="G23" s="77">
        <f>G24</f>
        <v>864.3</v>
      </c>
      <c r="H23" s="77">
        <f t="shared" si="0"/>
        <v>907.32</v>
      </c>
      <c r="I23" s="77">
        <f t="shared" si="0"/>
        <v>943.21</v>
      </c>
    </row>
    <row r="24" spans="1:9" ht="15.75" customHeight="1">
      <c r="A24" s="75" t="s">
        <v>20</v>
      </c>
      <c r="B24" s="16"/>
      <c r="C24" s="76" t="s">
        <v>7</v>
      </c>
      <c r="D24" s="76" t="s">
        <v>8</v>
      </c>
      <c r="E24" s="69" t="s">
        <v>71</v>
      </c>
      <c r="F24" s="76"/>
      <c r="G24" s="77">
        <f>G25</f>
        <v>864.3</v>
      </c>
      <c r="H24" s="77">
        <f t="shared" si="0"/>
        <v>907.32</v>
      </c>
      <c r="I24" s="77">
        <f t="shared" si="0"/>
        <v>943.21</v>
      </c>
    </row>
    <row r="25" spans="1:9" s="6" customFormat="1" ht="48">
      <c r="A25" s="104" t="s">
        <v>56</v>
      </c>
      <c r="B25" s="12"/>
      <c r="C25" s="76" t="s">
        <v>7</v>
      </c>
      <c r="D25" s="76" t="s">
        <v>8</v>
      </c>
      <c r="E25" s="69" t="s">
        <v>71</v>
      </c>
      <c r="F25" s="76" t="s">
        <v>57</v>
      </c>
      <c r="G25" s="78">
        <f>'Приложение 1'!F25</f>
        <v>864.3</v>
      </c>
      <c r="H25" s="78">
        <f>'Приложение 1'!G25</f>
        <v>907.32</v>
      </c>
      <c r="I25" s="78">
        <f>'Приложение 1'!H25</f>
        <v>943.21</v>
      </c>
    </row>
    <row r="26" spans="1:9" s="20" customFormat="1" ht="36">
      <c r="A26" s="79" t="s">
        <v>18</v>
      </c>
      <c r="B26" s="19"/>
      <c r="C26" s="80" t="s">
        <v>7</v>
      </c>
      <c r="D26" s="80" t="s">
        <v>10</v>
      </c>
      <c r="E26" s="73"/>
      <c r="F26" s="80"/>
      <c r="G26" s="81">
        <f>G27</f>
        <v>4027.2200000000003</v>
      </c>
      <c r="H26" s="81">
        <f>H27</f>
        <v>3891.49</v>
      </c>
      <c r="I26" s="81">
        <f>I27</f>
        <v>3811.0099999999998</v>
      </c>
    </row>
    <row r="27" spans="1:9" s="6" customFormat="1" ht="15.75" customHeight="1">
      <c r="A27" s="75" t="s">
        <v>55</v>
      </c>
      <c r="B27" s="17"/>
      <c r="C27" s="76" t="s">
        <v>7</v>
      </c>
      <c r="D27" s="76" t="s">
        <v>10</v>
      </c>
      <c r="E27" s="69">
        <v>9900000000</v>
      </c>
      <c r="F27" s="76"/>
      <c r="G27" s="77">
        <f>G28+G35+G38+G41+G32</f>
        <v>4027.2200000000003</v>
      </c>
      <c r="H27" s="77">
        <f>H28+H35+H38+H41+H32</f>
        <v>3891.49</v>
      </c>
      <c r="I27" s="77">
        <f>I28+I35+I38+I41+I32</f>
        <v>3811.0099999999998</v>
      </c>
    </row>
    <row r="28" spans="1:9" s="6" customFormat="1" ht="24">
      <c r="A28" s="75" t="s">
        <v>58</v>
      </c>
      <c r="B28" s="17"/>
      <c r="C28" s="82" t="s">
        <v>7</v>
      </c>
      <c r="D28" s="82" t="s">
        <v>10</v>
      </c>
      <c r="E28" s="69">
        <v>9900002040</v>
      </c>
      <c r="F28" s="82"/>
      <c r="G28" s="78">
        <f>G29+G30+G31</f>
        <v>3760.17</v>
      </c>
      <c r="H28" s="78">
        <f>H29+H30+H31</f>
        <v>3628.27</v>
      </c>
      <c r="I28" s="78">
        <f>I29+I30+I31</f>
        <v>3537.45</v>
      </c>
    </row>
    <row r="29" spans="1:9" s="6" customFormat="1" ht="48">
      <c r="A29" s="104" t="s">
        <v>56</v>
      </c>
      <c r="B29" s="12"/>
      <c r="C29" s="76" t="s">
        <v>7</v>
      </c>
      <c r="D29" s="76" t="s">
        <v>10</v>
      </c>
      <c r="E29" s="69">
        <v>9900002040</v>
      </c>
      <c r="F29" s="76" t="s">
        <v>57</v>
      </c>
      <c r="G29" s="78">
        <f>'Приложение 1'!F29</f>
        <v>2485.75</v>
      </c>
      <c r="H29" s="78">
        <f>'Приложение 1'!G29</f>
        <v>2526.27</v>
      </c>
      <c r="I29" s="78">
        <f>'Приложение 1'!H29</f>
        <v>2611.46</v>
      </c>
    </row>
    <row r="30" spans="1:9" s="6" customFormat="1" ht="24">
      <c r="A30" s="104" t="s">
        <v>68</v>
      </c>
      <c r="B30" s="12"/>
      <c r="C30" s="76" t="s">
        <v>7</v>
      </c>
      <c r="D30" s="76" t="s">
        <v>10</v>
      </c>
      <c r="E30" s="69">
        <v>9900002040</v>
      </c>
      <c r="F30" s="76" t="s">
        <v>59</v>
      </c>
      <c r="G30" s="78">
        <f>'Приложение 1'!F30</f>
        <v>1270.42</v>
      </c>
      <c r="H30" s="78">
        <f>'Приложение 1'!G30</f>
        <v>1098</v>
      </c>
      <c r="I30" s="78">
        <f>'Приложение 1'!H30</f>
        <v>921.99</v>
      </c>
    </row>
    <row r="31" spans="1:9" s="6" customFormat="1" ht="17.25" customHeight="1">
      <c r="A31" s="104" t="s">
        <v>60</v>
      </c>
      <c r="B31" s="12"/>
      <c r="C31" s="76" t="s">
        <v>7</v>
      </c>
      <c r="D31" s="76" t="s">
        <v>10</v>
      </c>
      <c r="E31" s="69">
        <v>9900002040</v>
      </c>
      <c r="F31" s="76" t="s">
        <v>61</v>
      </c>
      <c r="G31" s="78">
        <f>'Приложение 1'!F31</f>
        <v>4</v>
      </c>
      <c r="H31" s="78">
        <f>'Приложение 1'!G31</f>
        <v>4</v>
      </c>
      <c r="I31" s="78">
        <f>'Приложение 1'!H31</f>
        <v>4</v>
      </c>
    </row>
    <row r="32" spans="1:9" s="6" customFormat="1" ht="24">
      <c r="A32" s="108" t="s">
        <v>115</v>
      </c>
      <c r="B32" s="12"/>
      <c r="C32" s="76" t="s">
        <v>7</v>
      </c>
      <c r="D32" s="76" t="s">
        <v>10</v>
      </c>
      <c r="E32" s="69">
        <v>9900022003</v>
      </c>
      <c r="F32" s="76"/>
      <c r="G32" s="78">
        <f>G33+G34</f>
        <v>7.3</v>
      </c>
      <c r="H32" s="78">
        <f>H33+H34</f>
        <v>0</v>
      </c>
      <c r="I32" s="78">
        <f>I33+I34</f>
        <v>0</v>
      </c>
    </row>
    <row r="33" spans="1:9" s="6" customFormat="1" ht="48">
      <c r="A33" s="105" t="s">
        <v>56</v>
      </c>
      <c r="B33" s="18"/>
      <c r="C33" s="76" t="s">
        <v>7</v>
      </c>
      <c r="D33" s="76" t="s">
        <v>10</v>
      </c>
      <c r="E33" s="69">
        <v>9900022003</v>
      </c>
      <c r="F33" s="76" t="s">
        <v>57</v>
      </c>
      <c r="G33" s="78">
        <f>'Приложение 1'!F33</f>
        <v>7.2</v>
      </c>
      <c r="H33" s="78">
        <f>'Приложение 1'!G33</f>
        <v>0</v>
      </c>
      <c r="I33" s="78">
        <f>'Приложение 1'!H33</f>
        <v>0</v>
      </c>
    </row>
    <row r="34" spans="1:9" s="6" customFormat="1" ht="24">
      <c r="A34" s="105" t="s">
        <v>68</v>
      </c>
      <c r="B34" s="18"/>
      <c r="C34" s="76" t="s">
        <v>7</v>
      </c>
      <c r="D34" s="76" t="s">
        <v>10</v>
      </c>
      <c r="E34" s="69">
        <v>9900022003</v>
      </c>
      <c r="F34" s="76" t="s">
        <v>59</v>
      </c>
      <c r="G34" s="78">
        <f>'Приложение 1'!F34</f>
        <v>0.1</v>
      </c>
      <c r="H34" s="78">
        <f>'Приложение 1'!G34</f>
        <v>0</v>
      </c>
      <c r="I34" s="78">
        <f>'Приложение 1'!H34</f>
        <v>0</v>
      </c>
    </row>
    <row r="35" spans="1:9" s="20" customFormat="1" ht="24">
      <c r="A35" s="83" t="s">
        <v>37</v>
      </c>
      <c r="B35" s="19"/>
      <c r="C35" s="76" t="s">
        <v>7</v>
      </c>
      <c r="D35" s="76" t="s">
        <v>10</v>
      </c>
      <c r="E35" s="69">
        <v>9900051180</v>
      </c>
      <c r="F35" s="82"/>
      <c r="G35" s="78">
        <f>G36+G37</f>
        <v>216.21</v>
      </c>
      <c r="H35" s="78">
        <f>H36+H37</f>
        <v>219.10000000000002</v>
      </c>
      <c r="I35" s="78">
        <f>I36+I37</f>
        <v>227.84</v>
      </c>
    </row>
    <row r="36" spans="1:9" s="58" customFormat="1" ht="48">
      <c r="A36" s="105" t="s">
        <v>56</v>
      </c>
      <c r="B36" s="18"/>
      <c r="C36" s="76" t="s">
        <v>7</v>
      </c>
      <c r="D36" s="76" t="s">
        <v>10</v>
      </c>
      <c r="E36" s="69">
        <v>9900051180</v>
      </c>
      <c r="F36" s="76" t="s">
        <v>57</v>
      </c>
      <c r="G36" s="78">
        <f>'Приложение 1'!F36</f>
        <v>197.52</v>
      </c>
      <c r="H36" s="78">
        <f>'Приложение 1'!G36</f>
        <v>187.68</v>
      </c>
      <c r="I36" s="78">
        <f>'Приложение 1'!H36</f>
        <v>187.68</v>
      </c>
    </row>
    <row r="37" spans="1:9" s="58" customFormat="1" ht="24">
      <c r="A37" s="105" t="s">
        <v>68</v>
      </c>
      <c r="B37" s="18"/>
      <c r="C37" s="76" t="s">
        <v>7</v>
      </c>
      <c r="D37" s="76" t="s">
        <v>10</v>
      </c>
      <c r="E37" s="69">
        <v>9900051180</v>
      </c>
      <c r="F37" s="76" t="s">
        <v>59</v>
      </c>
      <c r="G37" s="78">
        <f>'Приложение 1'!F37</f>
        <v>18.69</v>
      </c>
      <c r="H37" s="78">
        <f>'Приложение 1'!G37</f>
        <v>31.42</v>
      </c>
      <c r="I37" s="78">
        <f>'Приложение 1'!H37</f>
        <v>40.16</v>
      </c>
    </row>
    <row r="38" spans="1:9" s="58" customFormat="1" ht="24">
      <c r="A38" s="84" t="s">
        <v>65</v>
      </c>
      <c r="B38" s="18"/>
      <c r="C38" s="82" t="s">
        <v>7</v>
      </c>
      <c r="D38" s="82" t="s">
        <v>10</v>
      </c>
      <c r="E38" s="69">
        <v>9900059300</v>
      </c>
      <c r="F38" s="82"/>
      <c r="G38" s="78">
        <f>G39+G40</f>
        <v>17.79</v>
      </c>
      <c r="H38" s="78">
        <f>H39+H40</f>
        <v>18.369999999999997</v>
      </c>
      <c r="I38" s="78">
        <f>I39+I40</f>
        <v>19.97</v>
      </c>
    </row>
    <row r="39" spans="1:9" s="58" customFormat="1" ht="48">
      <c r="A39" s="105" t="s">
        <v>56</v>
      </c>
      <c r="B39" s="18"/>
      <c r="C39" s="82" t="s">
        <v>7</v>
      </c>
      <c r="D39" s="82" t="s">
        <v>10</v>
      </c>
      <c r="E39" s="69">
        <v>9900059300</v>
      </c>
      <c r="F39" s="76" t="s">
        <v>57</v>
      </c>
      <c r="G39" s="78">
        <f>'Приложение 1'!F39</f>
        <v>14.79</v>
      </c>
      <c r="H39" s="78">
        <f>'Приложение 1'!G39</f>
        <v>15.37</v>
      </c>
      <c r="I39" s="78">
        <f>'Приложение 1'!H39</f>
        <v>16.97</v>
      </c>
    </row>
    <row r="40" spans="1:9" s="58" customFormat="1" ht="24">
      <c r="A40" s="105" t="s">
        <v>68</v>
      </c>
      <c r="B40" s="18"/>
      <c r="C40" s="82" t="s">
        <v>7</v>
      </c>
      <c r="D40" s="82" t="s">
        <v>10</v>
      </c>
      <c r="E40" s="69">
        <v>9900059300</v>
      </c>
      <c r="F40" s="76" t="s">
        <v>59</v>
      </c>
      <c r="G40" s="78">
        <f>'Приложение 1'!F40</f>
        <v>3</v>
      </c>
      <c r="H40" s="78">
        <f>'Приложение 1'!G40</f>
        <v>3</v>
      </c>
      <c r="I40" s="78">
        <f>'Приложение 1'!H40</f>
        <v>3</v>
      </c>
    </row>
    <row r="41" spans="1:9" s="6" customFormat="1" ht="60">
      <c r="A41" s="102" t="s">
        <v>108</v>
      </c>
      <c r="B41" s="18"/>
      <c r="C41" s="76" t="s">
        <v>7</v>
      </c>
      <c r="D41" s="76" t="s">
        <v>10</v>
      </c>
      <c r="E41" s="69">
        <v>9900073150</v>
      </c>
      <c r="F41" s="76"/>
      <c r="G41" s="85">
        <f>G42+G43</f>
        <v>25.75</v>
      </c>
      <c r="H41" s="85">
        <f>H42+H43</f>
        <v>25.75</v>
      </c>
      <c r="I41" s="85">
        <f>I42+I43</f>
        <v>25.75</v>
      </c>
    </row>
    <row r="42" spans="1:9" s="6" customFormat="1" ht="48">
      <c r="A42" s="105" t="s">
        <v>56</v>
      </c>
      <c r="B42" s="18"/>
      <c r="C42" s="76" t="s">
        <v>7</v>
      </c>
      <c r="D42" s="76" t="s">
        <v>10</v>
      </c>
      <c r="E42" s="69">
        <v>9900073150</v>
      </c>
      <c r="F42" s="76" t="s">
        <v>57</v>
      </c>
      <c r="G42" s="78">
        <f>'Приложение 1'!F42</f>
        <v>19.75</v>
      </c>
      <c r="H42" s="78">
        <f>'Приложение 1'!G42</f>
        <v>19.75</v>
      </c>
      <c r="I42" s="78">
        <f>'Приложение 1'!H42</f>
        <v>19.75</v>
      </c>
    </row>
    <row r="43" spans="1:9" s="20" customFormat="1" ht="24">
      <c r="A43" s="105" t="s">
        <v>68</v>
      </c>
      <c r="B43" s="19"/>
      <c r="C43" s="76" t="s">
        <v>7</v>
      </c>
      <c r="D43" s="76" t="s">
        <v>10</v>
      </c>
      <c r="E43" s="69">
        <v>9900073150</v>
      </c>
      <c r="F43" s="76" t="s">
        <v>59</v>
      </c>
      <c r="G43" s="78">
        <f>'Приложение 1'!F43</f>
        <v>6</v>
      </c>
      <c r="H43" s="78">
        <f>'Приложение 1'!G43</f>
        <v>6</v>
      </c>
      <c r="I43" s="78">
        <f>'Приложение 1'!H43</f>
        <v>6</v>
      </c>
    </row>
    <row r="44" spans="1:9" s="6" customFormat="1" ht="17.25" customHeight="1">
      <c r="A44" s="118" t="s">
        <v>139</v>
      </c>
      <c r="B44" s="76"/>
      <c r="C44" s="72" t="s">
        <v>7</v>
      </c>
      <c r="D44" s="72" t="s">
        <v>140</v>
      </c>
      <c r="E44" s="73"/>
      <c r="F44" s="72"/>
      <c r="G44" s="119">
        <f>G45</f>
        <v>209.93</v>
      </c>
      <c r="H44" s="119">
        <f aca="true" t="shared" si="1" ref="H44:I46">H45</f>
        <v>0</v>
      </c>
      <c r="I44" s="119">
        <f t="shared" si="1"/>
        <v>0</v>
      </c>
    </row>
    <row r="45" spans="1:9" s="6" customFormat="1" ht="14.25" customHeight="1">
      <c r="A45" s="103" t="s">
        <v>55</v>
      </c>
      <c r="B45" s="76"/>
      <c r="C45" s="76" t="s">
        <v>7</v>
      </c>
      <c r="D45" s="76" t="s">
        <v>140</v>
      </c>
      <c r="E45" s="69">
        <v>9900000000</v>
      </c>
      <c r="F45" s="76"/>
      <c r="G45" s="85">
        <f>G46</f>
        <v>209.93</v>
      </c>
      <c r="H45" s="85">
        <f t="shared" si="1"/>
        <v>0</v>
      </c>
      <c r="I45" s="85">
        <f t="shared" si="1"/>
        <v>0</v>
      </c>
    </row>
    <row r="46" spans="1:9" s="6" customFormat="1" ht="24">
      <c r="A46" s="75" t="s">
        <v>141</v>
      </c>
      <c r="B46" s="76"/>
      <c r="C46" s="76" t="s">
        <v>7</v>
      </c>
      <c r="D46" s="76" t="s">
        <v>140</v>
      </c>
      <c r="E46" s="69">
        <v>9900000450</v>
      </c>
      <c r="F46" s="76"/>
      <c r="G46" s="85">
        <f>G47</f>
        <v>209.93</v>
      </c>
      <c r="H46" s="85">
        <f t="shared" si="1"/>
        <v>0</v>
      </c>
      <c r="I46" s="85">
        <f t="shared" si="1"/>
        <v>0</v>
      </c>
    </row>
    <row r="47" spans="1:9" s="6" customFormat="1" ht="24">
      <c r="A47" s="105" t="s">
        <v>68</v>
      </c>
      <c r="B47" s="76"/>
      <c r="C47" s="76" t="s">
        <v>7</v>
      </c>
      <c r="D47" s="76" t="s">
        <v>140</v>
      </c>
      <c r="E47" s="69">
        <v>9900000450</v>
      </c>
      <c r="F47" s="76" t="s">
        <v>61</v>
      </c>
      <c r="G47" s="120">
        <f>'Приложение 1'!F47</f>
        <v>209.93</v>
      </c>
      <c r="H47" s="120">
        <f>'[1]Приложение 1 '!G39</f>
        <v>0</v>
      </c>
      <c r="I47" s="120">
        <f>'[1]Приложение 1 '!H39</f>
        <v>0</v>
      </c>
    </row>
    <row r="48" spans="1:9" s="20" customFormat="1" ht="18.75" customHeight="1">
      <c r="A48" s="79" t="s">
        <v>32</v>
      </c>
      <c r="B48" s="18"/>
      <c r="C48" s="80" t="s">
        <v>7</v>
      </c>
      <c r="D48" s="80" t="s">
        <v>36</v>
      </c>
      <c r="E48" s="73"/>
      <c r="F48" s="80"/>
      <c r="G48" s="81">
        <f>G49</f>
        <v>40.55</v>
      </c>
      <c r="H48" s="81">
        <f>H49</f>
        <v>8</v>
      </c>
      <c r="I48" s="81">
        <f>I49</f>
        <v>8</v>
      </c>
    </row>
    <row r="49" spans="1:9" s="6" customFormat="1" ht="17.25" customHeight="1">
      <c r="A49" s="75" t="s">
        <v>55</v>
      </c>
      <c r="B49" s="18"/>
      <c r="C49" s="76" t="s">
        <v>7</v>
      </c>
      <c r="D49" s="76" t="s">
        <v>36</v>
      </c>
      <c r="E49" s="69">
        <v>9900000000</v>
      </c>
      <c r="F49" s="76"/>
      <c r="G49" s="77">
        <f>G53+G50+G55</f>
        <v>40.55</v>
      </c>
      <c r="H49" s="77">
        <f>H53+H50+H55</f>
        <v>8</v>
      </c>
      <c r="I49" s="77">
        <f>I53+I50+I55</f>
        <v>8</v>
      </c>
    </row>
    <row r="50" spans="1:9" s="6" customFormat="1" ht="19.5" customHeight="1">
      <c r="A50" s="75" t="s">
        <v>50</v>
      </c>
      <c r="B50" s="18"/>
      <c r="C50" s="82" t="s">
        <v>7</v>
      </c>
      <c r="D50" s="82" t="s">
        <v>36</v>
      </c>
      <c r="E50" s="69">
        <v>9900009230</v>
      </c>
      <c r="F50" s="76"/>
      <c r="G50" s="78">
        <f>G52+G51</f>
        <v>11.75</v>
      </c>
      <c r="H50" s="78">
        <f>H52+H51</f>
        <v>8</v>
      </c>
      <c r="I50" s="78">
        <f>I52+I51</f>
        <v>8</v>
      </c>
    </row>
    <row r="51" spans="1:9" s="128" customFormat="1" ht="24">
      <c r="A51" s="105" t="s">
        <v>68</v>
      </c>
      <c r="B51" s="82"/>
      <c r="C51" s="76" t="s">
        <v>7</v>
      </c>
      <c r="D51" s="76" t="s">
        <v>36</v>
      </c>
      <c r="E51" s="69">
        <v>9900009230</v>
      </c>
      <c r="F51" s="76" t="s">
        <v>59</v>
      </c>
      <c r="G51" s="78">
        <f>'Приложение 1'!F51</f>
        <v>3.75</v>
      </c>
      <c r="H51" s="78">
        <f>'Приложение 1'!G51</f>
        <v>0</v>
      </c>
      <c r="I51" s="78">
        <f>'Приложение 1'!H51</f>
        <v>0</v>
      </c>
    </row>
    <row r="52" spans="1:9" s="6" customFormat="1" ht="15.75" customHeight="1">
      <c r="A52" s="104" t="s">
        <v>60</v>
      </c>
      <c r="B52" s="18"/>
      <c r="C52" s="82" t="s">
        <v>7</v>
      </c>
      <c r="D52" s="82" t="s">
        <v>36</v>
      </c>
      <c r="E52" s="69">
        <v>9900009230</v>
      </c>
      <c r="F52" s="76" t="s">
        <v>61</v>
      </c>
      <c r="G52" s="78">
        <f>'Приложение 1'!F52</f>
        <v>8</v>
      </c>
      <c r="H52" s="78">
        <f>'Приложение 1'!G52</f>
        <v>8</v>
      </c>
      <c r="I52" s="78">
        <f>'Приложение 1'!H52</f>
        <v>8</v>
      </c>
    </row>
    <row r="53" spans="1:9" s="6" customFormat="1" ht="48">
      <c r="A53" s="86" t="s">
        <v>66</v>
      </c>
      <c r="B53" s="18"/>
      <c r="C53" s="82" t="s">
        <v>7</v>
      </c>
      <c r="D53" s="82" t="s">
        <v>36</v>
      </c>
      <c r="E53" s="69">
        <v>9900024030</v>
      </c>
      <c r="F53" s="82"/>
      <c r="G53" s="78">
        <f>G54</f>
        <v>11.3</v>
      </c>
      <c r="H53" s="78">
        <f>H54</f>
        <v>0</v>
      </c>
      <c r="I53" s="78">
        <f>I54</f>
        <v>0</v>
      </c>
    </row>
    <row r="54" spans="1:9" s="6" customFormat="1" ht="16.5" customHeight="1">
      <c r="A54" s="106" t="s">
        <v>29</v>
      </c>
      <c r="B54" s="18"/>
      <c r="C54" s="82" t="s">
        <v>7</v>
      </c>
      <c r="D54" s="82" t="s">
        <v>36</v>
      </c>
      <c r="E54" s="69">
        <v>9900024030</v>
      </c>
      <c r="F54" s="82" t="s">
        <v>62</v>
      </c>
      <c r="G54" s="78">
        <f>'Приложение 1'!F54</f>
        <v>11.3</v>
      </c>
      <c r="H54" s="78">
        <f>'Приложение 1'!G54</f>
        <v>0</v>
      </c>
      <c r="I54" s="78">
        <f>'Приложение 1'!H54</f>
        <v>0</v>
      </c>
    </row>
    <row r="55" spans="1:9" s="6" customFormat="1" ht="72">
      <c r="A55" s="109" t="s">
        <v>116</v>
      </c>
      <c r="B55" s="18"/>
      <c r="C55" s="82" t="s">
        <v>7</v>
      </c>
      <c r="D55" s="82" t="s">
        <v>36</v>
      </c>
      <c r="E55" s="69">
        <v>9900024040</v>
      </c>
      <c r="F55" s="82"/>
      <c r="G55" s="78">
        <f>G56</f>
        <v>17.5</v>
      </c>
      <c r="H55" s="78">
        <f>H56</f>
        <v>0</v>
      </c>
      <c r="I55" s="78">
        <f>I56</f>
        <v>0</v>
      </c>
    </row>
    <row r="56" spans="1:9" s="6" customFormat="1" ht="16.5" customHeight="1">
      <c r="A56" s="106" t="s">
        <v>29</v>
      </c>
      <c r="B56" s="18"/>
      <c r="C56" s="82" t="s">
        <v>7</v>
      </c>
      <c r="D56" s="82" t="s">
        <v>36</v>
      </c>
      <c r="E56" s="69">
        <v>9900024040</v>
      </c>
      <c r="F56" s="82" t="s">
        <v>62</v>
      </c>
      <c r="G56" s="78">
        <f>'Приложение 1'!F56</f>
        <v>17.5</v>
      </c>
      <c r="H56" s="78">
        <f>'Приложение 1'!G56</f>
        <v>0</v>
      </c>
      <c r="I56" s="78">
        <f>'Приложение 1'!H56</f>
        <v>0</v>
      </c>
    </row>
    <row r="57" spans="1:9" s="6" customFormat="1" ht="24">
      <c r="A57" s="87" t="s">
        <v>51</v>
      </c>
      <c r="B57" s="18"/>
      <c r="C57" s="80" t="s">
        <v>15</v>
      </c>
      <c r="D57" s="80" t="s">
        <v>30</v>
      </c>
      <c r="E57" s="73"/>
      <c r="F57" s="72"/>
      <c r="G57" s="81">
        <f>G58</f>
        <v>10</v>
      </c>
      <c r="H57" s="81">
        <f aca="true" t="shared" si="2" ref="H57:I60">H58</f>
        <v>0</v>
      </c>
      <c r="I57" s="81">
        <f t="shared" si="2"/>
        <v>0</v>
      </c>
    </row>
    <row r="58" spans="1:9" s="6" customFormat="1" ht="27" customHeight="1">
      <c r="A58" s="87" t="s">
        <v>142</v>
      </c>
      <c r="B58" s="18"/>
      <c r="C58" s="80" t="s">
        <v>15</v>
      </c>
      <c r="D58" s="80" t="s">
        <v>14</v>
      </c>
      <c r="E58" s="73"/>
      <c r="F58" s="72"/>
      <c r="G58" s="81">
        <f>G59</f>
        <v>10</v>
      </c>
      <c r="H58" s="81">
        <f t="shared" si="2"/>
        <v>0</v>
      </c>
      <c r="I58" s="81">
        <f t="shared" si="2"/>
        <v>0</v>
      </c>
    </row>
    <row r="59" spans="1:9" s="6" customFormat="1" ht="36">
      <c r="A59" s="88" t="s">
        <v>145</v>
      </c>
      <c r="B59" s="18"/>
      <c r="C59" s="82" t="s">
        <v>15</v>
      </c>
      <c r="D59" s="82" t="s">
        <v>14</v>
      </c>
      <c r="E59" s="69">
        <v>100000000</v>
      </c>
      <c r="F59" s="76"/>
      <c r="G59" s="78">
        <f>G60</f>
        <v>10</v>
      </c>
      <c r="H59" s="78">
        <f t="shared" si="2"/>
        <v>0</v>
      </c>
      <c r="I59" s="78">
        <f t="shared" si="2"/>
        <v>0</v>
      </c>
    </row>
    <row r="60" spans="1:9" s="6" customFormat="1" ht="18" customHeight="1">
      <c r="A60" s="88" t="s">
        <v>110</v>
      </c>
      <c r="B60" s="18"/>
      <c r="C60" s="82" t="s">
        <v>15</v>
      </c>
      <c r="D60" s="82" t="s">
        <v>14</v>
      </c>
      <c r="E60" s="69">
        <v>100099000</v>
      </c>
      <c r="F60" s="76"/>
      <c r="G60" s="78">
        <f>G61</f>
        <v>10</v>
      </c>
      <c r="H60" s="78">
        <f t="shared" si="2"/>
        <v>0</v>
      </c>
      <c r="I60" s="78">
        <f t="shared" si="2"/>
        <v>0</v>
      </c>
    </row>
    <row r="61" spans="1:9" s="6" customFormat="1" ht="24">
      <c r="A61" s="104" t="s">
        <v>68</v>
      </c>
      <c r="B61" s="18"/>
      <c r="C61" s="82" t="s">
        <v>15</v>
      </c>
      <c r="D61" s="82" t="s">
        <v>14</v>
      </c>
      <c r="E61" s="69">
        <v>100099000</v>
      </c>
      <c r="F61" s="76" t="s">
        <v>59</v>
      </c>
      <c r="G61" s="78">
        <f>'Приложение 1'!F61</f>
        <v>10</v>
      </c>
      <c r="H61" s="78">
        <f>'Приложение 1'!G61</f>
        <v>0</v>
      </c>
      <c r="I61" s="78">
        <f>'Приложение 1'!H61</f>
        <v>0</v>
      </c>
    </row>
    <row r="62" spans="1:9" s="6" customFormat="1" ht="14.25" customHeight="1">
      <c r="A62" s="79" t="s">
        <v>5</v>
      </c>
      <c r="B62" s="18"/>
      <c r="C62" s="80" t="s">
        <v>9</v>
      </c>
      <c r="D62" s="80" t="s">
        <v>30</v>
      </c>
      <c r="E62" s="89"/>
      <c r="F62" s="82"/>
      <c r="G62" s="81">
        <f>G63</f>
        <v>2019.44</v>
      </c>
      <c r="H62" s="81">
        <f>H63</f>
        <v>618.69</v>
      </c>
      <c r="I62" s="81">
        <f>I63</f>
        <v>565.62</v>
      </c>
    </row>
    <row r="63" spans="1:9" s="6" customFormat="1" ht="14.25" customHeight="1">
      <c r="A63" s="79" t="s">
        <v>19</v>
      </c>
      <c r="B63" s="18"/>
      <c r="C63" s="80" t="s">
        <v>9</v>
      </c>
      <c r="D63" s="80" t="s">
        <v>15</v>
      </c>
      <c r="E63" s="73"/>
      <c r="F63" s="80"/>
      <c r="G63" s="81">
        <f>G64+G75</f>
        <v>2019.44</v>
      </c>
      <c r="H63" s="81">
        <f>H64+H75</f>
        <v>618.69</v>
      </c>
      <c r="I63" s="81">
        <f>I64+I75</f>
        <v>565.62</v>
      </c>
    </row>
    <row r="64" spans="1:9" s="6" customFormat="1" ht="24">
      <c r="A64" s="88" t="s">
        <v>146</v>
      </c>
      <c r="B64" s="18"/>
      <c r="C64" s="90" t="s">
        <v>9</v>
      </c>
      <c r="D64" s="90" t="s">
        <v>15</v>
      </c>
      <c r="E64" s="69">
        <v>200000000</v>
      </c>
      <c r="F64" s="90"/>
      <c r="G64" s="91">
        <f>G65+G67+G70+G72</f>
        <v>2009.44</v>
      </c>
      <c r="H64" s="91">
        <f>H65+H67+H70+H72</f>
        <v>618.69</v>
      </c>
      <c r="I64" s="91">
        <f>I65+I67+I70+I72</f>
        <v>565.62</v>
      </c>
    </row>
    <row r="65" spans="1:9" s="6" customFormat="1" ht="25.5">
      <c r="A65" s="111" t="s">
        <v>117</v>
      </c>
      <c r="B65" s="18"/>
      <c r="C65" s="112" t="s">
        <v>9</v>
      </c>
      <c r="D65" s="112" t="s">
        <v>15</v>
      </c>
      <c r="E65" s="69" t="s">
        <v>143</v>
      </c>
      <c r="F65" s="112"/>
      <c r="G65" s="110">
        <f>G66</f>
        <v>989</v>
      </c>
      <c r="H65" s="110">
        <f>H66</f>
        <v>0</v>
      </c>
      <c r="I65" s="110">
        <f>I66</f>
        <v>0</v>
      </c>
    </row>
    <row r="66" spans="1:9" s="6" customFormat="1" ht="24">
      <c r="A66" s="104" t="s">
        <v>68</v>
      </c>
      <c r="B66" s="18"/>
      <c r="C66" s="112" t="s">
        <v>9</v>
      </c>
      <c r="D66" s="112" t="s">
        <v>15</v>
      </c>
      <c r="E66" s="69" t="s">
        <v>143</v>
      </c>
      <c r="F66" s="112" t="s">
        <v>59</v>
      </c>
      <c r="G66" s="78">
        <f>'Приложение 1'!F66</f>
        <v>989</v>
      </c>
      <c r="H66" s="78">
        <f>'Приложение 1'!G66</f>
        <v>0</v>
      </c>
      <c r="I66" s="78">
        <f>'Приложение 1'!H66</f>
        <v>0</v>
      </c>
    </row>
    <row r="67" spans="1:9" s="6" customFormat="1" ht="27.75" customHeight="1">
      <c r="A67" s="111" t="s">
        <v>118</v>
      </c>
      <c r="B67" s="18"/>
      <c r="C67" s="112" t="s">
        <v>9</v>
      </c>
      <c r="D67" s="112" t="s">
        <v>15</v>
      </c>
      <c r="E67" s="69" t="s">
        <v>144</v>
      </c>
      <c r="F67" s="112"/>
      <c r="G67" s="110">
        <f>G69+G68</f>
        <v>341.15</v>
      </c>
      <c r="H67" s="110">
        <f>H69+H68</f>
        <v>0</v>
      </c>
      <c r="I67" s="110">
        <f>I69+I68</f>
        <v>0</v>
      </c>
    </row>
    <row r="68" spans="1:9" s="6" customFormat="1" ht="48">
      <c r="A68" s="105" t="s">
        <v>56</v>
      </c>
      <c r="B68" s="129"/>
      <c r="C68" s="112" t="s">
        <v>9</v>
      </c>
      <c r="D68" s="112" t="s">
        <v>15</v>
      </c>
      <c r="E68" s="69" t="s">
        <v>144</v>
      </c>
      <c r="F68" s="112" t="s">
        <v>57</v>
      </c>
      <c r="G68" s="78">
        <f>'Приложение 1'!F68</f>
        <v>33.75</v>
      </c>
      <c r="H68" s="78">
        <f>'Приложение 1'!G68</f>
        <v>0</v>
      </c>
      <c r="I68" s="78">
        <f>'Приложение 1'!H68</f>
        <v>0</v>
      </c>
    </row>
    <row r="69" spans="1:9" s="6" customFormat="1" ht="24">
      <c r="A69" s="104" t="s">
        <v>68</v>
      </c>
      <c r="B69" s="19"/>
      <c r="C69" s="112" t="s">
        <v>9</v>
      </c>
      <c r="D69" s="112" t="s">
        <v>15</v>
      </c>
      <c r="E69" s="69" t="s">
        <v>144</v>
      </c>
      <c r="F69" s="112" t="s">
        <v>59</v>
      </c>
      <c r="G69" s="78">
        <f>'Приложение 1'!F69</f>
        <v>307.4</v>
      </c>
      <c r="H69" s="78">
        <f>'Приложение 1'!G69</f>
        <v>0</v>
      </c>
      <c r="I69" s="78">
        <f>'Приложение 1'!H69</f>
        <v>0</v>
      </c>
    </row>
    <row r="70" spans="1:9" s="6" customFormat="1" ht="24">
      <c r="A70" s="108" t="s">
        <v>115</v>
      </c>
      <c r="B70" s="19"/>
      <c r="C70" s="76" t="s">
        <v>9</v>
      </c>
      <c r="D70" s="76" t="s">
        <v>15</v>
      </c>
      <c r="E70" s="69">
        <v>200022003</v>
      </c>
      <c r="F70" s="76"/>
      <c r="G70" s="110">
        <f>G71</f>
        <v>13.4</v>
      </c>
      <c r="H70" s="110">
        <f>H71</f>
        <v>0</v>
      </c>
      <c r="I70" s="110">
        <f>I71</f>
        <v>0</v>
      </c>
    </row>
    <row r="71" spans="1:9" s="20" customFormat="1" ht="24">
      <c r="A71" s="105" t="s">
        <v>68</v>
      </c>
      <c r="B71" s="19"/>
      <c r="C71" s="76" t="s">
        <v>9</v>
      </c>
      <c r="D71" s="76" t="s">
        <v>15</v>
      </c>
      <c r="E71" s="69">
        <v>200022003</v>
      </c>
      <c r="F71" s="76" t="s">
        <v>59</v>
      </c>
      <c r="G71" s="78">
        <f>'Приложение 1'!F71</f>
        <v>13.4</v>
      </c>
      <c r="H71" s="78">
        <f>'Приложение 1'!G71</f>
        <v>0</v>
      </c>
      <c r="I71" s="78">
        <f>'Приложение 1'!H71</f>
        <v>0</v>
      </c>
    </row>
    <row r="72" spans="1:9" s="20" customFormat="1" ht="12.75">
      <c r="A72" s="88" t="s">
        <v>110</v>
      </c>
      <c r="B72" s="19"/>
      <c r="C72" s="90" t="s">
        <v>9</v>
      </c>
      <c r="D72" s="90" t="s">
        <v>15</v>
      </c>
      <c r="E72" s="69">
        <v>200099000</v>
      </c>
      <c r="F72" s="90"/>
      <c r="G72" s="91">
        <f>G73+G74</f>
        <v>665.89</v>
      </c>
      <c r="H72" s="91">
        <f>H73+H74</f>
        <v>618.69</v>
      </c>
      <c r="I72" s="91">
        <f>I73+I74</f>
        <v>565.62</v>
      </c>
    </row>
    <row r="73" spans="1:9" s="6" customFormat="1" ht="48">
      <c r="A73" s="105" t="s">
        <v>56</v>
      </c>
      <c r="B73" s="18"/>
      <c r="C73" s="90" t="s">
        <v>9</v>
      </c>
      <c r="D73" s="90" t="s">
        <v>15</v>
      </c>
      <c r="E73" s="69">
        <v>200099000</v>
      </c>
      <c r="F73" s="90" t="s">
        <v>57</v>
      </c>
      <c r="G73" s="78">
        <f>'Приложение 1'!F73</f>
        <v>182.28</v>
      </c>
      <c r="H73" s="78">
        <f>'Приложение 1'!G73</f>
        <v>195.3</v>
      </c>
      <c r="I73" s="78">
        <f>'Приложение 1'!H73</f>
        <v>208.32</v>
      </c>
    </row>
    <row r="74" spans="1:9" s="6" customFormat="1" ht="24">
      <c r="A74" s="104" t="s">
        <v>68</v>
      </c>
      <c r="B74" s="18"/>
      <c r="C74" s="90" t="s">
        <v>9</v>
      </c>
      <c r="D74" s="90" t="s">
        <v>15</v>
      </c>
      <c r="E74" s="69">
        <v>200099000</v>
      </c>
      <c r="F74" s="90" t="s">
        <v>59</v>
      </c>
      <c r="G74" s="78">
        <f>'Приложение 1'!F74</f>
        <v>483.61</v>
      </c>
      <c r="H74" s="78">
        <f>'Приложение 1'!G74</f>
        <v>423.39</v>
      </c>
      <c r="I74" s="78">
        <f>'Приложение 1'!H74</f>
        <v>357.3</v>
      </c>
    </row>
    <row r="75" spans="1:9" s="6" customFormat="1" ht="36">
      <c r="A75" s="88" t="s">
        <v>147</v>
      </c>
      <c r="B75" s="21"/>
      <c r="C75" s="90" t="s">
        <v>9</v>
      </c>
      <c r="D75" s="90" t="s">
        <v>15</v>
      </c>
      <c r="E75" s="69">
        <v>300000000</v>
      </c>
      <c r="F75" s="90"/>
      <c r="G75" s="91">
        <f aca="true" t="shared" si="3" ref="G75:I76">G76</f>
        <v>10</v>
      </c>
      <c r="H75" s="91">
        <f t="shared" si="3"/>
        <v>0</v>
      </c>
      <c r="I75" s="91">
        <f t="shared" si="3"/>
        <v>0</v>
      </c>
    </row>
    <row r="76" spans="1:9" s="6" customFormat="1" ht="12.75">
      <c r="A76" s="88" t="s">
        <v>110</v>
      </c>
      <c r="B76" s="68"/>
      <c r="C76" s="90" t="s">
        <v>9</v>
      </c>
      <c r="D76" s="90" t="s">
        <v>15</v>
      </c>
      <c r="E76" s="69">
        <v>300099000</v>
      </c>
      <c r="F76" s="90"/>
      <c r="G76" s="91">
        <f t="shared" si="3"/>
        <v>10</v>
      </c>
      <c r="H76" s="91">
        <f t="shared" si="3"/>
        <v>0</v>
      </c>
      <c r="I76" s="91">
        <f t="shared" si="3"/>
        <v>0</v>
      </c>
    </row>
    <row r="77" spans="1:9" s="6" customFormat="1" ht="24">
      <c r="A77" s="104" t="s">
        <v>68</v>
      </c>
      <c r="B77" s="18"/>
      <c r="C77" s="90" t="s">
        <v>9</v>
      </c>
      <c r="D77" s="90" t="s">
        <v>15</v>
      </c>
      <c r="E77" s="69">
        <v>300099000</v>
      </c>
      <c r="F77" s="90" t="s">
        <v>59</v>
      </c>
      <c r="G77" s="78">
        <f>'Приложение 1'!F77</f>
        <v>10</v>
      </c>
      <c r="H77" s="78">
        <f>'Приложение 1'!G77</f>
        <v>0</v>
      </c>
      <c r="I77" s="78">
        <f>'Приложение 1'!H77</f>
        <v>0</v>
      </c>
    </row>
    <row r="78" spans="1:9" s="6" customFormat="1" ht="12.75">
      <c r="A78" s="93" t="s">
        <v>6</v>
      </c>
      <c r="B78" s="18"/>
      <c r="C78" s="92" t="s">
        <v>14</v>
      </c>
      <c r="D78" s="92" t="s">
        <v>30</v>
      </c>
      <c r="E78" s="94"/>
      <c r="F78" s="95"/>
      <c r="G78" s="96">
        <f>G79</f>
        <v>461.88</v>
      </c>
      <c r="H78" s="96">
        <f aca="true" t="shared" si="4" ref="H78:I81">H79</f>
        <v>466.5</v>
      </c>
      <c r="I78" s="96">
        <f t="shared" si="4"/>
        <v>485.16</v>
      </c>
    </row>
    <row r="79" spans="1:9" s="6" customFormat="1" ht="12.75">
      <c r="A79" s="93" t="s">
        <v>16</v>
      </c>
      <c r="B79" s="29"/>
      <c r="C79" s="97">
        <v>10</v>
      </c>
      <c r="D79" s="97" t="s">
        <v>7</v>
      </c>
      <c r="E79" s="98"/>
      <c r="F79" s="97"/>
      <c r="G79" s="96">
        <f>G80</f>
        <v>461.88</v>
      </c>
      <c r="H79" s="96">
        <f t="shared" si="4"/>
        <v>466.5</v>
      </c>
      <c r="I79" s="96">
        <f t="shared" si="4"/>
        <v>485.16</v>
      </c>
    </row>
    <row r="80" spans="1:9" s="6" customFormat="1" ht="12.75">
      <c r="A80" s="75" t="s">
        <v>55</v>
      </c>
      <c r="B80" s="21"/>
      <c r="C80" s="99">
        <v>10</v>
      </c>
      <c r="D80" s="99" t="s">
        <v>7</v>
      </c>
      <c r="E80" s="69">
        <v>9900000000</v>
      </c>
      <c r="F80" s="99"/>
      <c r="G80" s="100">
        <f>G81</f>
        <v>461.88</v>
      </c>
      <c r="H80" s="100">
        <f t="shared" si="4"/>
        <v>466.5</v>
      </c>
      <c r="I80" s="100">
        <f t="shared" si="4"/>
        <v>485.16</v>
      </c>
    </row>
    <row r="81" spans="1:9" s="6" customFormat="1" ht="36">
      <c r="A81" s="101" t="s">
        <v>64</v>
      </c>
      <c r="B81" s="68"/>
      <c r="C81" s="99" t="s">
        <v>14</v>
      </c>
      <c r="D81" s="99" t="s">
        <v>7</v>
      </c>
      <c r="E81" s="70">
        <v>9900010490</v>
      </c>
      <c r="F81" s="99"/>
      <c r="G81" s="100">
        <f>G82</f>
        <v>461.88</v>
      </c>
      <c r="H81" s="100">
        <f t="shared" si="4"/>
        <v>466.5</v>
      </c>
      <c r="I81" s="100">
        <f t="shared" si="4"/>
        <v>485.16</v>
      </c>
    </row>
    <row r="82" spans="1:9" s="6" customFormat="1" ht="12.75">
      <c r="A82" s="104" t="s">
        <v>63</v>
      </c>
      <c r="B82" s="21"/>
      <c r="C82" s="99" t="s">
        <v>14</v>
      </c>
      <c r="D82" s="99" t="s">
        <v>7</v>
      </c>
      <c r="E82" s="70">
        <v>9900010490</v>
      </c>
      <c r="F82" s="99">
        <v>300</v>
      </c>
      <c r="G82" s="78">
        <f>'Приложение 1'!F82</f>
        <v>461.88</v>
      </c>
      <c r="H82" s="78">
        <f>'Приложение 1'!G82</f>
        <v>466.5</v>
      </c>
      <c r="I82" s="78">
        <f>'Приложение 1'!H82</f>
        <v>485.16</v>
      </c>
    </row>
    <row r="83" spans="1:9" ht="12.75">
      <c r="A83" s="66" t="s">
        <v>52</v>
      </c>
      <c r="B83" s="18"/>
      <c r="C83" s="23">
        <v>99</v>
      </c>
      <c r="D83" s="28" t="s">
        <v>30</v>
      </c>
      <c r="E83" s="23"/>
      <c r="F83" s="23"/>
      <c r="G83" s="37">
        <f aca="true" t="shared" si="5" ref="G83:I84">G84</f>
        <v>0</v>
      </c>
      <c r="H83" s="37">
        <f t="shared" si="5"/>
        <v>114</v>
      </c>
      <c r="I83" s="37">
        <f t="shared" si="5"/>
        <v>224</v>
      </c>
    </row>
    <row r="84" spans="1:9" ht="12.75">
      <c r="A84" s="66" t="s">
        <v>52</v>
      </c>
      <c r="B84" s="18"/>
      <c r="C84" s="23">
        <v>99</v>
      </c>
      <c r="D84" s="23">
        <v>99</v>
      </c>
      <c r="E84" s="23"/>
      <c r="F84" s="23"/>
      <c r="G84" s="37">
        <f>G85</f>
        <v>0</v>
      </c>
      <c r="H84" s="37">
        <f t="shared" si="5"/>
        <v>114</v>
      </c>
      <c r="I84" s="37">
        <f t="shared" si="5"/>
        <v>224</v>
      </c>
    </row>
    <row r="85" spans="1:9" ht="12.75">
      <c r="A85" s="101" t="s">
        <v>52</v>
      </c>
      <c r="B85" s="124"/>
      <c r="C85" s="121">
        <v>99</v>
      </c>
      <c r="D85" s="121">
        <v>99</v>
      </c>
      <c r="E85" s="122">
        <v>9900099990</v>
      </c>
      <c r="F85" s="121"/>
      <c r="G85" s="123">
        <f>G86</f>
        <v>0</v>
      </c>
      <c r="H85" s="123">
        <f>H86</f>
        <v>114</v>
      </c>
      <c r="I85" s="123">
        <f>I86</f>
        <v>224</v>
      </c>
    </row>
    <row r="86" spans="1:9" ht="12.75">
      <c r="A86" s="107" t="s">
        <v>60</v>
      </c>
      <c r="B86" s="18"/>
      <c r="C86" s="22">
        <v>99</v>
      </c>
      <c r="D86" s="22">
        <v>99</v>
      </c>
      <c r="E86" s="69">
        <v>9900099990</v>
      </c>
      <c r="F86" s="22">
        <v>800</v>
      </c>
      <c r="G86" s="78">
        <f>'Приложение 1'!F86</f>
        <v>0</v>
      </c>
      <c r="H86" s="78">
        <f>'Приложение 1'!G86</f>
        <v>114</v>
      </c>
      <c r="I86" s="78">
        <f>'Приложение 1'!H86</f>
        <v>224</v>
      </c>
    </row>
  </sheetData>
  <sheetProtection/>
  <mergeCells count="20">
    <mergeCell ref="D17:D18"/>
    <mergeCell ref="E17:E18"/>
    <mergeCell ref="F17:F18"/>
    <mergeCell ref="E16:G16"/>
    <mergeCell ref="A8:I8"/>
    <mergeCell ref="A9:I9"/>
    <mergeCell ref="A10:I10"/>
    <mergeCell ref="A11:I11"/>
    <mergeCell ref="A12:I12"/>
    <mergeCell ref="G17:I17"/>
    <mergeCell ref="A14:I14"/>
    <mergeCell ref="A17:A18"/>
    <mergeCell ref="B17:B18"/>
    <mergeCell ref="C17:C18"/>
    <mergeCell ref="A1:I1"/>
    <mergeCell ref="A2:I2"/>
    <mergeCell ref="A3:I3"/>
    <mergeCell ref="A4:I4"/>
    <mergeCell ref="A5:I5"/>
    <mergeCell ref="A6:I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Normal="75" zoomScaleSheetLayoutView="100" zoomScalePageLayoutView="0" workbookViewId="0" topLeftCell="A1">
      <selection activeCell="G6" sqref="G6:S6"/>
    </sheetView>
  </sheetViews>
  <sheetFormatPr defaultColWidth="8.00390625" defaultRowHeight="12.75" outlineLevelCol="1"/>
  <cols>
    <col min="1" max="4" width="3.875" style="39" bestFit="1" customWidth="1"/>
    <col min="5" max="5" width="10.00390625" style="40" customWidth="1"/>
    <col min="6" max="6" width="0.74609375" style="41" hidden="1" customWidth="1"/>
    <col min="7" max="7" width="53.25390625" style="57" customWidth="1"/>
    <col min="8" max="8" width="9.00390625" style="42" customWidth="1"/>
    <col min="9" max="9" width="14.125" style="42" hidden="1" customWidth="1"/>
    <col min="10" max="10" width="18.25390625" style="42" hidden="1" customWidth="1" outlineLevel="1"/>
    <col min="11" max="11" width="23.00390625" style="42" hidden="1" customWidth="1" outlineLevel="1"/>
    <col min="12" max="12" width="17.25390625" style="42" hidden="1" customWidth="1"/>
    <col min="13" max="13" width="13.125" style="42" hidden="1" customWidth="1"/>
    <col min="14" max="16" width="17.125" style="42" hidden="1" customWidth="1"/>
    <col min="17" max="17" width="8.00390625" style="42" hidden="1" customWidth="1"/>
    <col min="18" max="18" width="9.125" style="42" customWidth="1"/>
    <col min="19" max="19" width="10.00390625" style="42" customWidth="1"/>
    <col min="20" max="25" width="8.00390625" style="42" customWidth="1"/>
    <col min="26" max="26" width="82.875" style="42" bestFit="1" customWidth="1"/>
    <col min="27" max="16384" width="8.00390625" style="42" customWidth="1"/>
  </cols>
  <sheetData>
    <row r="1" spans="7:19" ht="13.5" customHeight="1">
      <c r="G1" s="140" t="s">
        <v>130</v>
      </c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7:19" ht="13.5" customHeight="1">
      <c r="G2" s="140" t="s">
        <v>47</v>
      </c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7:19" ht="13.5" customHeight="1">
      <c r="G3" s="140" t="s">
        <v>154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7:19" ht="13.5" customHeight="1">
      <c r="G4" s="140" t="s">
        <v>131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7:19" ht="13.5" customHeight="1">
      <c r="G5" s="140" t="s">
        <v>132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</row>
    <row r="6" spans="7:19" ht="13.5" customHeight="1">
      <c r="G6" s="134" t="s">
        <v>155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7:19" ht="13.5" customHeight="1"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7:19" ht="11.25" customHeight="1">
      <c r="G8" s="140" t="s">
        <v>130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</row>
    <row r="9" spans="7:19" ht="11.25" customHeight="1">
      <c r="G9" s="140" t="s">
        <v>47</v>
      </c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7:19" ht="11.25" customHeight="1">
      <c r="G10" s="140" t="s">
        <v>131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spans="7:19" ht="11.25" customHeight="1">
      <c r="G11" s="140" t="s">
        <v>132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</row>
    <row r="12" spans="7:19" ht="11.25" customHeight="1">
      <c r="G12" s="134" t="s">
        <v>149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</row>
    <row r="13" spans="7:8" ht="11.25" customHeight="1">
      <c r="G13" s="61"/>
      <c r="H13" s="61"/>
    </row>
    <row r="14" spans="7:8" ht="11.25" customHeight="1">
      <c r="G14" s="140"/>
      <c r="H14" s="140"/>
    </row>
    <row r="15" spans="1:19" ht="12.75" customHeight="1">
      <c r="A15" s="145" t="s">
        <v>136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</row>
    <row r="16" spans="1:19" ht="12.7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</row>
    <row r="17" spans="1:16" ht="10.5" customHeight="1">
      <c r="A17" s="38"/>
      <c r="B17" s="38"/>
      <c r="C17" s="38"/>
      <c r="D17" s="38"/>
      <c r="E17" s="38"/>
      <c r="F17" s="38"/>
      <c r="G17" s="38"/>
      <c r="H17" s="38"/>
      <c r="I17" s="43"/>
      <c r="K17" s="43"/>
      <c r="M17" s="43"/>
      <c r="O17" s="43"/>
      <c r="P17" s="43"/>
    </row>
    <row r="18" spans="1:16" s="45" customFormat="1" ht="10.5" customHeight="1">
      <c r="A18" s="141"/>
      <c r="B18" s="141"/>
      <c r="C18" s="141"/>
      <c r="D18" s="141"/>
      <c r="E18" s="141"/>
      <c r="F18" s="141"/>
      <c r="G18" s="141"/>
      <c r="H18" s="142"/>
      <c r="I18" s="44"/>
      <c r="K18" s="44"/>
      <c r="M18" s="44"/>
      <c r="O18" s="44"/>
      <c r="P18" s="44"/>
    </row>
    <row r="19" spans="1:19" s="48" customFormat="1" ht="20.25" customHeight="1">
      <c r="A19" s="148" t="s">
        <v>33</v>
      </c>
      <c r="B19" s="149"/>
      <c r="C19" s="149"/>
      <c r="D19" s="149"/>
      <c r="E19" s="149"/>
      <c r="F19" s="46"/>
      <c r="G19" s="152" t="s">
        <v>21</v>
      </c>
      <c r="H19" s="147" t="s">
        <v>46</v>
      </c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</row>
    <row r="20" spans="1:19" s="48" customFormat="1" ht="19.5" customHeight="1">
      <c r="A20" s="150"/>
      <c r="B20" s="151"/>
      <c r="C20" s="151"/>
      <c r="D20" s="151"/>
      <c r="E20" s="151"/>
      <c r="F20" s="46"/>
      <c r="G20" s="153"/>
      <c r="H20" s="33" t="s">
        <v>93</v>
      </c>
      <c r="I20" s="33" t="s">
        <v>90</v>
      </c>
      <c r="J20" s="47"/>
      <c r="K20" s="47"/>
      <c r="L20" s="47"/>
      <c r="M20" s="47"/>
      <c r="N20" s="47"/>
      <c r="O20" s="47"/>
      <c r="P20" s="47"/>
      <c r="Q20" s="47"/>
      <c r="R20" s="33" t="s">
        <v>109</v>
      </c>
      <c r="S20" s="33" t="s">
        <v>134</v>
      </c>
    </row>
    <row r="21" spans="1:19" s="48" customFormat="1" ht="12.75">
      <c r="A21" s="143">
        <v>1</v>
      </c>
      <c r="B21" s="144"/>
      <c r="C21" s="144"/>
      <c r="D21" s="144"/>
      <c r="E21" s="144"/>
      <c r="F21" s="49"/>
      <c r="G21" s="50">
        <v>2</v>
      </c>
      <c r="H21" s="51">
        <v>3</v>
      </c>
      <c r="I21" s="50">
        <v>4</v>
      </c>
      <c r="J21" s="51">
        <v>5</v>
      </c>
      <c r="K21" s="50">
        <v>6</v>
      </c>
      <c r="L21" s="51">
        <v>7</v>
      </c>
      <c r="M21" s="50">
        <v>8</v>
      </c>
      <c r="N21" s="51">
        <v>9</v>
      </c>
      <c r="O21" s="50">
        <v>10</v>
      </c>
      <c r="P21" s="51">
        <v>11</v>
      </c>
      <c r="Q21" s="50">
        <v>12</v>
      </c>
      <c r="R21" s="51" t="s">
        <v>128</v>
      </c>
      <c r="S21" s="50" t="s">
        <v>129</v>
      </c>
    </row>
    <row r="22" spans="1:19" s="54" customFormat="1" ht="25.5">
      <c r="A22" s="146" t="s">
        <v>69</v>
      </c>
      <c r="B22" s="146"/>
      <c r="C22" s="146"/>
      <c r="D22" s="146"/>
      <c r="E22" s="146"/>
      <c r="F22" s="146"/>
      <c r="G22" s="52" t="s">
        <v>34</v>
      </c>
      <c r="H22" s="53">
        <f>H23</f>
        <v>199.89</v>
      </c>
      <c r="I22" s="53" t="e">
        <f aca="true" t="shared" si="0" ref="I22:R22">I23</f>
        <v>#REF!</v>
      </c>
      <c r="J22" s="53" t="e">
        <f t="shared" si="0"/>
        <v>#REF!</v>
      </c>
      <c r="K22" s="53" t="e">
        <f t="shared" si="0"/>
        <v>#REF!</v>
      </c>
      <c r="L22" s="53" t="e">
        <f t="shared" si="0"/>
        <v>#REF!</v>
      </c>
      <c r="M22" s="53" t="e">
        <f t="shared" si="0"/>
        <v>#REF!</v>
      </c>
      <c r="N22" s="53" t="e">
        <f t="shared" si="0"/>
        <v>#REF!</v>
      </c>
      <c r="O22" s="53" t="e">
        <f t="shared" si="0"/>
        <v>#REF!</v>
      </c>
      <c r="P22" s="53" t="e">
        <f t="shared" si="0"/>
        <v>#REF!</v>
      </c>
      <c r="Q22" s="53" t="e">
        <f t="shared" si="0"/>
        <v>#REF!</v>
      </c>
      <c r="R22" s="53">
        <f t="shared" si="0"/>
        <v>0</v>
      </c>
      <c r="S22" s="53">
        <f>S23</f>
        <v>0</v>
      </c>
    </row>
    <row r="23" spans="1:19" s="48" customFormat="1" ht="25.5" customHeight="1">
      <c r="A23" s="154" t="s">
        <v>70</v>
      </c>
      <c r="B23" s="154"/>
      <c r="C23" s="154"/>
      <c r="D23" s="154"/>
      <c r="E23" s="154"/>
      <c r="F23" s="154"/>
      <c r="G23" s="55" t="s">
        <v>35</v>
      </c>
      <c r="H23" s="56">
        <v>199.89</v>
      </c>
      <c r="I23" s="56" t="e">
        <f>#REF!+#REF!</f>
        <v>#REF!</v>
      </c>
      <c r="J23" s="56" t="e">
        <f>#REF!+#REF!</f>
        <v>#REF!</v>
      </c>
      <c r="K23" s="56" t="e">
        <f>#REF!+#REF!</f>
        <v>#REF!</v>
      </c>
      <c r="L23" s="56" t="e">
        <f>#REF!+#REF!</f>
        <v>#REF!</v>
      </c>
      <c r="M23" s="56" t="e">
        <f>#REF!+#REF!</f>
        <v>#REF!</v>
      </c>
      <c r="N23" s="56" t="e">
        <f>#REF!+#REF!</f>
        <v>#REF!</v>
      </c>
      <c r="O23" s="56" t="e">
        <f>#REF!+#REF!</f>
        <v>#REF!</v>
      </c>
      <c r="P23" s="56" t="e">
        <f>#REF!+#REF!</f>
        <v>#REF!</v>
      </c>
      <c r="Q23" s="56" t="e">
        <f>#REF!+#REF!</f>
        <v>#REF!</v>
      </c>
      <c r="R23" s="56">
        <v>0</v>
      </c>
      <c r="S23" s="56">
        <v>0</v>
      </c>
    </row>
  </sheetData>
  <sheetProtection/>
  <mergeCells count="20">
    <mergeCell ref="A22:F22"/>
    <mergeCell ref="H19:S19"/>
    <mergeCell ref="G14:H14"/>
    <mergeCell ref="A19:E20"/>
    <mergeCell ref="G19:G20"/>
    <mergeCell ref="A23:F23"/>
    <mergeCell ref="G8:S8"/>
    <mergeCell ref="G9:S9"/>
    <mergeCell ref="G10:S10"/>
    <mergeCell ref="G11:S11"/>
    <mergeCell ref="A18:H18"/>
    <mergeCell ref="A21:E21"/>
    <mergeCell ref="G12:S12"/>
    <mergeCell ref="A15:S16"/>
    <mergeCell ref="G1:S1"/>
    <mergeCell ref="G2:S2"/>
    <mergeCell ref="G3:S3"/>
    <mergeCell ref="G4:S4"/>
    <mergeCell ref="G5:S5"/>
    <mergeCell ref="G6:S6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3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13.00390625" style="0" customWidth="1"/>
    <col min="2" max="2" width="20.625" style="0" customWidth="1"/>
    <col min="3" max="3" width="53.375" style="0" customWidth="1"/>
  </cols>
  <sheetData>
    <row r="1" spans="1:3" ht="12.75">
      <c r="A1" s="134" t="s">
        <v>53</v>
      </c>
      <c r="B1" s="134"/>
      <c r="C1" s="134"/>
    </row>
    <row r="2" spans="1:3" ht="12.75">
      <c r="A2" s="134" t="s">
        <v>47</v>
      </c>
      <c r="B2" s="134"/>
      <c r="C2" s="134"/>
    </row>
    <row r="3" spans="1:3" ht="12.75">
      <c r="A3" s="134" t="s">
        <v>154</v>
      </c>
      <c r="B3" s="134"/>
      <c r="C3" s="134"/>
    </row>
    <row r="4" spans="1:3" ht="12.75">
      <c r="A4" s="134" t="s">
        <v>131</v>
      </c>
      <c r="B4" s="134"/>
      <c r="C4" s="134"/>
    </row>
    <row r="5" spans="1:3" ht="12.75">
      <c r="A5" s="5"/>
      <c r="B5" s="5"/>
      <c r="C5" s="5" t="s">
        <v>132</v>
      </c>
    </row>
    <row r="6" spans="1:3" ht="12.75">
      <c r="A6" s="5"/>
      <c r="B6" s="5"/>
      <c r="C6" s="5" t="s">
        <v>155</v>
      </c>
    </row>
    <row r="7" spans="1:3" ht="12.75">
      <c r="A7" s="5"/>
      <c r="B7" s="5"/>
      <c r="C7" s="5"/>
    </row>
    <row r="8" spans="1:3" ht="12.75">
      <c r="A8" s="134" t="s">
        <v>53</v>
      </c>
      <c r="B8" s="134"/>
      <c r="C8" s="134"/>
    </row>
    <row r="9" spans="1:3" ht="12.75">
      <c r="A9" s="134" t="s">
        <v>47</v>
      </c>
      <c r="B9" s="134"/>
      <c r="C9" s="134"/>
    </row>
    <row r="10" spans="1:3" ht="12.75">
      <c r="A10" s="134" t="s">
        <v>131</v>
      </c>
      <c r="B10" s="134"/>
      <c r="C10" s="134"/>
    </row>
    <row r="11" spans="1:3" ht="12.75">
      <c r="A11" s="5"/>
      <c r="B11" s="5"/>
      <c r="C11" s="5" t="s">
        <v>132</v>
      </c>
    </row>
    <row r="12" spans="1:3" ht="12.75">
      <c r="A12" s="5"/>
      <c r="B12" s="5"/>
      <c r="C12" s="5" t="s">
        <v>149</v>
      </c>
    </row>
    <row r="13" spans="1:3" ht="12.75">
      <c r="A13" s="5"/>
      <c r="B13" s="5"/>
      <c r="C13" s="5"/>
    </row>
    <row r="14" spans="1:3" s="2" customFormat="1" ht="12.75" customHeight="1">
      <c r="A14" s="26"/>
      <c r="B14" s="155"/>
      <c r="C14" s="155"/>
    </row>
    <row r="15" spans="1:3" s="2" customFormat="1" ht="15.75" customHeight="1">
      <c r="A15" s="156" t="s">
        <v>67</v>
      </c>
      <c r="B15" s="156"/>
      <c r="C15" s="156"/>
    </row>
    <row r="16" spans="1:3" ht="8.25" customHeight="1">
      <c r="A16" s="27"/>
      <c r="B16" s="157"/>
      <c r="C16" s="157"/>
    </row>
    <row r="17" spans="1:3" s="24" customFormat="1" ht="28.5" customHeight="1">
      <c r="A17" s="158" t="s">
        <v>22</v>
      </c>
      <c r="B17" s="158"/>
      <c r="C17" s="158" t="s">
        <v>89</v>
      </c>
    </row>
    <row r="18" spans="1:3" s="24" customFormat="1" ht="40.5" customHeight="1">
      <c r="A18" s="33" t="s">
        <v>23</v>
      </c>
      <c r="B18" s="33" t="s">
        <v>148</v>
      </c>
      <c r="C18" s="158"/>
    </row>
    <row r="19" spans="1:3" s="24" customFormat="1" ht="10.5" customHeight="1">
      <c r="A19" s="33">
        <v>1</v>
      </c>
      <c r="B19" s="33">
        <v>2</v>
      </c>
      <c r="C19" s="33">
        <v>3</v>
      </c>
    </row>
    <row r="20" spans="1:3" s="24" customFormat="1" ht="24.75" customHeight="1">
      <c r="A20" s="30" t="s">
        <v>31</v>
      </c>
      <c r="B20" s="8"/>
      <c r="C20" s="10" t="s">
        <v>49</v>
      </c>
    </row>
    <row r="21" spans="1:3" s="24" customFormat="1" ht="63.75">
      <c r="A21" s="32" t="s">
        <v>31</v>
      </c>
      <c r="B21" s="7" t="s">
        <v>111</v>
      </c>
      <c r="C21" s="13" t="s">
        <v>28</v>
      </c>
    </row>
    <row r="22" spans="1:3" s="24" customFormat="1" ht="63.75">
      <c r="A22" s="32" t="s">
        <v>31</v>
      </c>
      <c r="B22" s="7" t="s">
        <v>112</v>
      </c>
      <c r="C22" s="13" t="s">
        <v>28</v>
      </c>
    </row>
    <row r="23" spans="1:3" s="113" customFormat="1" ht="63.75">
      <c r="A23" s="32" t="s">
        <v>31</v>
      </c>
      <c r="B23" s="7" t="s">
        <v>44</v>
      </c>
      <c r="C23" s="13" t="s">
        <v>72</v>
      </c>
    </row>
    <row r="24" spans="1:3" s="113" customFormat="1" ht="63.75">
      <c r="A24" s="32" t="s">
        <v>31</v>
      </c>
      <c r="B24" s="7" t="s">
        <v>24</v>
      </c>
      <c r="C24" s="13" t="s">
        <v>73</v>
      </c>
    </row>
    <row r="25" spans="1:3" s="113" customFormat="1" ht="38.25">
      <c r="A25" s="32" t="s">
        <v>31</v>
      </c>
      <c r="B25" s="7" t="s">
        <v>113</v>
      </c>
      <c r="C25" s="13" t="s">
        <v>114</v>
      </c>
    </row>
    <row r="26" spans="1:3" s="113" customFormat="1" ht="76.5" customHeight="1">
      <c r="A26" s="32" t="s">
        <v>31</v>
      </c>
      <c r="B26" s="7" t="s">
        <v>25</v>
      </c>
      <c r="C26" s="13" t="s">
        <v>119</v>
      </c>
    </row>
    <row r="27" spans="1:3" s="113" customFormat="1" ht="76.5">
      <c r="A27" s="32" t="s">
        <v>31</v>
      </c>
      <c r="B27" s="7" t="s">
        <v>26</v>
      </c>
      <c r="C27" s="13" t="s">
        <v>120</v>
      </c>
    </row>
    <row r="28" spans="1:3" s="113" customFormat="1" ht="25.5">
      <c r="A28" s="32" t="s">
        <v>31</v>
      </c>
      <c r="B28" s="7" t="s">
        <v>38</v>
      </c>
      <c r="C28" s="13" t="s">
        <v>74</v>
      </c>
    </row>
    <row r="29" spans="1:3" s="113" customFormat="1" ht="25.5">
      <c r="A29" s="32" t="s">
        <v>31</v>
      </c>
      <c r="B29" s="7" t="s">
        <v>39</v>
      </c>
      <c r="C29" s="13" t="s">
        <v>75</v>
      </c>
    </row>
    <row r="30" spans="1:3" s="113" customFormat="1" ht="76.5">
      <c r="A30" s="32" t="s">
        <v>31</v>
      </c>
      <c r="B30" s="7" t="s">
        <v>40</v>
      </c>
      <c r="C30" s="13" t="s">
        <v>76</v>
      </c>
    </row>
    <row r="31" spans="1:3" s="113" customFormat="1" ht="76.5">
      <c r="A31" s="32" t="s">
        <v>31</v>
      </c>
      <c r="B31" s="7" t="s">
        <v>41</v>
      </c>
      <c r="C31" s="34" t="s">
        <v>121</v>
      </c>
    </row>
    <row r="32" spans="1:3" s="113" customFormat="1" ht="76.5">
      <c r="A32" s="32" t="s">
        <v>31</v>
      </c>
      <c r="B32" s="7" t="s">
        <v>42</v>
      </c>
      <c r="C32" s="13" t="s">
        <v>77</v>
      </c>
    </row>
    <row r="33" spans="1:3" s="113" customFormat="1" ht="76.5" customHeight="1">
      <c r="A33" s="32" t="s">
        <v>31</v>
      </c>
      <c r="B33" s="7" t="s">
        <v>43</v>
      </c>
      <c r="C33" s="13" t="s">
        <v>78</v>
      </c>
    </row>
    <row r="34" spans="1:3" s="113" customFormat="1" ht="50.25" customHeight="1">
      <c r="A34" s="32" t="s">
        <v>31</v>
      </c>
      <c r="B34" s="7" t="s">
        <v>45</v>
      </c>
      <c r="C34" s="13" t="s">
        <v>79</v>
      </c>
    </row>
    <row r="35" spans="1:3" s="113" customFormat="1" ht="92.25" customHeight="1">
      <c r="A35" s="125" t="s">
        <v>31</v>
      </c>
      <c r="B35" s="126" t="s">
        <v>152</v>
      </c>
      <c r="C35" s="13" t="s">
        <v>153</v>
      </c>
    </row>
    <row r="36" spans="1:3" ht="25.5" customHeight="1">
      <c r="A36" s="125" t="s">
        <v>31</v>
      </c>
      <c r="B36" s="126" t="s">
        <v>150</v>
      </c>
      <c r="C36" s="127" t="s">
        <v>151</v>
      </c>
    </row>
    <row r="37" spans="1:3" s="113" customFormat="1" ht="15.75" customHeight="1">
      <c r="A37" s="32" t="s">
        <v>31</v>
      </c>
      <c r="B37" s="7" t="s">
        <v>27</v>
      </c>
      <c r="C37" s="13" t="s">
        <v>80</v>
      </c>
    </row>
    <row r="38" spans="1:3" s="113" customFormat="1" ht="36.75" customHeight="1">
      <c r="A38" s="32" t="s">
        <v>31</v>
      </c>
      <c r="B38" s="59" t="s">
        <v>122</v>
      </c>
      <c r="C38" s="60" t="s">
        <v>125</v>
      </c>
    </row>
    <row r="39" spans="1:3" s="113" customFormat="1" ht="38.25">
      <c r="A39" s="32" t="s">
        <v>31</v>
      </c>
      <c r="B39" s="59" t="s">
        <v>126</v>
      </c>
      <c r="C39" s="60" t="s">
        <v>127</v>
      </c>
    </row>
    <row r="40" spans="1:3" ht="18" customHeight="1">
      <c r="A40" s="32" t="s">
        <v>31</v>
      </c>
      <c r="B40" s="59" t="s">
        <v>137</v>
      </c>
      <c r="C40" s="60" t="s">
        <v>138</v>
      </c>
    </row>
    <row r="41" spans="1:3" s="113" customFormat="1" ht="25.5" customHeight="1">
      <c r="A41" s="32" t="s">
        <v>31</v>
      </c>
      <c r="B41" s="7" t="s">
        <v>94</v>
      </c>
      <c r="C41" s="9" t="s">
        <v>123</v>
      </c>
    </row>
    <row r="42" spans="1:3" s="113" customFormat="1" ht="25.5" customHeight="1">
      <c r="A42" s="32" t="s">
        <v>31</v>
      </c>
      <c r="B42" s="7" t="s">
        <v>95</v>
      </c>
      <c r="C42" s="9" t="s">
        <v>96</v>
      </c>
    </row>
    <row r="43" spans="1:3" s="113" customFormat="1" ht="15" customHeight="1">
      <c r="A43" s="32" t="s">
        <v>31</v>
      </c>
      <c r="B43" s="7" t="s">
        <v>97</v>
      </c>
      <c r="C43" s="9" t="s">
        <v>81</v>
      </c>
    </row>
    <row r="44" spans="1:3" s="113" customFormat="1" ht="40.5" customHeight="1">
      <c r="A44" s="31" t="s">
        <v>31</v>
      </c>
      <c r="B44" s="67" t="s">
        <v>100</v>
      </c>
      <c r="C44" s="9" t="s">
        <v>84</v>
      </c>
    </row>
    <row r="45" spans="1:3" s="113" customFormat="1" ht="38.25">
      <c r="A45" s="31" t="s">
        <v>31</v>
      </c>
      <c r="B45" s="7" t="s">
        <v>99</v>
      </c>
      <c r="C45" s="9" t="s">
        <v>83</v>
      </c>
    </row>
    <row r="46" spans="1:3" s="113" customFormat="1" ht="25.5" customHeight="1">
      <c r="A46" s="31" t="s">
        <v>31</v>
      </c>
      <c r="B46" s="7" t="s">
        <v>98</v>
      </c>
      <c r="C46" s="9" t="s">
        <v>82</v>
      </c>
    </row>
    <row r="47" spans="1:3" s="113" customFormat="1" ht="63.75">
      <c r="A47" s="32" t="s">
        <v>31</v>
      </c>
      <c r="B47" s="62" t="s">
        <v>101</v>
      </c>
      <c r="C47" s="114" t="s">
        <v>85</v>
      </c>
    </row>
    <row r="48" spans="1:3" s="113" customFormat="1" ht="24.75" customHeight="1">
      <c r="A48" s="115" t="s">
        <v>31</v>
      </c>
      <c r="B48" s="63" t="s">
        <v>102</v>
      </c>
      <c r="C48" s="116" t="s">
        <v>124</v>
      </c>
    </row>
    <row r="49" spans="1:3" s="113" customFormat="1" ht="63" customHeight="1">
      <c r="A49" s="32" t="s">
        <v>31</v>
      </c>
      <c r="B49" s="63" t="s">
        <v>103</v>
      </c>
      <c r="C49" s="64" t="s">
        <v>86</v>
      </c>
    </row>
    <row r="50" spans="1:3" s="113" customFormat="1" ht="38.25">
      <c r="A50" s="32" t="s">
        <v>31</v>
      </c>
      <c r="B50" s="63" t="s">
        <v>104</v>
      </c>
      <c r="C50" s="64" t="s">
        <v>87</v>
      </c>
    </row>
    <row r="51" spans="1:3" s="113" customFormat="1" ht="25.5">
      <c r="A51" s="32" t="s">
        <v>31</v>
      </c>
      <c r="B51" s="63" t="s">
        <v>105</v>
      </c>
      <c r="C51" s="60" t="s">
        <v>88</v>
      </c>
    </row>
    <row r="52" spans="1:3" s="113" customFormat="1" ht="36.75" customHeight="1">
      <c r="A52" s="32" t="s">
        <v>31</v>
      </c>
      <c r="B52" s="63" t="s">
        <v>106</v>
      </c>
      <c r="C52" s="13" t="s">
        <v>92</v>
      </c>
    </row>
    <row r="53" spans="1:3" s="113" customFormat="1" ht="37.5" customHeight="1">
      <c r="A53" s="32" t="s">
        <v>31</v>
      </c>
      <c r="B53" s="59" t="s">
        <v>107</v>
      </c>
      <c r="C53" s="60" t="s">
        <v>91</v>
      </c>
    </row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</sheetData>
  <sheetProtection/>
  <mergeCells count="12">
    <mergeCell ref="B16:C16"/>
    <mergeCell ref="A17:B17"/>
    <mergeCell ref="C17:C18"/>
    <mergeCell ref="A8:C8"/>
    <mergeCell ref="A9:C9"/>
    <mergeCell ref="A10:C10"/>
    <mergeCell ref="A1:C1"/>
    <mergeCell ref="A2:C2"/>
    <mergeCell ref="A3:C3"/>
    <mergeCell ref="A4:C4"/>
    <mergeCell ref="B14:C14"/>
    <mergeCell ref="A15:C1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2019-12-27T12:21:41Z</cp:lastPrinted>
  <dcterms:created xsi:type="dcterms:W3CDTF">2006-11-08T12:26:38Z</dcterms:created>
  <dcterms:modified xsi:type="dcterms:W3CDTF">2021-06-10T05:22:47Z</dcterms:modified>
  <cp:category/>
  <cp:version/>
  <cp:contentType/>
  <cp:contentStatus/>
</cp:coreProperties>
</file>