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-210" windowWidth="14940" windowHeight="9150"/>
  </bookViews>
  <sheets>
    <sheet name="Бюджет" sheetId="1" r:id="rId1"/>
  </sheets>
  <definedNames>
    <definedName name="APPT" localSheetId="0">Бюджет!$A$11</definedName>
    <definedName name="FIO" localSheetId="0">Бюджет!$F$11</definedName>
    <definedName name="LAST_CELL" localSheetId="0">Бюджет!$J$48</definedName>
    <definedName name="SIGN" localSheetId="0">Бюджет!$A$11:$H$11</definedName>
  </definedNames>
  <calcPr calcId="124519"/>
</workbook>
</file>

<file path=xl/calcChain.xml><?xml version="1.0" encoding="utf-8"?>
<calcChain xmlns="http://schemas.openxmlformats.org/spreadsheetml/2006/main">
  <c r="E42" i="1"/>
  <c r="E15"/>
  <c r="E13"/>
  <c r="E6"/>
  <c r="C40"/>
  <c r="C36"/>
  <c r="C32"/>
  <c r="C29"/>
  <c r="C23"/>
  <c r="C19"/>
  <c r="C14"/>
  <c r="C12"/>
  <c r="C5"/>
  <c r="C43" l="1"/>
  <c r="D12" l="1"/>
  <c r="D5" l="1"/>
  <c r="D40"/>
  <c r="E5" l="1"/>
  <c r="E7"/>
  <c r="E8"/>
  <c r="E9"/>
  <c r="E11"/>
  <c r="E16"/>
  <c r="E17"/>
  <c r="E18"/>
  <c r="E20"/>
  <c r="E21"/>
  <c r="E22"/>
  <c r="E24"/>
  <c r="E25"/>
  <c r="E26"/>
  <c r="E27"/>
  <c r="E28"/>
  <c r="E30"/>
  <c r="E31"/>
  <c r="E33"/>
  <c r="E34"/>
  <c r="E35"/>
  <c r="E37"/>
  <c r="E38"/>
  <c r="E39"/>
  <c r="E41"/>
  <c r="E40"/>
  <c r="D36"/>
  <c r="E36" s="1"/>
  <c r="D32"/>
  <c r="E32" s="1"/>
  <c r="D29"/>
  <c r="E29" s="1"/>
  <c r="D23"/>
  <c r="E23" s="1"/>
  <c r="D14"/>
  <c r="E14" s="1"/>
  <c r="E12"/>
  <c r="D19"/>
  <c r="E19" s="1"/>
  <c r="D43" l="1"/>
  <c r="E43" s="1"/>
</calcChain>
</file>

<file path=xl/sharedStrings.xml><?xml version="1.0" encoding="utf-8"?>
<sst xmlns="http://schemas.openxmlformats.org/spreadsheetml/2006/main" count="84" uniqueCount="84">
  <si>
    <t>руб.</t>
  </si>
  <si>
    <t>01 00</t>
  </si>
  <si>
    <t>ОБЩЕГОСУДАРСТВЕННЫЕ ВОПРОСЫ</t>
  </si>
  <si>
    <t>01 03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</si>
  <si>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</si>
  <si>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</si>
  <si>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</si>
  <si>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</si>
  <si>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</si>
  <si>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01 13</t>
  </si>
  <si>
    <t>Другие общегосударственные вопросы</t>
  </si>
  <si>
    <t>03 00</t>
  </si>
  <si>
    <t>НАЦИОНАЛЬНАЯ БЕЗОПАСНОСТЬ И ПРАВООХРАНИТЕЛЬНАЯ ДЕЯТЕЛЬНОСТЬ</t>
  </si>
  <si>
    <t>04 00</t>
  </si>
  <si>
    <t>НАЦИОНАЛЬНАЯ ЭКОНОМИКА</t>
  </si>
  <si>
    <t>04 08</t>
  </si>
  <si>
    <t>Транспорт</t>
  </si>
  <si>
    <t>04 09</t>
  </si>
  <si>
    <t>Дорожное хозяйство (дорожные фонды)</t>
  </si>
  <si>
    <t>04 12</t>
  </si>
  <si>
    <t>Другие вопросы в области национальной экономики</t>
  </si>
  <si>
    <t>05 00</t>
  </si>
  <si>
    <t>ЖИЛИЩНО-КОММУНАЛЬНОЕ ХОЗЯЙСТВО</t>
  </si>
  <si>
    <t>05 01</t>
  </si>
  <si>
    <t>Жилищное хозяйство</t>
  </si>
  <si>
    <t>05 03</t>
  </si>
  <si>
    <t>Благоустройство</t>
  </si>
  <si>
    <t>05 05</t>
  </si>
  <si>
    <t>Другие вопросы в области жилищно-коммунального хозяйства</t>
  </si>
  <si>
    <t>07 00</t>
  </si>
  <si>
    <t>ОБРАЗОВАНИЕ</t>
  </si>
  <si>
    <t>07 01</t>
  </si>
  <si>
    <t>Дошкольное образование</t>
  </si>
  <si>
    <t>07 02</t>
  </si>
  <si>
    <t>Общее образование</t>
  </si>
  <si>
    <t>07 03</t>
  </si>
  <si>
    <t>Дополнительное образование детей</t>
  </si>
  <si>
    <t>07 07</t>
  </si>
  <si>
    <t>Молодежная политика</t>
  </si>
  <si>
    <t>07 09</t>
  </si>
  <si>
    <t>Другие вопросы в области образования</t>
  </si>
  <si>
    <t>08 00</t>
  </si>
  <si>
    <t>КУЛЬТУРА, КИНЕМАТОГРАФИЯ</t>
  </si>
  <si>
    <t>08 01</t>
  </si>
  <si>
    <t>Культура</t>
  </si>
  <si>
    <t>08 04</t>
  </si>
  <si>
    <t>Другие вопросы в области культуры, кинематографии</t>
  </si>
  <si>
    <t>10 00</t>
  </si>
  <si>
    <t>СОЦИАЛЬНАЯ ПОЛИТИКА</t>
  </si>
  <si>
    <t>10 01</t>
  </si>
  <si>
    <t>Пенсионное обеспечение</t>
  </si>
  <si>
    <t>10 03</t>
  </si>
  <si>
    <t>Социальное обеспечение населения</t>
  </si>
  <si>
    <t>10 04</t>
  </si>
  <si>
    <t>Охрана семьи и детства</t>
  </si>
  <si>
    <t>11 00</t>
  </si>
  <si>
    <t>ФИЗИЧЕСКАЯ КУЛЬТУРА И СПОРТ</t>
  </si>
  <si>
    <t>11 01</t>
  </si>
  <si>
    <t>Физическая культура</t>
  </si>
  <si>
    <t>11 02</t>
  </si>
  <si>
    <t>Массовый спорт</t>
  </si>
  <si>
    <t>11 05</t>
  </si>
  <si>
    <t>Другие вопросы в области физической культуры и спорта</t>
  </si>
  <si>
    <t>14 00</t>
  </si>
  <si>
    <t>МЕЖБЮДЖЕТНЫЕ ТРАНСФЕРТЫ ОБЩЕГО ХАРАКТЕРА БЮДЖЕТАМ СУБЪЕКТОВ РОССИЙСКОЙ ФЕДЕРАЦИИ И МУНИЦИПАЛЬНЫХ ОБРАЗОВАНИЙ</t>
  </si>
  <si>
    <t>14 01</t>
  </si>
  <si>
    <t>Дотации на выравнивание бюджетной обеспеченности субъектов Российской Федерации и муниципальных образований</t>
  </si>
  <si>
    <t>Итого</t>
  </si>
  <si>
    <t>Раздел, подраздел</t>
  </si>
  <si>
    <t>Наименование</t>
  </si>
  <si>
    <t>Сельское хозяйство и рыболовство</t>
  </si>
  <si>
    <t>1403</t>
  </si>
  <si>
    <t>Прочие межбюджетные трансферты общего характера</t>
  </si>
  <si>
    <t>Исполнено на 01.07.2021 года</t>
  </si>
  <si>
    <t>01 02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</si>
  <si>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</si>
  <si>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пожарная безопасность</t>
  </si>
  <si>
    <t>03 10</t>
  </si>
  <si>
    <t>Аналитические данные о расходах бюджета МО МР "Ижемский" на 01.07.2022 года по разделам и подразделам классификации расходов в сравнении с соответствующим периодом 2021 года</t>
  </si>
  <si>
    <t>Исполнено на 01.07.2022 года</t>
  </si>
  <si>
    <t>факт на 01.07.2022 к факту 01.07.2021, %</t>
  </si>
  <si>
    <t>01 07</t>
  </si>
  <si>
    <t>Обеспечение проведения выборов и референдумов</t>
  </si>
  <si>
    <t>04 05</t>
  </si>
</sst>
</file>

<file path=xl/styles.xml><?xml version="1.0" encoding="utf-8"?>
<styleSheet xmlns="http://schemas.openxmlformats.org/spreadsheetml/2006/main">
  <numFmts count="1">
    <numFmt numFmtId="164" formatCode="0.0%"/>
  </numFmts>
  <fonts count="7">
    <font>
      <sz val="10"/>
      <name val="Arial"/>
    </font>
    <font>
      <sz val="8.5"/>
      <name val="MS Sans Serif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1F5F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</borders>
  <cellStyleXfs count="6">
    <xf numFmtId="0" fontId="0" fillId="0" borderId="0"/>
    <xf numFmtId="4" fontId="4" fillId="2" borderId="2">
      <alignment horizontal="right" vertical="top" shrinkToFit="1"/>
    </xf>
    <xf numFmtId="4" fontId="5" fillId="0" borderId="2">
      <alignment horizontal="right" vertical="top" shrinkToFit="1"/>
    </xf>
    <xf numFmtId="49" fontId="5" fillId="0" borderId="3">
      <alignment horizontal="center" vertical="top" shrinkToFit="1"/>
    </xf>
    <xf numFmtId="0" fontId="5" fillId="0" borderId="3">
      <alignment horizontal="left" vertical="top" wrapText="1"/>
    </xf>
    <xf numFmtId="4" fontId="5" fillId="0" borderId="3">
      <alignment horizontal="right" vertical="top" shrinkToFit="1"/>
    </xf>
  </cellStyleXfs>
  <cellXfs count="26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0" fontId="0" fillId="0" borderId="0" xfId="0" applyFont="1" applyBorder="1" applyAlignment="1" applyProtection="1">
      <alignment vertical="top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right" wrapText="1"/>
    </xf>
    <xf numFmtId="4" fontId="0" fillId="0" borderId="0" xfId="0" applyNumberFormat="1"/>
    <xf numFmtId="164" fontId="2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 applyProtection="1">
      <alignment horizontal="right" vertical="center"/>
    </xf>
    <xf numFmtId="4" fontId="6" fillId="0" borderId="1" xfId="2" applyNumberFormat="1" applyFont="1" applyBorder="1" applyAlignment="1" applyProtection="1">
      <alignment horizontal="right" vertical="center" shrinkToFit="1"/>
    </xf>
    <xf numFmtId="49" fontId="6" fillId="0" borderId="1" xfId="3" applyNumberFormat="1" applyFont="1" applyBorder="1" applyProtection="1">
      <alignment horizontal="center" vertical="top" shrinkToFit="1"/>
    </xf>
    <xf numFmtId="0" fontId="6" fillId="0" borderId="1" xfId="4" quotePrefix="1" applyNumberFormat="1" applyFont="1" applyBorder="1" applyProtection="1">
      <alignment horizontal="left" vertical="top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center" vertical="center" wrapText="1"/>
    </xf>
    <xf numFmtId="4" fontId="6" fillId="0" borderId="0" xfId="5" applyNumberFormat="1" applyFont="1" applyBorder="1" applyAlignment="1" applyProtection="1">
      <alignment horizontal="right" vertical="top" shrinkToFit="1"/>
    </xf>
    <xf numFmtId="4" fontId="6" fillId="0" borderId="1" xfId="5" applyNumberFormat="1" applyFont="1" applyBorder="1" applyAlignment="1" applyProtection="1">
      <alignment horizontal="right" vertical="center" shrinkToFit="1"/>
    </xf>
  </cellXfs>
  <cellStyles count="6">
    <cellStyle name="ex62" xfId="1"/>
    <cellStyle name="ex64" xfId="3"/>
    <cellStyle name="ex65" xfId="4"/>
    <cellStyle name="ex66" xfId="2"/>
    <cellStyle name="ex68" xfId="5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44"/>
  <sheetViews>
    <sheetView showGridLines="0" tabSelected="1" zoomScale="115" zoomScaleNormal="115" workbookViewId="0">
      <selection activeCell="C7" sqref="C7"/>
    </sheetView>
  </sheetViews>
  <sheetFormatPr defaultRowHeight="12.75" customHeight="1" outlineLevelRow="1"/>
  <cols>
    <col min="1" max="1" width="8" customWidth="1"/>
    <col min="2" max="2" width="49.85546875" customWidth="1"/>
    <col min="3" max="3" width="20.140625" customWidth="1"/>
    <col min="4" max="4" width="19.28515625" customWidth="1"/>
    <col min="5" max="5" width="19.85546875" customWidth="1"/>
    <col min="6" max="6" width="9.140625" customWidth="1"/>
    <col min="7" max="7" width="13.140625" customWidth="1"/>
    <col min="8" max="10" width="9.140625" customWidth="1"/>
  </cols>
  <sheetData>
    <row r="1" spans="1:10" ht="39" customHeight="1">
      <c r="A1" s="23" t="s">
        <v>78</v>
      </c>
      <c r="B1" s="23"/>
      <c r="C1" s="23"/>
      <c r="D1" s="23"/>
      <c r="E1" s="23"/>
      <c r="F1" s="3"/>
      <c r="G1" s="3"/>
    </row>
    <row r="2" spans="1:10">
      <c r="A2" s="21"/>
      <c r="B2" s="22"/>
      <c r="C2" s="22"/>
      <c r="D2" s="22"/>
      <c r="E2" s="22"/>
      <c r="F2" s="22"/>
      <c r="G2" s="22"/>
    </row>
    <row r="3" spans="1:10">
      <c r="B3" s="2"/>
      <c r="C3" s="2"/>
      <c r="D3" s="2"/>
      <c r="E3" s="12" t="s">
        <v>0</v>
      </c>
      <c r="F3" s="2"/>
      <c r="G3" s="2"/>
      <c r="H3" s="2"/>
      <c r="I3" s="1"/>
      <c r="J3" s="1"/>
    </row>
    <row r="4" spans="1:10" ht="60">
      <c r="A4" s="4" t="s">
        <v>68</v>
      </c>
      <c r="B4" s="4" t="s">
        <v>69</v>
      </c>
      <c r="C4" s="4" t="s">
        <v>73</v>
      </c>
      <c r="D4" s="4" t="s">
        <v>79</v>
      </c>
      <c r="E4" s="4" t="s">
        <v>80</v>
      </c>
    </row>
    <row r="5" spans="1:10" ht="15">
      <c r="A5" s="4" t="s">
        <v>1</v>
      </c>
      <c r="B5" s="5" t="s">
        <v>2</v>
      </c>
      <c r="C5" s="6">
        <f>SUM(C6:C11)</f>
        <v>40186208.500000007</v>
      </c>
      <c r="D5" s="6">
        <f>SUM(D6:D11)</f>
        <v>38454574.969999999</v>
      </c>
      <c r="E5" s="20">
        <f>D5/C5</f>
        <v>0.95690975599253136</v>
      </c>
    </row>
    <row r="6" spans="1:10" ht="42.75">
      <c r="A6" s="7" t="s">
        <v>74</v>
      </c>
      <c r="B6" s="8" t="s">
        <v>75</v>
      </c>
      <c r="C6" s="9">
        <v>1752976.06</v>
      </c>
      <c r="D6" s="25">
        <v>1577376.45</v>
      </c>
      <c r="E6" s="15">
        <f t="shared" ref="E6:E43" si="0">D6/C6</f>
        <v>0.89982771926731275</v>
      </c>
    </row>
    <row r="7" spans="1:10" ht="57" customHeight="1" outlineLevel="1">
      <c r="A7" s="7" t="s">
        <v>3</v>
      </c>
      <c r="B7" s="8" t="s">
        <v>4</v>
      </c>
      <c r="C7" s="17">
        <v>100246.65</v>
      </c>
      <c r="D7" s="25">
        <v>65814.2</v>
      </c>
      <c r="E7" s="15">
        <f t="shared" si="0"/>
        <v>0.65652268679302506</v>
      </c>
    </row>
    <row r="8" spans="1:10" ht="62.25" customHeight="1" outlineLevel="1">
      <c r="A8" s="7" t="s">
        <v>5</v>
      </c>
      <c r="B8" s="8" t="s">
        <v>6</v>
      </c>
      <c r="C8" s="17">
        <v>25465435.170000002</v>
      </c>
      <c r="D8" s="25">
        <v>25002058.649999999</v>
      </c>
      <c r="E8" s="15">
        <f t="shared" si="0"/>
        <v>0.98180370698923336</v>
      </c>
    </row>
    <row r="9" spans="1:10" ht="48.75" customHeight="1" outlineLevel="1">
      <c r="A9" s="7" t="s">
        <v>7</v>
      </c>
      <c r="B9" s="8" t="s">
        <v>8</v>
      </c>
      <c r="C9" s="17">
        <v>8398878.3800000008</v>
      </c>
      <c r="D9" s="25">
        <v>8516952.9900000002</v>
      </c>
      <c r="E9" s="15">
        <f t="shared" si="0"/>
        <v>1.0140583783521817</v>
      </c>
    </row>
    <row r="10" spans="1:10" ht="30" customHeight="1" outlineLevel="1">
      <c r="A10" s="7" t="s">
        <v>81</v>
      </c>
      <c r="B10" s="8" t="s">
        <v>82</v>
      </c>
      <c r="C10" s="17"/>
      <c r="D10" s="25">
        <v>611200</v>
      </c>
      <c r="E10" s="15"/>
      <c r="H10" s="24"/>
    </row>
    <row r="11" spans="1:10" ht="15.75" customHeight="1" outlineLevel="1">
      <c r="A11" s="7" t="s">
        <v>9</v>
      </c>
      <c r="B11" s="8" t="s">
        <v>10</v>
      </c>
      <c r="C11" s="17">
        <v>4468672.24</v>
      </c>
      <c r="D11" s="25">
        <v>2681172.6800000002</v>
      </c>
      <c r="E11" s="15">
        <f t="shared" si="0"/>
        <v>0.5999931380064697</v>
      </c>
      <c r="H11" s="24"/>
    </row>
    <row r="12" spans="1:10" ht="30.75" customHeight="1">
      <c r="A12" s="4" t="s">
        <v>11</v>
      </c>
      <c r="B12" s="5" t="s">
        <v>12</v>
      </c>
      <c r="C12" s="6">
        <f>SUM(C13:C13)</f>
        <v>335097.98</v>
      </c>
      <c r="D12" s="6">
        <f>SUM(D13:D13)</f>
        <v>178700</v>
      </c>
      <c r="E12" s="14">
        <f t="shared" si="0"/>
        <v>0.53327686427712873</v>
      </c>
      <c r="H12" s="24"/>
    </row>
    <row r="13" spans="1:10" ht="44.25" customHeight="1" outlineLevel="1">
      <c r="A13" s="7" t="s">
        <v>77</v>
      </c>
      <c r="B13" s="8" t="s">
        <v>76</v>
      </c>
      <c r="C13" s="17">
        <v>335097.98</v>
      </c>
      <c r="D13" s="25">
        <v>178700</v>
      </c>
      <c r="E13" s="15">
        <f t="shared" si="0"/>
        <v>0.53327686427712873</v>
      </c>
      <c r="H13" s="24"/>
    </row>
    <row r="14" spans="1:10" ht="15">
      <c r="A14" s="4" t="s">
        <v>13</v>
      </c>
      <c r="B14" s="5" t="s">
        <v>14</v>
      </c>
      <c r="C14" s="6">
        <f>C15+C16+C17+C18</f>
        <v>19398179.789999999</v>
      </c>
      <c r="D14" s="6">
        <f>D15+D16+D17+D18</f>
        <v>19363260.09</v>
      </c>
      <c r="E14" s="14">
        <f t="shared" si="0"/>
        <v>0.99819984656405747</v>
      </c>
    </row>
    <row r="15" spans="1:10" ht="14.25">
      <c r="A15" s="18" t="s">
        <v>83</v>
      </c>
      <c r="B15" s="19" t="s">
        <v>70</v>
      </c>
      <c r="C15" s="17">
        <v>914400</v>
      </c>
      <c r="D15" s="25">
        <v>916000</v>
      </c>
      <c r="E15" s="15">
        <f t="shared" si="0"/>
        <v>1.0017497812773404</v>
      </c>
    </row>
    <row r="16" spans="1:10" ht="14.25" outlineLevel="1">
      <c r="A16" s="7" t="s">
        <v>15</v>
      </c>
      <c r="B16" s="8" t="s">
        <v>16</v>
      </c>
      <c r="C16" s="17">
        <v>6941078.9100000001</v>
      </c>
      <c r="D16" s="25">
        <v>7298944.8700000001</v>
      </c>
      <c r="E16" s="15">
        <f t="shared" si="0"/>
        <v>1.0515576849997228</v>
      </c>
    </row>
    <row r="17" spans="1:5" ht="19.5" customHeight="1" outlineLevel="1">
      <c r="A17" s="7" t="s">
        <v>17</v>
      </c>
      <c r="B17" s="8" t="s">
        <v>18</v>
      </c>
      <c r="C17" s="17">
        <v>10216032.460000001</v>
      </c>
      <c r="D17" s="25">
        <v>8307416.0300000003</v>
      </c>
      <c r="E17" s="15">
        <f t="shared" si="0"/>
        <v>0.81317439647211143</v>
      </c>
    </row>
    <row r="18" spans="1:5" ht="28.5" outlineLevel="1">
      <c r="A18" s="7" t="s">
        <v>19</v>
      </c>
      <c r="B18" s="8" t="s">
        <v>20</v>
      </c>
      <c r="C18" s="17">
        <v>1326668.42</v>
      </c>
      <c r="D18" s="25">
        <v>2840899.19</v>
      </c>
      <c r="E18" s="15">
        <f t="shared" si="0"/>
        <v>2.1413784689319733</v>
      </c>
    </row>
    <row r="19" spans="1:5" ht="13.5" customHeight="1">
      <c r="A19" s="4" t="s">
        <v>21</v>
      </c>
      <c r="B19" s="5" t="s">
        <v>22</v>
      </c>
      <c r="C19" s="6">
        <f>SUM(C20:C22)</f>
        <v>6215690.3900000006</v>
      </c>
      <c r="D19" s="6">
        <f>SUM(D20:D22)</f>
        <v>7717175.2599999998</v>
      </c>
      <c r="E19" s="14">
        <f t="shared" si="0"/>
        <v>1.2415636519501736</v>
      </c>
    </row>
    <row r="20" spans="1:5" ht="14.25" outlineLevel="1">
      <c r="A20" s="7" t="s">
        <v>23</v>
      </c>
      <c r="B20" s="8" t="s">
        <v>24</v>
      </c>
      <c r="C20" s="17">
        <v>2180011.92</v>
      </c>
      <c r="D20" s="25">
        <v>3209594.32</v>
      </c>
      <c r="E20" s="15">
        <f t="shared" si="0"/>
        <v>1.4722829221961318</v>
      </c>
    </row>
    <row r="21" spans="1:5" ht="14.25" outlineLevel="1">
      <c r="A21" s="7" t="s">
        <v>25</v>
      </c>
      <c r="B21" s="8" t="s">
        <v>26</v>
      </c>
      <c r="C21" s="17">
        <v>306130</v>
      </c>
      <c r="D21" s="25">
        <v>1073980.94</v>
      </c>
      <c r="E21" s="15">
        <f t="shared" si="0"/>
        <v>3.5082512004703883</v>
      </c>
    </row>
    <row r="22" spans="1:5" ht="31.5" customHeight="1" outlineLevel="1">
      <c r="A22" s="7" t="s">
        <v>27</v>
      </c>
      <c r="B22" s="8" t="s">
        <v>28</v>
      </c>
      <c r="C22" s="17">
        <v>3729548.47</v>
      </c>
      <c r="D22" s="25">
        <v>3433600</v>
      </c>
      <c r="E22" s="15">
        <f t="shared" si="0"/>
        <v>0.92064764075850714</v>
      </c>
    </row>
    <row r="23" spans="1:5" ht="13.5" customHeight="1">
      <c r="A23" s="4" t="s">
        <v>29</v>
      </c>
      <c r="B23" s="5" t="s">
        <v>30</v>
      </c>
      <c r="C23" s="6">
        <f>C24+C25+C26+C27+C28</f>
        <v>555395396.19999993</v>
      </c>
      <c r="D23" s="6">
        <f>D24+D25+D26+D27+D28</f>
        <v>582162858.88</v>
      </c>
      <c r="E23" s="14">
        <f t="shared" si="0"/>
        <v>1.0481953269024955</v>
      </c>
    </row>
    <row r="24" spans="1:5" ht="14.25" outlineLevel="1">
      <c r="A24" s="7" t="s">
        <v>31</v>
      </c>
      <c r="B24" s="8" t="s">
        <v>32</v>
      </c>
      <c r="C24" s="17">
        <v>96578964.140000001</v>
      </c>
      <c r="D24" s="25">
        <v>102169962.53</v>
      </c>
      <c r="E24" s="15">
        <f t="shared" si="0"/>
        <v>1.0578904364918984</v>
      </c>
    </row>
    <row r="25" spans="1:5" ht="14.25" outlineLevel="1">
      <c r="A25" s="7" t="s">
        <v>33</v>
      </c>
      <c r="B25" s="8" t="s">
        <v>34</v>
      </c>
      <c r="C25" s="17">
        <v>405226627.07999998</v>
      </c>
      <c r="D25" s="25">
        <v>425471545.61000001</v>
      </c>
      <c r="E25" s="15">
        <f t="shared" si="0"/>
        <v>1.049959497172932</v>
      </c>
    </row>
    <row r="26" spans="1:5" ht="15" customHeight="1" outlineLevel="1">
      <c r="A26" s="7" t="s">
        <v>35</v>
      </c>
      <c r="B26" s="8" t="s">
        <v>36</v>
      </c>
      <c r="C26" s="17">
        <v>34603171.549999997</v>
      </c>
      <c r="D26" s="25">
        <v>34746803.630000003</v>
      </c>
      <c r="E26" s="15">
        <f t="shared" si="0"/>
        <v>1.0041508357056943</v>
      </c>
    </row>
    <row r="27" spans="1:5" ht="14.25" outlineLevel="1">
      <c r="A27" s="7" t="s">
        <v>37</v>
      </c>
      <c r="B27" s="8" t="s">
        <v>38</v>
      </c>
      <c r="C27" s="17">
        <v>547256.52</v>
      </c>
      <c r="D27" s="25">
        <v>1832019.02</v>
      </c>
      <c r="E27" s="15">
        <f t="shared" si="0"/>
        <v>3.3476421989453868</v>
      </c>
    </row>
    <row r="28" spans="1:5" ht="17.25" customHeight="1" outlineLevel="1">
      <c r="A28" s="7" t="s">
        <v>39</v>
      </c>
      <c r="B28" s="8" t="s">
        <v>40</v>
      </c>
      <c r="C28" s="17">
        <v>18439376.91</v>
      </c>
      <c r="D28" s="25">
        <v>17942528.09</v>
      </c>
      <c r="E28" s="15">
        <f t="shared" si="0"/>
        <v>0.97305501034958775</v>
      </c>
    </row>
    <row r="29" spans="1:5" ht="16.5" customHeight="1">
      <c r="A29" s="4" t="s">
        <v>41</v>
      </c>
      <c r="B29" s="5" t="s">
        <v>42</v>
      </c>
      <c r="C29" s="6">
        <f>C30+C31</f>
        <v>71070354.609999999</v>
      </c>
      <c r="D29" s="6">
        <f>D30+D31</f>
        <v>83845427.109999999</v>
      </c>
      <c r="E29" s="14">
        <f t="shared" si="0"/>
        <v>1.1797524800615315</v>
      </c>
    </row>
    <row r="30" spans="1:5" ht="14.25" outlineLevel="1">
      <c r="A30" s="7" t="s">
        <v>43</v>
      </c>
      <c r="B30" s="8" t="s">
        <v>44</v>
      </c>
      <c r="C30" s="17">
        <v>49825072.789999999</v>
      </c>
      <c r="D30" s="25">
        <v>60256452.32</v>
      </c>
      <c r="E30" s="15">
        <f t="shared" si="0"/>
        <v>1.2093600459745562</v>
      </c>
    </row>
    <row r="31" spans="1:5" ht="28.5" outlineLevel="1">
      <c r="A31" s="7" t="s">
        <v>45</v>
      </c>
      <c r="B31" s="8" t="s">
        <v>46</v>
      </c>
      <c r="C31" s="17">
        <v>21245281.82</v>
      </c>
      <c r="D31" s="25">
        <v>23588974.789999999</v>
      </c>
      <c r="E31" s="15">
        <f t="shared" si="0"/>
        <v>1.1103159275483783</v>
      </c>
    </row>
    <row r="32" spans="1:5" ht="15">
      <c r="A32" s="4" t="s">
        <v>47</v>
      </c>
      <c r="B32" s="5" t="s">
        <v>48</v>
      </c>
      <c r="C32" s="6">
        <f>C33+C34+C35</f>
        <v>9736492.1999999993</v>
      </c>
      <c r="D32" s="6">
        <f>D33+D34+D35</f>
        <v>18724423.77</v>
      </c>
      <c r="E32" s="14">
        <f t="shared" si="0"/>
        <v>1.923118037315328</v>
      </c>
    </row>
    <row r="33" spans="1:5" ht="14.25" outlineLevel="1">
      <c r="A33" s="7" t="s">
        <v>49</v>
      </c>
      <c r="B33" s="8" t="s">
        <v>50</v>
      </c>
      <c r="C33" s="17">
        <v>2883597.6</v>
      </c>
      <c r="D33" s="25">
        <v>2956459.67</v>
      </c>
      <c r="E33" s="15">
        <f t="shared" si="0"/>
        <v>1.0252677662098206</v>
      </c>
    </row>
    <row r="34" spans="1:5" ht="17.25" customHeight="1" outlineLevel="1">
      <c r="A34" s="7" t="s">
        <v>51</v>
      </c>
      <c r="B34" s="8" t="s">
        <v>52</v>
      </c>
      <c r="C34" s="17">
        <v>201584.6</v>
      </c>
      <c r="D34" s="25">
        <v>313412.55</v>
      </c>
      <c r="E34" s="15">
        <f t="shared" si="0"/>
        <v>1.5547445092531869</v>
      </c>
    </row>
    <row r="35" spans="1:5" ht="14.25" outlineLevel="1">
      <c r="A35" s="7" t="s">
        <v>53</v>
      </c>
      <c r="B35" s="8" t="s">
        <v>54</v>
      </c>
      <c r="C35" s="17">
        <v>6651310</v>
      </c>
      <c r="D35" s="25">
        <v>15454551.550000001</v>
      </c>
      <c r="E35" s="15">
        <f t="shared" si="0"/>
        <v>2.3235349953618161</v>
      </c>
    </row>
    <row r="36" spans="1:5" ht="15.75" customHeight="1">
      <c r="A36" s="4" t="s">
        <v>55</v>
      </c>
      <c r="B36" s="5" t="s">
        <v>56</v>
      </c>
      <c r="C36" s="6">
        <f>C37+C38+C39</f>
        <v>6460391.1100000003</v>
      </c>
      <c r="D36" s="6">
        <f>D37+D38+D39</f>
        <v>5754750.9399999995</v>
      </c>
      <c r="E36" s="14">
        <f t="shared" si="0"/>
        <v>0.8907743884255328</v>
      </c>
    </row>
    <row r="37" spans="1:5" ht="14.25" outlineLevel="1">
      <c r="A37" s="7" t="s">
        <v>57</v>
      </c>
      <c r="B37" s="8" t="s">
        <v>58</v>
      </c>
      <c r="C37" s="17">
        <v>3912629.25</v>
      </c>
      <c r="D37" s="25">
        <v>4353720.42</v>
      </c>
      <c r="E37" s="15">
        <f t="shared" si="0"/>
        <v>1.1127352329638696</v>
      </c>
    </row>
    <row r="38" spans="1:5" ht="14.25" outlineLevel="1">
      <c r="A38" s="7" t="s">
        <v>59</v>
      </c>
      <c r="B38" s="8" t="s">
        <v>60</v>
      </c>
      <c r="C38" s="17">
        <v>1306365.6100000001</v>
      </c>
      <c r="D38" s="25">
        <v>22270</v>
      </c>
      <c r="E38" s="15">
        <f t="shared" si="0"/>
        <v>1.704729505241645E-2</v>
      </c>
    </row>
    <row r="39" spans="1:5" ht="28.5" outlineLevel="1">
      <c r="A39" s="7" t="s">
        <v>61</v>
      </c>
      <c r="B39" s="8" t="s">
        <v>62</v>
      </c>
      <c r="C39" s="17">
        <v>1241396.25</v>
      </c>
      <c r="D39" s="25">
        <v>1378760.52</v>
      </c>
      <c r="E39" s="15">
        <f t="shared" si="0"/>
        <v>1.1106530408803796</v>
      </c>
    </row>
    <row r="40" spans="1:5" ht="60" customHeight="1">
      <c r="A40" s="4" t="s">
        <v>63</v>
      </c>
      <c r="B40" s="5" t="s">
        <v>64</v>
      </c>
      <c r="C40" s="6">
        <f>SUM(C41:C42)</f>
        <v>25925322</v>
      </c>
      <c r="D40" s="6">
        <f>SUM(D41:D42)</f>
        <v>31622478.530000001</v>
      </c>
      <c r="E40" s="14">
        <f t="shared" si="0"/>
        <v>1.2197525851366475</v>
      </c>
    </row>
    <row r="41" spans="1:5" ht="45.75" customHeight="1" outlineLevel="1">
      <c r="A41" s="7" t="s">
        <v>65</v>
      </c>
      <c r="B41" s="8" t="s">
        <v>66</v>
      </c>
      <c r="C41" s="17">
        <v>21420342</v>
      </c>
      <c r="D41" s="25">
        <v>21904178</v>
      </c>
      <c r="E41" s="15">
        <f t="shared" si="0"/>
        <v>1.0225876879089979</v>
      </c>
    </row>
    <row r="42" spans="1:5" ht="28.5" outlineLevel="1">
      <c r="A42" s="18" t="s">
        <v>71</v>
      </c>
      <c r="B42" s="19" t="s">
        <v>72</v>
      </c>
      <c r="C42" s="17">
        <v>4504980</v>
      </c>
      <c r="D42" s="25">
        <v>9718300.5299999993</v>
      </c>
      <c r="E42" s="15">
        <f t="shared" si="0"/>
        <v>2.1572349999334071</v>
      </c>
    </row>
    <row r="43" spans="1:5" ht="15">
      <c r="A43" s="10" t="s">
        <v>67</v>
      </c>
      <c r="B43" s="11"/>
      <c r="C43" s="16">
        <f>C40+C36+C32+C29+C23+C19+C14+C12+C5</f>
        <v>734723132.77999985</v>
      </c>
      <c r="D43" s="16">
        <f>D40+D36+D32+D29+D23+D19+D14+D12+D5</f>
        <v>787823649.55000007</v>
      </c>
      <c r="E43" s="14">
        <f t="shared" si="0"/>
        <v>1.0722728255051419</v>
      </c>
    </row>
    <row r="44" spans="1:5" ht="12.75" customHeight="1">
      <c r="C44" s="13"/>
    </row>
  </sheetData>
  <mergeCells count="2">
    <mergeCell ref="A2:G2"/>
    <mergeCell ref="A1:E1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dc:description>POI HSSF rep:2.45.0.186</dc:description>
  <cp:lastModifiedBy>123</cp:lastModifiedBy>
  <cp:lastPrinted>2020-09-11T10:08:30Z</cp:lastPrinted>
  <dcterms:created xsi:type="dcterms:W3CDTF">2018-07-30T12:16:30Z</dcterms:created>
  <dcterms:modified xsi:type="dcterms:W3CDTF">2022-08-19T08:42:42Z</dcterms:modified>
</cp:coreProperties>
</file>