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2735" windowHeight="13290" tabRatio="519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'Приложение 1'!$A$16:$F$474</definedName>
    <definedName name="_xlnm._FilterDatabase" localSheetId="1" hidden="1">'Приложение 2'!$A$18:$G$520</definedName>
    <definedName name="asd15" localSheetId="0">#REF!</definedName>
    <definedName name="asd15">#REF!</definedName>
    <definedName name="ggh" localSheetId="0">#REF!</definedName>
    <definedName name="ggh">#REF!</definedName>
    <definedName name="hgghb" localSheetId="0">#REF!</definedName>
    <definedName name="hgghb">#REF!</definedName>
    <definedName name="hjk1" localSheetId="0">#REF!</definedName>
    <definedName name="hjk1">#REF!</definedName>
    <definedName name="Z_683C611D_9BA4_4FCB_ACFA_36C0B3D59D86_.wvu.Cols" localSheetId="2" hidden="1">'Приложение 3'!$L:$R</definedName>
    <definedName name="а318" localSheetId="0">#REF!</definedName>
    <definedName name="а318">#REF!</definedName>
    <definedName name="А319" localSheetId="0">#REF!</definedName>
    <definedName name="А319" localSheetId="2">'[2]Приложение 3'!#REF!</definedName>
    <definedName name="А319" localSheetId="3">'[2]Приложение 3'!#REF!</definedName>
    <definedName name="А319">#REF!</definedName>
    <definedName name="ити" localSheetId="0">#REF!</definedName>
    <definedName name="ити">#REF!</definedName>
    <definedName name="_xlnm.Print_Area" localSheetId="0">'Приложение 1'!$A$1:$F$474</definedName>
    <definedName name="_xlnm.Print_Area" localSheetId="1">'Приложение 2'!$A$1:$G$520</definedName>
    <definedName name="_xlnm.Print_Area" localSheetId="2">'Приложение 3'!$A$1:$R$25</definedName>
    <definedName name="рор" localSheetId="0">#REF!</definedName>
    <definedName name="рор">#REF!</definedName>
    <definedName name="ф123" localSheetId="0">#REF!</definedName>
    <definedName name="ф123">#REF!</definedName>
    <definedName name="ф21">#REF!</definedName>
    <definedName name="Ф320" localSheetId="0">#REF!</definedName>
    <definedName name="Ф320">#REF!</definedName>
    <definedName name="ф324" localSheetId="0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<sst xmlns="http://schemas.openxmlformats.org/spreadsheetml/2006/main" count="2705" uniqueCount="557">
  <si>
    <t>800</t>
  </si>
  <si>
    <t>Иные бюджетные ассигнования</t>
  </si>
  <si>
    <t>500</t>
  </si>
  <si>
    <t>Предоставление мер социальной поддержки по оплате жилья и коммунальных услуг специалистам муниципальных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</si>
  <si>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</si>
  <si>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Предоставление субсидий бюджетным, автономным учреждениям и иным некоммерческим организациям</t>
  </si>
  <si>
    <t>300</t>
  </si>
  <si>
    <t>905</t>
  </si>
  <si>
    <t>Подпрограмма "Управление муниципальными финансами и муниципальным долгом"</t>
  </si>
  <si>
    <t>Дотации на выравнивание бюджетной обеспеченности сельских поселений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</si>
  <si>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</si>
  <si>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</si>
  <si>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</si>
  <si>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</si>
  <si>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Резервный фонд администрации муниципального района "Ижемский"</t>
  </si>
  <si>
    <t>Выполнение других обязательств государства</t>
  </si>
  <si>
    <t>КЦСР</t>
  </si>
  <si>
    <t xml:space="preserve">Наименование </t>
  </si>
  <si>
    <t>903</t>
  </si>
  <si>
    <t>Муниципальная программа муниципального образования муниципального района "Ижемский" "Муниципальное управление"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</si>
  <si>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</si>
  <si>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Руководство и управление в сфере установленных функций органов местного самоуправления (центральный аппарат)</t>
  </si>
  <si>
    <t>Непрограммные направления деятельности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</si>
  <si>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</si>
  <si>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</si>
  <si>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Подпрограмма "Развитие транспортной инфраструктуры и дорожного хозяйства"</t>
  </si>
  <si>
    <t>200</t>
  </si>
  <si>
    <t>956</t>
  </si>
  <si>
    <t>992</t>
  </si>
  <si>
    <t>к решению Совета  муниципального района "Ижемский" "О бюджете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</si>
  <si>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</si>
  <si>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Межбюджетные трансферты</t>
  </si>
  <si>
    <t>Руководитель контрольно-счетной палаты муниципального образования и его заместители</t>
  </si>
  <si>
    <t>Муниципальная программа муниципального образования муниципального района "Ижемский" "Развитие образования"</t>
  </si>
  <si>
    <t>Обеспечение деятельности (оказание муниципальных услуг) муниципальных организаций</t>
  </si>
  <si>
    <t>Капитальные вложения в объекты государственной (муниципальной) собственности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</si>
  <si>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</si>
  <si>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</si>
  <si>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Муниципальная программа муниципального образования муниципального района "Ижемский" "Развитие транспортной системы"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</si>
  <si>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</si>
  <si>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Руководство и управление в сфере установленных функций органов местного самоуправления (централизованная бухгалтерия)</t>
  </si>
  <si>
    <t>Мероприятия в области социальной политики</t>
  </si>
  <si>
    <t>Сумма (тыс. рублей)</t>
  </si>
  <si>
    <t>Подпрограмма "Строительство, обеспечение качественным, доступным жильем населения Ижемского района"</t>
  </si>
  <si>
    <t>Социальное обеспечение и иные выплаты населению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</si>
  <si>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</si>
  <si>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"Развитие и сохранение культуры"</t>
  </si>
  <si>
    <t>Содействие в предоставлении государственной поддержки на приобретение (строительство) жилья молодым семьям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</si>
  <si>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</si>
  <si>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</si>
  <si>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</si>
  <si>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Расходы на реализацию основного мероприятия</t>
  </si>
  <si>
    <t>Оборудование и содержание ледовых переправ и зимних автомобильных дорог общего пользования местного значения</t>
  </si>
  <si>
    <t>Подпрограмма "Организация транспортного обслуживания населения на территории муниципального района "Ижемский""</t>
  </si>
  <si>
    <t>Укрепление и модернизация материально-технической базы объектов сферы культуры и искусства</t>
  </si>
  <si>
    <t>Оказание муниципальных услуг (выполнение работ) учреждениями физкультурно-спортивной направленности</t>
  </si>
  <si>
    <t>Поддержка спортсменов высокого класса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</si>
  <si>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</si>
  <si>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</si>
  <si>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Создание условий для функционирования муниципальных образовательных организаций</t>
  </si>
  <si>
    <t>Обеспечение оздоровления и отдыха детей Ижемского района</t>
  </si>
  <si>
    <t>Руководство и управление в сфере установленных функций органов местного самоуправления</t>
  </si>
  <si>
    <t>Выравнивание бюджетной обеспеченности сельских поселений</t>
  </si>
  <si>
    <t>5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</si>
  <si>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</si>
  <si>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</si>
  <si>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</si>
  <si>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Укрепление материально-технической базы учреждений физкультурно-спортивной направленности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</si>
  <si>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</si>
  <si>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</si>
  <si>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Финансовая поддержка сельскохозяйственных организаций, крестьянских (фермерских) хозяйств</t>
  </si>
  <si>
    <t>Реализация концепции информатизации сферы культуры и искусства</t>
  </si>
  <si>
    <t>02 0 41 S2040</t>
  </si>
  <si>
    <t>Содержание автомобильных дорог общего пользования местного значения</t>
  </si>
  <si>
    <t>08 1 11 S2220</t>
  </si>
  <si>
    <t>08 1 12 S2210</t>
  </si>
  <si>
    <t>08 2 12 S2280</t>
  </si>
  <si>
    <t>Обеспечение функционирования деятельности муниципального учреждения "Жилищное управление"</t>
  </si>
  <si>
    <t>Выявление бесхозяйных объектов недвижимого имущества, используемых для передачи энергетических ресурсов,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</t>
  </si>
  <si>
    <t>Подпрограмма "Управление муниципальным имуществом"</t>
  </si>
  <si>
    <t>Вовлечение в оборот муниципального имущества МО МР "Ижемский"</t>
  </si>
  <si>
    <t>Развитие библиотечного дела</t>
  </si>
  <si>
    <t>Совершенствование деятельности муниципальных образовательных организаций по сохранению, укреплению здоровья обучающихся и воспитанников</t>
  </si>
  <si>
    <t>Осуществление деятельности прочих учреждений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</si>
  <si>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</si>
  <si>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</si>
  <si>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Поддержка отрасли культуры</t>
  </si>
  <si>
    <t>Строительство и реконструкция объектов в сфере образования</t>
  </si>
  <si>
    <t>Обслуживание муниципального долга МР "Ижемский"</t>
  </si>
  <si>
    <t>Обслуживание государственного (муниципального) долга</t>
  </si>
  <si>
    <t>Осуществление переданных полномочий поселений по формированию, исполнению и текущему контролю за исполнением бюджетов поселений в соответствии с заключенными соглашениями</t>
  </si>
  <si>
    <t>Обеспечение роста уровня оплаты труда работников муниципальных учреждений культуры и искусства в Ижемском районе</t>
  </si>
  <si>
    <t>Обеспечение роста уровня оплаты труда работников муниципальных учреждений дополнительного образования</t>
  </si>
  <si>
    <t>04 0 25 00000</t>
  </si>
  <si>
    <t>04 0 25 S2700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</si>
  <si>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Ижемского района</t>
  </si>
  <si>
    <t>Поддержка художественного народного творчества, сохранение традиционной культуры</t>
  </si>
  <si>
    <t>Оказание финансовой поддержки социально ориентированным некоммерческим организациям</t>
  </si>
  <si>
    <t>06 6 11 S2430</t>
  </si>
  <si>
    <t>Укрепление материально-технической базы муниципальных учреждений сферы культуры</t>
  </si>
  <si>
    <t>03 0 11 L4670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</si>
  <si>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</si>
  <si>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Поддержка талантливой молодежи</t>
  </si>
  <si>
    <t>Обеспечение допризывной подготовки учащихся муниципальных образовательных организаций к военной службе</t>
  </si>
  <si>
    <t>Проведение мероприятий по энергосбережению и повышению энергетической эффективности</t>
  </si>
  <si>
    <t>Условно утверждаемые (утвержденные) расходы</t>
  </si>
  <si>
    <t>Наименование сельского поселения</t>
  </si>
  <si>
    <t>Сельское поселение «Брыкаланск»</t>
  </si>
  <si>
    <t>Сельское поселение «Кельчиюр»</t>
  </si>
  <si>
    <t>Сельское поселение «Кипиево»</t>
  </si>
  <si>
    <t>Сельское поселение «Краснобор»</t>
  </si>
  <si>
    <t>Сельское поселение «Мохча»</t>
  </si>
  <si>
    <t>Сельское поселение «Няшабож»</t>
  </si>
  <si>
    <t>Сельское поселение «Сизябск»</t>
  </si>
  <si>
    <t>Сельское поселение «Том»</t>
  </si>
  <si>
    <t>Сельское поселение «Щельяюр»</t>
  </si>
  <si>
    <t>Итого</t>
  </si>
  <si>
    <t>муниципального образования муниципального района "Ижемский"</t>
  </si>
  <si>
    <t xml:space="preserve">Источники </t>
  </si>
  <si>
    <t xml:space="preserve">Код 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</si>
  <si>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</si>
  <si>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</si>
  <si>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</si>
  <si>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</si>
  <si>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к решению Совета  муниципального района  "Ижемский" "О бюджете</t>
  </si>
  <si>
    <t xml:space="preserve"> муниципального образования муниципального района "Ижемский"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</si>
  <si>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</si>
  <si>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</si>
  <si>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964</t>
  </si>
  <si>
    <t>975</t>
  </si>
  <si>
    <t>Формирование земельных участков для последующего предоставления в целях индивидуального жилищного строительства и для последующей реализации их в целях индивидуального жилищного строительства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</si>
  <si>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</si>
  <si>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Мероприятия по профилактике безнадзорности и правонарушений среди несовершеннолетних</t>
  </si>
  <si>
    <t>Организация и проведение мероприятий по сохранению коми языка и традиций в Ижемском районе</t>
  </si>
  <si>
    <t>Обслуживание наплавного моста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</si>
  <si>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</si>
  <si>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</si>
  <si>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Пропаганда здорового образа жизни среди молодежи</t>
  </si>
  <si>
    <t>Наименование кода</t>
  </si>
  <si>
    <t>КВСР</t>
  </si>
  <si>
    <t>КВР</t>
  </si>
  <si>
    <t>Сумма, тыс. рублей</t>
  </si>
  <si>
    <t/>
  </si>
  <si>
    <t>1</t>
  </si>
  <si>
    <t>2</t>
  </si>
  <si>
    <t>3</t>
  </si>
  <si>
    <t>4</t>
  </si>
  <si>
    <t>6</t>
  </si>
  <si>
    <t>7</t>
  </si>
  <si>
    <t>ВСЕГО</t>
  </si>
  <si>
    <t>СОВЕТ РАЙОНА "ИЖЕМСКИЙ"</t>
  </si>
  <si>
    <t>901</t>
  </si>
  <si>
    <t>99 0 00 00000</t>
  </si>
  <si>
    <t>99 0 00 82040</t>
  </si>
  <si>
    <t>Закупка товаров, работ и услуг для обеспечения государственных (муниципальных) нужд</t>
  </si>
  <si>
    <t>АДМИНИСТРАЦИЯ МУНИЦИПАЛЬНОГО РАЙОНА "ИЖЕМСКИЙ"</t>
  </si>
  <si>
    <t>Муниципальная программа муниципального образования муниципального района "Ижемский" "Территориальное развитие"</t>
  </si>
  <si>
    <t>01 0 00 00000</t>
  </si>
  <si>
    <t>01 1 00 00000</t>
  </si>
  <si>
    <t>01 1 22 00000</t>
  </si>
  <si>
    <t>400</t>
  </si>
  <si>
    <t>Расходы на реализацию регионального проекта "Обеспечение устойчивого сокращения непригодного для проживания жилищного фонда"</t>
  </si>
  <si>
    <t>01 1 F3 00000</t>
  </si>
  <si>
    <t>Обеспечение мероприятий по расселению непригодного для проживания жилищного фонда</t>
  </si>
  <si>
    <t>01 1 F3 6748S</t>
  </si>
  <si>
    <t>Подпрограмма "Обеспечение благоприятного и безопасного проживания граждан на территории Ижемского района и качественными жилищно-коммунальными услугами населения"</t>
  </si>
  <si>
    <t>01 2 00 00000</t>
  </si>
  <si>
    <t>01 2 12 00000</t>
  </si>
  <si>
    <t>01 2 12 99000</t>
  </si>
  <si>
    <t>01 2 22 00000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</si>
  <si>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</si>
  <si>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01 2 23 00000</t>
  </si>
  <si>
    <t>01 2 23 99000</t>
  </si>
  <si>
    <t>Содержание мест захоронения</t>
  </si>
  <si>
    <t>01 2 33 00000</t>
  </si>
  <si>
    <t>01 2 33 99000</t>
  </si>
  <si>
    <t>Подпрограмма "Развитие систем обращения с отходами"</t>
  </si>
  <si>
    <t>01 3 00 00000</t>
  </si>
  <si>
    <t>02 0 00 00000</t>
  </si>
  <si>
    <t>02 0 13 00000</t>
  </si>
  <si>
    <t>02 0 31 00000</t>
  </si>
  <si>
    <t>02 0 31 99000</t>
  </si>
  <si>
    <t>05 0 00 00000</t>
  </si>
  <si>
    <t>Реализацию народных проектов в сфере агропромышленного комплекса, прошедших отбор в рамках проекта "Народный бюджет"</t>
  </si>
  <si>
    <t>06 0 00 00000</t>
  </si>
  <si>
    <t>06 2 00 00000</t>
  </si>
  <si>
    <t>06 2 21 00000</t>
  </si>
  <si>
    <t>06 2 21 99000</t>
  </si>
  <si>
    <t>06 3 00 00000</t>
  </si>
  <si>
    <t>06 3 11 00000</t>
  </si>
  <si>
    <t>06 3 11 99000</t>
  </si>
  <si>
    <t>Развитие и поддержка актуального состояния сайта администрации муниципального района "Ижемский"</t>
  </si>
  <si>
    <t>06 3 12 00000</t>
  </si>
  <si>
    <t>06 3 12 99000</t>
  </si>
  <si>
    <t>Подпрограмма "Поддержка социально-ориентированных некоммерческих организаций"</t>
  </si>
  <si>
    <t>06 6 00 00000</t>
  </si>
  <si>
    <t>06 6 11 00000</t>
  </si>
  <si>
    <t>Оплата муниципальными учреждениями расходов по коммунальным услугам</t>
  </si>
  <si>
    <t>07 0 00 00000</t>
  </si>
  <si>
    <t>07 1 00 00000</t>
  </si>
  <si>
    <t>07 1 12 00000</t>
  </si>
  <si>
    <t>07 1 12 99000</t>
  </si>
  <si>
    <t>08 0 00 00000</t>
  </si>
  <si>
    <t>08 1 00 00000</t>
  </si>
  <si>
    <t>08 1 11 00000</t>
  </si>
  <si>
    <t>08 1 12 00000</t>
  </si>
  <si>
    <t>08 1 13 00000</t>
  </si>
  <si>
    <t>08 1 13 99000</t>
  </si>
  <si>
    <t>08 2 00 00000</t>
  </si>
  <si>
    <t>08 2 11 00000</t>
  </si>
  <si>
    <t>08 2 11 99000</t>
  </si>
  <si>
    <t>08 2 12 00000</t>
  </si>
  <si>
    <t>99 0 00 09230</t>
  </si>
  <si>
    <t>99 0 00 10490</t>
  </si>
  <si>
    <t>99 0 00 51200</t>
  </si>
  <si>
    <t>Реализация постановления администрации МР "Ижемский" "О наградах муниципального района "Ижемский"</t>
  </si>
  <si>
    <t>99 0 00 60010</t>
  </si>
  <si>
    <t>99 0 00 73060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</si>
  <si>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</si>
  <si>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99 0 00 73070</t>
  </si>
  <si>
    <t>99 0 00 73080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</si>
  <si>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</si>
  <si>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</si>
  <si>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99 0 00 73150</t>
  </si>
  <si>
    <t>Осуществление государственных полномочий Республики Коми по расчету и предоставлению органам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</si>
  <si>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99 0 00 73160</t>
  </si>
  <si>
    <t>КОНТРОЛЬНО-СЧЕТНАЯ КОМИССИЯ</t>
  </si>
  <si>
    <t>99 0 00 24030</t>
  </si>
  <si>
    <t>99 0 00 82050</t>
  </si>
  <si>
    <t>УПРАВЛЕНИЕ КУЛЬТУРЫ АДМИНИСТРАЦИИ МУНИЦИПАЛЬНОГО РАЙОНА "ИЖЕМСКИЙ"</t>
  </si>
  <si>
    <t>03 0 00 00000</t>
  </si>
  <si>
    <t>03 0 11 00000</t>
  </si>
  <si>
    <t>03 0 13 00000</t>
  </si>
  <si>
    <t>03 0 14 00000</t>
  </si>
  <si>
    <t>03 0 14 99000</t>
  </si>
  <si>
    <t>03 0 15 00000</t>
  </si>
  <si>
    <t>03 0 21 00000</t>
  </si>
  <si>
    <t>03 0 21 99000</t>
  </si>
  <si>
    <t>03 0 22 00000</t>
  </si>
  <si>
    <t>03 0 22 99000</t>
  </si>
  <si>
    <t>03 0 24 00000</t>
  </si>
  <si>
    <t>03 0 24 99000</t>
  </si>
  <si>
    <t>03 0 25 00000</t>
  </si>
  <si>
    <t>03 0 31 00000</t>
  </si>
  <si>
    <t>03 0 31 82040</t>
  </si>
  <si>
    <t>03 0 31 82060</t>
  </si>
  <si>
    <t>Подпрограмма "Профилактика терроризма и экстремизма на территории муниципального района "Ижемcкий""</t>
  </si>
  <si>
    <t>07 2 00 00000</t>
  </si>
  <si>
    <t>99 0 00 10500</t>
  </si>
  <si>
    <t>99 0 00 73190</t>
  </si>
  <si>
    <t>ОТДЕЛ ФИЗИЧЕСКОЙ КУЛЬТУРЫ И СПОРТА АДМИНИСТРАЦИИ МУНИЦИПАЛЬНОГО РАЙОНА "ИЖЕМСКИЙ"</t>
  </si>
  <si>
    <t>04 0 00 00000</t>
  </si>
  <si>
    <t>04 0 21 00000</t>
  </si>
  <si>
    <t>04 0 21 99000</t>
  </si>
  <si>
    <t>04 0 22 00000</t>
  </si>
  <si>
    <t>04 0 22 99000</t>
  </si>
  <si>
    <t>Создание условий для функционирования муниципальных учреждений</t>
  </si>
  <si>
    <t>04 0 26 00000</t>
  </si>
  <si>
    <t>04 0 26 S2850</t>
  </si>
  <si>
    <t>04 0 51 00000</t>
  </si>
  <si>
    <t>04 0 51 99000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</si>
  <si>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"Ижемский" в официальных межмуниципальных, республиканских, межрегиональных, всероссийских соревнованиях</t>
  </si>
  <si>
    <t>04 0 61 00000</t>
  </si>
  <si>
    <t>УПРАВЛЕНИЕ ОБРАЗОВАНИЯ АДМИНИСТРАЦИИ МУНИЦИПАЛЬНОГО РАЙОНА "ИЖЕМСКИЙ"</t>
  </si>
  <si>
    <t>Реализация организациями, осуществляющими образовательную деятельность, дошкольных, основных и дополнительных общеобразовательных программ</t>
  </si>
  <si>
    <t>02 0 11 00000</t>
  </si>
  <si>
    <t>02 0 11 11000</t>
  </si>
  <si>
    <t>02 0 11 73010</t>
  </si>
  <si>
    <t>02 0 11 S2850</t>
  </si>
  <si>
    <t>02 0 12 00000</t>
  </si>
  <si>
    <t>02 0 12 73020</t>
  </si>
  <si>
    <t>02 0 15 00000</t>
  </si>
  <si>
    <t>02 0 15 99000</t>
  </si>
  <si>
    <t>02 0 16 00000</t>
  </si>
  <si>
    <t>02 0 17 00000</t>
  </si>
  <si>
    <t>Софинансирование расходных обязательств органов местного самоуправления, связанных с повышение оплаты труда отдельных категорий работников в сфере образования</t>
  </si>
  <si>
    <t>02 0 21 00000</t>
  </si>
  <si>
    <t>02 0 21 99000</t>
  </si>
  <si>
    <t>02 0 22 00000</t>
  </si>
  <si>
    <t>02 0 22 99000</t>
  </si>
  <si>
    <t>Реализация мер по профилактике детского дорожного травматизма, безнадзорности и правонарушений среди несовершеннолетних</t>
  </si>
  <si>
    <t>02 0 23 00000</t>
  </si>
  <si>
    <t>02 0 23 99000</t>
  </si>
  <si>
    <t>02 0 24 00000</t>
  </si>
  <si>
    <t>02 0 24 99000</t>
  </si>
  <si>
    <t>02 0 25 00000</t>
  </si>
  <si>
    <t>02 0 25 99000</t>
  </si>
  <si>
    <t>02 0 32 00000</t>
  </si>
  <si>
    <t>02 0 32 99000</t>
  </si>
  <si>
    <t>02 0 33 00000</t>
  </si>
  <si>
    <t>02 0 33 99000</t>
  </si>
  <si>
    <t>02 0 41 00000</t>
  </si>
  <si>
    <t>02 0 42 00000</t>
  </si>
  <si>
    <t>02 0 42 99000</t>
  </si>
  <si>
    <t>02 0 51 00000</t>
  </si>
  <si>
    <t>Расходы на реализацию регионального проекта "Успех каждого ребенка"</t>
  </si>
  <si>
    <t>02 0 E2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</si>
  <si>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</si>
  <si>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04 0 23 00000</t>
  </si>
  <si>
    <t>04 0 23 99000</t>
  </si>
  <si>
    <t>04 0 24 00000</t>
  </si>
  <si>
    <t>04 0 24 99000</t>
  </si>
  <si>
    <t>Укрепление материально-технической базы и создание безопасных условий в организациях в сфере образования</t>
  </si>
  <si>
    <t>99 0 00 10510</t>
  </si>
  <si>
    <t>99 0 00 73050</t>
  </si>
  <si>
    <t>ФИНАНСОВОЕ УПРАВЛЕНИЕ АДМИНИСТРАЦИИ МУНИЦИПАЛЬНОГО РАЙОНА "ИЖЕМСКИЙ"</t>
  </si>
  <si>
    <t>06 1 00 00000</t>
  </si>
  <si>
    <t>700</t>
  </si>
  <si>
    <t>06 1 31 00000</t>
  </si>
  <si>
    <t>06 1 31 82040</t>
  </si>
  <si>
    <t>99 0 00 22002</t>
  </si>
  <si>
    <t>99 0 00 24040</t>
  </si>
  <si>
    <t>99 0 00 99990</t>
  </si>
  <si>
    <t>Глава  муниципального образования</t>
  </si>
  <si>
    <t>Ведомственная структура расходов бюджета муниципального  образования</t>
  </si>
  <si>
    <t>Приложение 1</t>
  </si>
  <si>
    <t>Приложение 3</t>
  </si>
  <si>
    <t>01 1 22 99000</t>
  </si>
  <si>
    <t>Обращение с животными без владельцев на территории Ижемского района</t>
  </si>
  <si>
    <t>08 1 11 99000</t>
  </si>
  <si>
    <t>03 0 11 99000</t>
  </si>
  <si>
    <t>03 0 15 99000</t>
  </si>
  <si>
    <t>Обслуживание инженерно-технических средств охраны объектов</t>
  </si>
  <si>
    <t>Мероприятия по проведению оздоровительной кампании детей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</si>
  <si>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</si>
  <si>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02 0 13 99000</t>
  </si>
  <si>
    <t>Иные межбюджетные трансферты бюджетам сельских поселений  по финансовому обеспечению расходных обязательств сельских поселений</t>
  </si>
  <si>
    <t>бюджетам сельских поселений   по финансовому обеспечению расходных обязательств сельских поселений</t>
  </si>
  <si>
    <t>2023 год</t>
  </si>
  <si>
    <t>Реализация мероприятий по капитальному и текущему ремонту многоквартирных домов</t>
  </si>
  <si>
    <t>01 1 F3 67483</t>
  </si>
  <si>
    <t>01 1 F3 67484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</si>
  <si>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</si>
  <si>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06 2 11 00000</t>
  </si>
  <si>
    <t>06 2 11 99000</t>
  </si>
  <si>
    <t>01 1 24 00000</t>
  </si>
  <si>
    <t>09 0 00 00000</t>
  </si>
  <si>
    <t>Муниципальная программа муниципального образования муниципального района "Ижемский" "Обеспечение правопорядка и общественной безопасности"</t>
  </si>
  <si>
    <t>09 0 11 00000</t>
  </si>
  <si>
    <t>09 0 11 99000</t>
  </si>
  <si>
    <t>09 0 12 00000</t>
  </si>
  <si>
    <t>09 0 12 99000</t>
  </si>
  <si>
    <t>03 0 16 00000</t>
  </si>
  <si>
    <t>03 0 16 99000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</si>
  <si>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(подпрограмм, основных мероприятий) поддержки социально ориентированным некоммерческим организациям</t>
  </si>
  <si>
    <t>Обеспечение содержания, ремонта и капитального ремонта автомобильных дорог общего пользования местного значения и улично - дорожной сети</t>
  </si>
  <si>
    <t>99 0 00 82070</t>
  </si>
  <si>
    <t>Реализация народных проектов в сфере культуры, прошедших отбор в рамках проекта "Народный бюджет"</t>
  </si>
  <si>
    <t xml:space="preserve">Реализация народных проектов в сфере культуры, прошедших отбор в рамках проекта "Народный бюджет" 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</si>
  <si>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</si>
  <si>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</si>
  <si>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Дотации на выравнивание бюджетной обеспеченности бюджетам сельских поселений</t>
  </si>
  <si>
    <t>2024 год</t>
  </si>
  <si>
    <t>Приложения 5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</si>
  <si>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</si>
  <si>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Устранение аварийных ситуаций на объектах муниципального жилищного фонда</t>
  </si>
  <si>
    <t>02 0 51 99000</t>
  </si>
  <si>
    <t>02 0 62 00000</t>
  </si>
  <si>
    <t>02 0 62 99000</t>
  </si>
  <si>
    <t>05 3 00 00000</t>
  </si>
  <si>
    <t>05 3 21 00000</t>
  </si>
  <si>
    <t>05 3 21 99000</t>
  </si>
  <si>
    <t>Финансовая поддержка субъектов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</si>
  <si>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05 4 00 00000</t>
  </si>
  <si>
    <t>05 4 11 00000</t>
  </si>
  <si>
    <t>05 4 11 99000</t>
  </si>
  <si>
    <t>05 4 11 S2900</t>
  </si>
  <si>
    <t>06 2 22 00000</t>
  </si>
  <si>
    <t>06 2 22 S2850</t>
  </si>
  <si>
    <t>Автоматизация и модернизация рабочих мест специалистов администрации муниципального района "Ижемский" и муниципальных учреждений, осуществляющих работу с государственными и муниципальными информационными системами</t>
  </si>
  <si>
    <t>06 3 31 00000</t>
  </si>
  <si>
    <t>06 3 31 99000</t>
  </si>
  <si>
    <t>03 0 13 99000</t>
  </si>
  <si>
    <t>Развитие музейного дела</t>
  </si>
  <si>
    <t>Создание безопасных условий для функционирования муниципальных учреждений культуры и искусства</t>
  </si>
  <si>
    <t>03 0 16 S2150</t>
  </si>
  <si>
    <t>03 0 16 S2850</t>
  </si>
  <si>
    <t>Развитие учреждений культурно-досугового типа</t>
  </si>
  <si>
    <t>03 0 23 00000</t>
  </si>
  <si>
    <t>03 0 23 S2500</t>
  </si>
  <si>
    <t>03 0 23 S2600</t>
  </si>
  <si>
    <t>Реализация народных проектов в сфере культуры и искусства, этнокультурного развития народов, проживающих на территории Ижемского района</t>
  </si>
  <si>
    <t>03 0 25 S2690</t>
  </si>
  <si>
    <t>03 0 25 S2700</t>
  </si>
  <si>
    <t>03 0 32 00000</t>
  </si>
  <si>
    <t>03 0 32 99000</t>
  </si>
  <si>
    <t>05 3 12 00000</t>
  </si>
  <si>
    <t>05 3 12 99000</t>
  </si>
  <si>
    <t>Информационная поддержка малого и среднего предпринимательства и физическим лицам, не являющихся индивидуальными предпринимателями и применяющих специальный налоговый режим "Налог на профессиональный доход"</t>
  </si>
  <si>
    <t>Стипендия главы муниципального района - руководителя администрации  спортсменам высокого класса</t>
  </si>
  <si>
    <t>Проведение противопожарных и антитеррористических мероприятий</t>
  </si>
  <si>
    <t>02 0 14 00000</t>
  </si>
  <si>
    <t>02 0 14 99000</t>
  </si>
  <si>
    <t>02 0 16 S2700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</si>
  <si>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</si>
  <si>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02 0 26 00000</t>
  </si>
  <si>
    <t>02 0 26 L3040</t>
  </si>
  <si>
    <t>02 0 52 00000</t>
  </si>
  <si>
    <t>02 0 52 99000</t>
  </si>
  <si>
    <t>02 0 61 00000</t>
  </si>
  <si>
    <t>Укрепление материально-технической базы организаций в сфере образования в Республике Коми</t>
  </si>
  <si>
    <t>Реализация народных проектов в сфере образования прошедших отбор в рамках проекта "Народный бюджет"</t>
  </si>
  <si>
    <t>02 0 61 S2010</t>
  </si>
  <si>
    <t>02 0 61 S2Я00</t>
  </si>
  <si>
    <t>02 0 71 00000</t>
  </si>
  <si>
    <t>02 0 71 82040</t>
  </si>
  <si>
    <t>02 0 71 82060</t>
  </si>
  <si>
    <t>06 1 13 00000</t>
  </si>
  <si>
    <t>06 1 13 21010</t>
  </si>
  <si>
    <t>06 1 13 73110</t>
  </si>
  <si>
    <t>Нераспределенный резерв</t>
  </si>
  <si>
    <t>Развитие учреждений дополнительного образования в сфере культуры</t>
  </si>
  <si>
    <t>07 2 33 00000</t>
  </si>
  <si>
    <t>07 2 33 99000</t>
  </si>
  <si>
    <t>Иные межбюджетные трансферты бюджетам сельских поселений на осуществление полномочий муниципального района по содержанию мест захоронений</t>
  </si>
  <si>
    <t>Реализация народных проектов в сфере агропромышленного комплекса, прошедших отбор в рамках проекта "Народный бюджет"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</si>
  <si>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</si>
  <si>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99 0 00 73180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</si>
  <si>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</si>
  <si>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99 0 00 73195</t>
  </si>
  <si>
    <t>04 0 27 00000</t>
  </si>
  <si>
    <t>04 0 27 82040</t>
  </si>
  <si>
    <t>04 0 61 60000</t>
  </si>
  <si>
    <t>04 0 41 00000</t>
  </si>
  <si>
    <t>04 0 41 99000</t>
  </si>
  <si>
    <t>Повышение оплаты труда отдельных категорий работников в сфере образования</t>
  </si>
  <si>
    <t>Подпрограмма "Малое и среднее предпринимательство в муниципальном районе Ижемский"</t>
  </si>
  <si>
    <t>03 0 14 L5190</t>
  </si>
  <si>
    <t>Подпрограмма "Профилактика терроризма и экстремизма на территории муниципального района "Ижемcкий"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</si>
  <si>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 и инвалидов</t>
  </si>
  <si>
    <t>02 0 17 53031</t>
  </si>
  <si>
    <t>Реализация народных проектов в сфере образования, прошедших отбор в рамках проекта "Народный бюджет"</t>
  </si>
  <si>
    <t>Ведомственная целевая программа "Развитие лыжных гонок и "Северного многоборья"</t>
  </si>
  <si>
    <t>Субвенции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</si>
  <si>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Создание условий для функционирования муниципальных учреждений физической культуры и спорта</t>
  </si>
  <si>
    <t>2025 год</t>
  </si>
  <si>
    <t>на 2023 год и плановый период 2024 и 2025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</si>
  <si>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 и плановый период 2024 и 2025 годов</t>
  </si>
  <si>
    <t>муниципального района "Ижемский" на 2023 год и плановый период 2024 и 2025 годов</t>
  </si>
  <si>
    <t>финансирования дефицита бюджета муниципального образования муниципального района "Ижемский" на 2023 год и  плановый период 2024 и 2025 годов</t>
  </si>
  <si>
    <t xml:space="preserve">Распределение иных межбюджетных трансфертов на 2023 год </t>
  </si>
  <si>
    <t>Организация работ по разработке проектов межевания территории кадастровых кварталов для обеспечения проведения комплексных кадастровых работ</t>
  </si>
  <si>
    <t>01 1 12 00000</t>
  </si>
  <si>
    <t>Проведение комплексных кадастровых работ</t>
  </si>
  <si>
    <t>01 1 12 S2080</t>
  </si>
  <si>
    <t>01 1 12 99000</t>
  </si>
  <si>
    <t>01 1 13 00000</t>
  </si>
  <si>
    <t>01 1 13 99000</t>
  </si>
  <si>
    <t>Реализация инвестиционных проектов по обеспечению новых земельных участков инженерной и дорожной инфраструктурой для целей жилищного строительства с разработкой проектов планировок территорий</t>
  </si>
  <si>
    <t>01 1 14 00000</t>
  </si>
  <si>
    <t>01 1 14 L5762</t>
  </si>
  <si>
    <t>01 1 14 S2730</t>
  </si>
  <si>
    <t>01 1 14 99000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</si>
  <si>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льготной категории граждан</t>
  </si>
  <si>
    <t>01 1 24 L4970</t>
  </si>
  <si>
    <t>Осуществление государственных полномочий по обеспечению жилыми помещениями муниципального специализированного жилищного фонда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 - сирот и  детей, оставшихся без попечения родителей, лиц из числа детей -сирот и детей, оставшихся без попечения родителей, и достигли возраста 23 лет</t>
  </si>
  <si>
    <t>01 1 25 00000</t>
  </si>
  <si>
    <t>01 1 25 73030</t>
  </si>
  <si>
    <t>01 2 21 00000</t>
  </si>
  <si>
    <t>01 2 21 73120</t>
  </si>
  <si>
    <t>01 2 22 22003</t>
  </si>
  <si>
    <t>01 2 35 00000</t>
  </si>
  <si>
    <t>01 2 35 99000</t>
  </si>
  <si>
    <t>Подпрограмма "Развитие агропромышленного и рыбохозяйственного комплексов в муниципальном районе Ижемский"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</si>
  <si>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</si>
  <si>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08 2 11 S2070</t>
  </si>
  <si>
    <t>Возмещение выпадающих доходов организаций речного транспорта, осуществляющих пассажирские перевозки речным транспортом во внутримуниципальном сообщении</t>
  </si>
  <si>
    <t>01 3 12 00000</t>
  </si>
  <si>
    <t>Ликвидация и рекультивация несанкционированных свалок</t>
  </si>
  <si>
    <t>Обеспечение защиты конфиденциальной информации в информационных системах</t>
  </si>
  <si>
    <t>07 1 13 00000</t>
  </si>
  <si>
    <t>07 1 13 99000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</si>
  <si>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</si>
  <si>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04 0 14 00000</t>
  </si>
  <si>
    <t>04 0 14 S2100</t>
  </si>
  <si>
    <t>Реализация народных проектов в сфере физической культуры и спорта</t>
  </si>
  <si>
    <t>Реализация народных проектов в сфере физической культуры и спорта, прошедших отбор в рамках проекта "Народный бюджет"</t>
  </si>
  <si>
    <t>Проведение и участие в конкурсах среди несовершеннолетних в целях профилактики безнадзорности и правонарушений среди несовершеннолетних</t>
  </si>
  <si>
    <t>99 0 00 10600</t>
  </si>
  <si>
    <t>99 0 00 10700</t>
  </si>
  <si>
    <t>08 2 12 99000</t>
  </si>
  <si>
    <t>Проведение выборов в представительный орган муниципального образования</t>
  </si>
  <si>
    <t>99 0 00 09300</t>
  </si>
  <si>
    <t>Создание, хранение, использование и восполнение резерва материальных ресурсов для ликвидации чрезвычайных ситуаций природного и техногенного характера</t>
  </si>
  <si>
    <t>01 1 12 L5110</t>
  </si>
  <si>
    <t>Реализация народных проектов по благоустройству источников холодного водоснабжения</t>
  </si>
  <si>
    <t>01 2 34 00000</t>
  </si>
  <si>
    <t>Иные межбюджетные трансферты бюджетам сельских поселений на осуществление полномочий муниципального района на реализацию народных проектов в сфере водоснабжения</t>
  </si>
  <si>
    <t>01 2 34 22004</t>
  </si>
  <si>
    <t>Иные межбюджетные трансферты на ликвидацию и рекультивацию несанкционированных свалок</t>
  </si>
  <si>
    <t>03 0 A2 00000</t>
  </si>
  <si>
    <t>03 0 A2 55190</t>
  </si>
  <si>
    <t>Расходы на реализацию регионального проекта "Творческие люди"</t>
  </si>
  <si>
    <t>02 0 61 L7500</t>
  </si>
  <si>
    <t>01 1 F3 S2320</t>
  </si>
  <si>
    <t>Создание условий для функционирования муниципальных учреждений физической  культуры и спорта</t>
  </si>
  <si>
    <t>02 0 E2 51710</t>
  </si>
  <si>
    <t>Обустройство и содержание ледовых переправ и зимних автомобильных дорог общего пользования местного значения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</si>
  <si>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</si>
  <si>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</si>
  <si>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Организация бесплатного горячего питания обучающихся, получающих начальное общее образование в   образовательных организациях</t>
  </si>
  <si>
    <t xml:space="preserve">Создание условий для вовлечения детей и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детей и молодежи </t>
  </si>
  <si>
    <t>"Приложение 1</t>
  </si>
  <si>
    <t>к решению Совета муниципального района "Ижемский" "О внесении</t>
  </si>
  <si>
    <t>изменений в решение Совета муниципального района "Ижемский"</t>
  </si>
  <si>
    <t>"О бюджете муниципального образования муниципального района</t>
  </si>
  <si>
    <t xml:space="preserve">от 2023 года № </t>
  </si>
  <si>
    <t>"Ижемский" на 2023 год и плановый период 2024 и 2025 годов"</t>
  </si>
  <si>
    <t>"Приложение  2</t>
  </si>
  <si>
    <t>Приложение 2</t>
  </si>
  <si>
    <t>"Приложение 3</t>
  </si>
  <si>
    <t>"Таблица 3</t>
  </si>
  <si>
    <t>Приложение 4</t>
  </si>
  <si>
    <t>01 2 31 00000</t>
  </si>
  <si>
    <t>01 2 31 99000</t>
  </si>
  <si>
    <t>Строительство и реконструкция объектов водоснабжения</t>
  </si>
  <si>
    <t>Строительство и реконструкция объектов водоотведения и очистки сточных вод</t>
  </si>
  <si>
    <t>01 2 32 00000</t>
  </si>
  <si>
    <t>01 2 32 99000</t>
  </si>
  <si>
    <t>Разработка и актуализация схем теплоснабжения сельских поселений</t>
  </si>
  <si>
    <t>01 2 36 00000</t>
  </si>
  <si>
    <t>01 2 36 99000</t>
  </si>
  <si>
    <t>01 3 12 22005</t>
  </si>
  <si>
    <t>Организация системы вывоза твердых коммунальных отходов</t>
  </si>
  <si>
    <t>01 3 13 00000</t>
  </si>
  <si>
    <t>01 3 13 99000</t>
  </si>
  <si>
    <t>Строительство и реконструкция объектов в сфере культуры и искусства</t>
  </si>
  <si>
    <t>03 0 12 00000</t>
  </si>
  <si>
    <t>03 0 12 99000</t>
  </si>
  <si>
    <t>Обеспечение сохранности, надлежащего использования и эксплуатации муниципального имущества</t>
  </si>
  <si>
    <t>06 2 23 00000</t>
  </si>
  <si>
    <t>06 2 23 99000</t>
  </si>
  <si>
    <t>06 3 42 00000</t>
  </si>
  <si>
    <t>06 3 42 99000</t>
  </si>
  <si>
    <t>Приобретение транспортных средств для осуществления пассажирских перевозок на автомобильном транспорте</t>
  </si>
  <si>
    <t>08 2 13 00000</t>
  </si>
  <si>
    <t>08 2 13 99000</t>
  </si>
  <si>
    <t>08 2 14 00000</t>
  </si>
  <si>
    <t>08 2 14 99000</t>
  </si>
  <si>
    <t>Организация осуществления перевозок пассажиров и багажа воздушным транспортом</t>
  </si>
  <si>
    <t>03 0 A1 00000</t>
  </si>
  <si>
    <t>03 0 A1 55900</t>
  </si>
  <si>
    <t>Расходы на реализацию регионального проекта "Культурная среда"</t>
  </si>
  <si>
    <t>06 1 14 00000</t>
  </si>
  <si>
    <t>06 1 14 99000</t>
  </si>
  <si>
    <t>Сельское поселение «Ижма»</t>
  </si>
  <si>
    <t>Реализация мероприятий по переселению граждан из аварийного жилищного фонда</t>
  </si>
  <si>
    <t>01 1 21 00000</t>
  </si>
  <si>
    <t>01 1 21 99000</t>
  </si>
  <si>
    <t>Подпрограмма "Повышение безопасности дорожного движения на территории муниципального района "Ижемский""</t>
  </si>
  <si>
    <t>08 3 00 00000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</si>
  <si>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значения, улицах, проездах</t>
  </si>
  <si>
    <t>08 3 31 00000</t>
  </si>
  <si>
    <t>08 3 31 99000</t>
  </si>
  <si>
    <t>Организация деятельности добровольной народной дружины, поощрение граждан и членов добровольной народной дружины за участие в охране общественного порядка</t>
  </si>
  <si>
    <t>09 0 17 00000</t>
  </si>
  <si>
    <t>09 0 17 99000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</si>
</sst>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\ 00\ 00"/>
    <numFmt numFmtId="178" formatCode="_-* #,##0.0_р_._-;\-* #,##0.0_р_._-;_-* &quot;-&quot;??_р_._-;_-@_-"/>
    <numFmt numFmtId="179" formatCode="_-* #,##0.0_р_._-;\-* #,##0.0_р_._-;_-* &quot;-&quot;?_р_._-;_-@_-"/>
    <numFmt numFmtId="180" formatCode="000"/>
    <numFmt numFmtId="181" formatCode="00"/>
    <numFmt numFmtId="182" formatCode="0000"/>
    <numFmt numFmtId="183" formatCode="_-* #,##0_р_._-;\-\ #,##0_р_._-;_-* &quot;-&quot;_р_._-;_-@_-"/>
    <numFmt numFmtId="184" formatCode="\+#,##0_р_.;\-#,##0_р_.;_-* &quot;-&quot;_р_._-;_-@_-"/>
    <numFmt numFmtId="185" formatCode="_-* #,##0.0_р_._-;\-\ #,##0.0_р_._-;_-* &quot;-&quot;_р_._-;_-@_-"/>
    <numFmt numFmtId="186" formatCode="#,##0.0_р_."/>
    <numFmt numFmtId="187" formatCode="#,##0.0_ ;\-#,##0.0\ "/>
    <numFmt numFmtId="188" formatCode="[$-FC19]d\ mmmm\ yyyy\ &quot;г.&quot;"/>
    <numFmt numFmtId="189" formatCode="?"/>
    <numFmt numFmtId="190" formatCode="_-* #,##0.00_р_._-;\-* #,##0.00_р_._-;_-* &quot;-&quot;?_р_._-;_-@_-"/>
    <numFmt numFmtId="191" formatCode="#,##0.00_р_."/>
    <numFmt numFmtId="192" formatCode="_-* #,##0.000_р_._-;\-* #,##0.000_р_._-;_-* &quot;-&quot;?_р_._-;_-@_-"/>
    <numFmt numFmtId="193" formatCode="#,##0.00_ ;\-#,##0.00\ "/>
    <numFmt numFmtId="194" formatCode="0.000"/>
    <numFmt numFmtId="195" formatCode="0.0000"/>
    <numFmt numFmtId="196" formatCode="#,##0.0"/>
    <numFmt numFmtId="197" formatCode="000000"/>
    <numFmt numFmtId="198" formatCode="00\ 0\ 0000"/>
    <numFmt numFmtId="199" formatCode="00\0\0000"/>
    <numFmt numFmtId="200" formatCode="00\ 0\ 00\00000"/>
    <numFmt numFmtId="201" formatCode="00\ 0\ 00\ 00000"/>
    <numFmt numFmtId="202" formatCode="#,##0.000"/>
    <numFmt numFmtId="203" formatCode="0.00000"/>
    <numFmt numFmtId="204" formatCode="#,##0.0000"/>
  </numFmts>
  <fonts count="48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/>
      <right style="hair"/>
      <top style="hair"/>
      <bottom style="hair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2" fillId="0" borderId="1">
      <alignment horizontal="left" vertical="top" wrapText="1"/>
      <protection/>
    </xf>
    <xf numFmtId="0" fontId="42" fillId="0" borderId="1">
      <alignment horizontal="left" vertical="top" wrapText="1"/>
      <protection/>
    </xf>
    <xf numFmtId="0" fontId="42" fillId="0" borderId="1">
      <alignment horizontal="left" vertical="top" wrapText="1"/>
      <protection/>
    </xf>
    <xf numFmtId="0" fontId="42" fillId="0" borderId="1">
      <alignment horizontal="left"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19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17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3" fillId="0" borderId="0" xfId="173" applyFont="1" applyFill="1" applyAlignment="1">
      <alignment vertical="top"/>
      <protection/>
    </xf>
    <xf numFmtId="181" fontId="3" fillId="0" borderId="0" xfId="173" applyNumberFormat="1" applyFont="1" applyFill="1" applyAlignment="1">
      <alignment vertical="top"/>
      <protection/>
    </xf>
    <xf numFmtId="182" fontId="3" fillId="0" borderId="0" xfId="173" applyNumberFormat="1" applyFont="1" applyFill="1" applyAlignment="1">
      <alignment vertical="top"/>
      <protection/>
    </xf>
    <xf numFmtId="180" fontId="3" fillId="0" borderId="0" xfId="173" applyNumberFormat="1" applyFont="1" applyFill="1" applyAlignment="1">
      <alignment vertical="top"/>
      <protection/>
    </xf>
    <xf numFmtId="0" fontId="29" fillId="0" borderId="0" xfId="173" applyFont="1" applyFill="1" applyAlignment="1">
      <alignment vertical="top"/>
      <protection/>
    </xf>
    <xf numFmtId="0" fontId="26" fillId="0" borderId="0" xfId="173" applyFont="1" applyFill="1" applyAlignment="1">
      <alignment vertical="top"/>
      <protection/>
    </xf>
    <xf numFmtId="181" fontId="26" fillId="0" borderId="0" xfId="173" applyNumberFormat="1" applyFont="1" applyFill="1" applyAlignment="1">
      <alignment vertical="top"/>
      <protection/>
    </xf>
    <xf numFmtId="182" fontId="26" fillId="0" borderId="0" xfId="173" applyNumberFormat="1" applyFont="1" applyFill="1" applyAlignment="1">
      <alignment vertical="top"/>
      <protection/>
    </xf>
    <xf numFmtId="180" fontId="26" fillId="0" borderId="0" xfId="173" applyNumberFormat="1" applyFont="1" applyFill="1" applyAlignment="1">
      <alignment vertical="top"/>
      <protection/>
    </xf>
    <xf numFmtId="0" fontId="26" fillId="0" borderId="0" xfId="173" applyFont="1" applyFill="1" applyAlignment="1">
      <alignment horizontal="right" vertical="top" wrapText="1"/>
      <protection/>
    </xf>
    <xf numFmtId="0" fontId="30" fillId="0" borderId="0" xfId="173" applyFont="1" applyFill="1" applyAlignment="1">
      <alignment vertical="top"/>
      <protection/>
    </xf>
    <xf numFmtId="0" fontId="27" fillId="0" borderId="0" xfId="173" applyFont="1" applyFill="1" applyAlignment="1">
      <alignment horizontal="center" vertical="top"/>
      <protection/>
    </xf>
    <xf numFmtId="0" fontId="28" fillId="0" borderId="0" xfId="173" applyFont="1" applyFill="1" applyAlignment="1">
      <alignment vertical="top"/>
      <protection/>
    </xf>
    <xf numFmtId="180" fontId="4" fillId="0" borderId="11" xfId="173" applyNumberFormat="1" applyFont="1" applyFill="1" applyBorder="1" applyAlignment="1">
      <alignment horizontal="center" vertical="center" wrapText="1"/>
      <protection/>
    </xf>
    <xf numFmtId="0" fontId="4" fillId="0" borderId="11" xfId="173" applyFont="1" applyFill="1" applyBorder="1" applyAlignment="1">
      <alignment horizontal="center" vertical="center" wrapText="1"/>
      <protection/>
    </xf>
    <xf numFmtId="169" fontId="31" fillId="0" borderId="11" xfId="173" applyNumberFormat="1" applyFont="1" applyFill="1" applyBorder="1" applyAlignment="1">
      <alignment horizontal="center" vertical="top" wrapText="1"/>
      <protection/>
    </xf>
    <xf numFmtId="0" fontId="1" fillId="0" borderId="11" xfId="173" applyNumberFormat="1" applyFont="1" applyFill="1" applyBorder="1" applyAlignment="1">
      <alignment horizontal="center" vertical="top"/>
      <protection/>
    </xf>
    <xf numFmtId="0" fontId="1" fillId="0" borderId="11" xfId="173" applyNumberFormat="1" applyFont="1" applyFill="1" applyBorder="1" applyAlignment="1">
      <alignment horizontal="center" vertical="top" wrapText="1"/>
      <protection/>
    </xf>
    <xf numFmtId="180" fontId="27" fillId="0" borderId="11" xfId="173" applyNumberFormat="1" applyFont="1" applyFill="1" applyBorder="1" applyAlignment="1">
      <alignment vertical="top"/>
      <protection/>
    </xf>
    <xf numFmtId="181" fontId="27" fillId="0" borderId="11" xfId="173" applyNumberFormat="1" applyFont="1" applyFill="1" applyBorder="1" applyAlignment="1">
      <alignment horizontal="center" vertical="top"/>
      <protection/>
    </xf>
    <xf numFmtId="182" fontId="27" fillId="0" borderId="11" xfId="173" applyNumberFormat="1" applyFont="1" applyFill="1" applyBorder="1" applyAlignment="1">
      <alignment horizontal="center" vertical="top"/>
      <protection/>
    </xf>
    <xf numFmtId="180" fontId="27" fillId="0" borderId="11" xfId="173" applyNumberFormat="1" applyFont="1" applyFill="1" applyBorder="1" applyAlignment="1">
      <alignment horizontal="center" vertical="top"/>
      <protection/>
    </xf>
    <xf numFmtId="0" fontId="31" fillId="0" borderId="0" xfId="173" applyFont="1" applyFill="1" applyAlignment="1">
      <alignment vertical="top"/>
      <protection/>
    </xf>
    <xf numFmtId="180" fontId="1" fillId="0" borderId="11" xfId="173" applyNumberFormat="1" applyFont="1" applyFill="1" applyBorder="1" applyAlignment="1">
      <alignment vertical="top"/>
      <protection/>
    </xf>
    <xf numFmtId="181" fontId="1" fillId="0" borderId="11" xfId="173" applyNumberFormat="1" applyFont="1" applyFill="1" applyBorder="1" applyAlignment="1">
      <alignment horizontal="center" vertical="top"/>
      <protection/>
    </xf>
    <xf numFmtId="182" fontId="1" fillId="0" borderId="11" xfId="173" applyNumberFormat="1" applyFont="1" applyFill="1" applyBorder="1" applyAlignment="1">
      <alignment horizontal="center" vertical="top"/>
      <protection/>
    </xf>
    <xf numFmtId="180" fontId="1" fillId="0" borderId="11" xfId="173" applyNumberFormat="1" applyFont="1" applyFill="1" applyBorder="1" applyAlignment="1">
      <alignment horizontal="center" vertical="top"/>
      <protection/>
    </xf>
    <xf numFmtId="181" fontId="30" fillId="0" borderId="0" xfId="173" applyNumberFormat="1" applyFont="1" applyFill="1" applyAlignment="1">
      <alignment vertical="top"/>
      <protection/>
    </xf>
    <xf numFmtId="182" fontId="30" fillId="0" borderId="0" xfId="173" applyNumberFormat="1" applyFont="1" applyFill="1" applyAlignment="1">
      <alignment vertical="top"/>
      <protection/>
    </xf>
    <xf numFmtId="180" fontId="30" fillId="0" borderId="0" xfId="173" applyNumberFormat="1" applyFont="1" applyFill="1" applyAlignment="1">
      <alignment vertical="top"/>
      <protection/>
    </xf>
    <xf numFmtId="0" fontId="30" fillId="0" borderId="0" xfId="173" applyFont="1" applyFill="1" applyAlignment="1">
      <alignment vertical="top" wrapText="1"/>
      <protection/>
    </xf>
    <xf numFmtId="0" fontId="3" fillId="0" borderId="0" xfId="173" applyFont="1" applyFill="1" applyAlignment="1">
      <alignment horizontal="right" vertical="top" wrapText="1"/>
      <protection/>
    </xf>
    <xf numFmtId="0" fontId="4" fillId="0" borderId="11" xfId="173" applyFont="1" applyFill="1" applyBorder="1" applyAlignment="1">
      <alignment horizontal="center" vertical="top" wrapText="1"/>
      <protection/>
    </xf>
    <xf numFmtId="169" fontId="4" fillId="0" borderId="11" xfId="173" applyNumberFormat="1" applyFont="1" applyFill="1" applyBorder="1" applyAlignment="1">
      <alignment horizontal="center" vertical="top" wrapText="1"/>
      <protection/>
    </xf>
    <xf numFmtId="181" fontId="30" fillId="0" borderId="0" xfId="173" applyNumberFormat="1" applyFont="1" applyFill="1" applyBorder="1" applyAlignment="1">
      <alignment horizontal="center" vertical="top"/>
      <protection/>
    </xf>
    <xf numFmtId="182" fontId="30" fillId="0" borderId="0" xfId="173" applyNumberFormat="1" applyFont="1" applyFill="1" applyBorder="1" applyAlignment="1">
      <alignment horizontal="center" vertical="top"/>
      <protection/>
    </xf>
    <xf numFmtId="180" fontId="30" fillId="0" borderId="0" xfId="173" applyNumberFormat="1" applyFont="1" applyFill="1" applyBorder="1" applyAlignment="1">
      <alignment vertical="top"/>
      <protection/>
    </xf>
    <xf numFmtId="0" fontId="30" fillId="0" borderId="0" xfId="173" applyFont="1" applyFill="1" applyBorder="1" applyAlignment="1">
      <alignment vertical="top" wrapText="1"/>
      <protection/>
    </xf>
    <xf numFmtId="0" fontId="3" fillId="0" borderId="0" xfId="0" applyFont="1" applyAlignment="1">
      <alignment/>
    </xf>
    <xf numFmtId="187" fontId="1" fillId="0" borderId="11" xfId="173" applyNumberFormat="1" applyFont="1" applyFill="1" applyBorder="1" applyAlignment="1">
      <alignment horizontal="right" wrapText="1" shrinkToFit="1"/>
      <protection/>
    </xf>
    <xf numFmtId="0" fontId="44" fillId="24" borderId="12" xfId="0" applyFont="1" applyFill="1" applyBorder="1" applyAlignment="1">
      <alignment horizontal="left" vertical="top" wrapText="1"/>
    </xf>
    <xf numFmtId="196" fontId="44" fillId="24" borderId="12" xfId="0" applyNumberFormat="1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top" wrapText="1"/>
    </xf>
    <xf numFmtId="196" fontId="44" fillId="0" borderId="12" xfId="0" applyNumberFormat="1" applyFont="1" applyFill="1" applyBorder="1" applyAlignment="1">
      <alignment horizontal="right" vertical="center" wrapText="1"/>
    </xf>
    <xf numFmtId="0" fontId="45" fillId="24" borderId="12" xfId="0" applyFont="1" applyFill="1" applyBorder="1" applyAlignment="1">
      <alignment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horizontal="center" vertical="center" wrapText="1"/>
    </xf>
    <xf numFmtId="196" fontId="45" fillId="0" borderId="12" xfId="0" applyNumberFormat="1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center" wrapText="1"/>
    </xf>
    <xf numFmtId="196" fontId="45" fillId="0" borderId="11" xfId="0" applyNumberFormat="1" applyFont="1" applyFill="1" applyBorder="1" applyAlignment="1">
      <alignment horizontal="right" vertical="center" wrapText="1"/>
    </xf>
    <xf numFmtId="196" fontId="45" fillId="0" borderId="13" xfId="0" applyNumberFormat="1" applyFont="1" applyFill="1" applyBorder="1" applyAlignment="1">
      <alignment horizontal="right" vertical="center" wrapText="1"/>
    </xf>
    <xf numFmtId="0" fontId="28" fillId="0" borderId="11" xfId="173" applyFont="1" applyFill="1" applyBorder="1" applyAlignment="1">
      <alignment vertical="top"/>
      <protection/>
    </xf>
    <xf numFmtId="0" fontId="4" fillId="0" borderId="11" xfId="173" applyFont="1" applyFill="1" applyBorder="1" applyAlignment="1">
      <alignment wrapText="1"/>
      <protection/>
    </xf>
    <xf numFmtId="187" fontId="27" fillId="0" borderId="11" xfId="173" applyNumberFormat="1" applyFont="1" applyFill="1" applyBorder="1" applyAlignment="1">
      <alignment horizontal="right" wrapText="1" shrinkToFit="1"/>
      <protection/>
    </xf>
    <xf numFmtId="0" fontId="2" fillId="0" borderId="11" xfId="173" applyFont="1" applyFill="1" applyBorder="1" applyAlignment="1">
      <alignment wrapText="1"/>
      <protection/>
    </xf>
    <xf numFmtId="0" fontId="1" fillId="0" borderId="11" xfId="173" applyFont="1" applyFill="1" applyBorder="1" applyAlignment="1">
      <alignment wrapText="1"/>
      <protection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horizontal="center" vertical="center" wrapText="1"/>
    </xf>
    <xf numFmtId="196" fontId="46" fillId="0" borderId="12" xfId="0" applyNumberFormat="1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196" fontId="45" fillId="0" borderId="14" xfId="0" applyNumberFormat="1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196" fontId="46" fillId="0" borderId="11" xfId="0" applyNumberFormat="1" applyFont="1" applyFill="1" applyBorder="1" applyAlignment="1">
      <alignment horizontal="right" vertical="center" wrapText="1"/>
    </xf>
    <xf numFmtId="196" fontId="44" fillId="24" borderId="14" xfId="0" applyNumberFormat="1" applyFont="1" applyFill="1" applyBorder="1" applyAlignment="1">
      <alignment horizontal="right" vertical="center" wrapText="1"/>
    </xf>
    <xf numFmtId="0" fontId="44" fillId="24" borderId="12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76" fontId="32" fillId="0" borderId="11" xfId="0" applyNumberFormat="1" applyFont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horizontal="center" vertical="center" wrapText="1"/>
    </xf>
    <xf numFmtId="196" fontId="46" fillId="0" borderId="13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 wrapText="1"/>
    </xf>
    <xf numFmtId="196" fontId="44" fillId="0" borderId="14" xfId="0" applyNumberFormat="1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196" fontId="44" fillId="0" borderId="11" xfId="0" applyNumberFormat="1" applyFont="1" applyFill="1" applyBorder="1" applyAlignment="1">
      <alignment horizontal="right"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187" fontId="1" fillId="0" borderId="11" xfId="173" applyNumberFormat="1" applyFont="1" applyFill="1" applyBorder="1" applyAlignment="1">
      <alignment vertical="top"/>
      <protection/>
    </xf>
    <xf numFmtId="0" fontId="46" fillId="24" borderId="12" xfId="0" applyFont="1" applyFill="1" applyBorder="1" applyAlignment="1">
      <alignment horizontal="center" vertical="center" wrapText="1"/>
    </xf>
    <xf numFmtId="196" fontId="26" fillId="0" borderId="11" xfId="0" applyNumberFormat="1" applyFont="1" applyBorder="1" applyAlignment="1">
      <alignment horizontal="right" wrapText="1" indent="1"/>
    </xf>
    <xf numFmtId="196" fontId="25" fillId="0" borderId="11" xfId="0" applyNumberFormat="1" applyFont="1" applyBorder="1" applyAlignment="1">
      <alignment horizontal="right" wrapText="1" indent="1"/>
    </xf>
    <xf numFmtId="4" fontId="1" fillId="0" borderId="11" xfId="173" applyNumberFormat="1" applyFont="1" applyFill="1" applyBorder="1" applyAlignment="1">
      <alignment/>
      <protection/>
    </xf>
    <xf numFmtId="0" fontId="44" fillId="24" borderId="11" xfId="0" applyFont="1" applyFill="1" applyBorder="1" applyAlignment="1">
      <alignment horizontal="center" vertical="center" wrapText="1"/>
    </xf>
    <xf numFmtId="0" fontId="44" fillId="24" borderId="12" xfId="0" applyFont="1" applyFill="1" applyBorder="1" applyAlignment="1">
      <alignment horizontal="center" vertical="top" wrapText="1"/>
    </xf>
    <xf numFmtId="0" fontId="44" fillId="24" borderId="12" xfId="0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2" fillId="0" borderId="1" xfId="51" applyNumberFormat="1" applyFont="1" applyProtection="1">
      <alignment horizontal="left" vertical="top" wrapText="1"/>
      <protection/>
    </xf>
    <xf numFmtId="196" fontId="46" fillId="0" borderId="14" xfId="0" applyNumberFormat="1" applyFont="1" applyFill="1" applyBorder="1" applyAlignment="1">
      <alignment horizontal="right" vertical="center" wrapText="1"/>
    </xf>
    <xf numFmtId="196" fontId="46" fillId="0" borderId="16" xfId="0" applyNumberFormat="1" applyFont="1" applyFill="1" applyBorder="1" applyAlignment="1">
      <alignment horizontal="right" vertical="center" wrapText="1"/>
    </xf>
    <xf numFmtId="196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196" fontId="32" fillId="0" borderId="11" xfId="0" applyNumberFormat="1" applyFont="1" applyBorder="1" applyAlignment="1">
      <alignment vertical="center"/>
    </xf>
    <xf numFmtId="196" fontId="46" fillId="0" borderId="17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45" fillId="24" borderId="12" xfId="0" applyFont="1" applyFill="1" applyBorder="1" applyAlignment="1">
      <alignment horizontal="left" vertical="center" wrapText="1"/>
    </xf>
    <xf numFmtId="194" fontId="0" fillId="0" borderId="0" xfId="0" applyNumberFormat="1" applyAlignment="1">
      <alignment/>
    </xf>
    <xf numFmtId="0" fontId="45" fillId="0" borderId="0" xfId="0" applyFont="1" applyAlignment="1">
      <alignment vertical="top" wrapText="1"/>
    </xf>
    <xf numFmtId="0" fontId="45" fillId="0" borderId="18" xfId="0" applyFont="1" applyFill="1" applyBorder="1" applyAlignment="1">
      <alignment vertical="top" wrapText="1"/>
    </xf>
    <xf numFmtId="0" fontId="45" fillId="24" borderId="11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horizontal="center" vertical="center" wrapText="1"/>
    </xf>
    <xf numFmtId="196" fontId="45" fillId="0" borderId="18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196" fontId="1" fillId="0" borderId="11" xfId="173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7" fillId="0" borderId="11" xfId="52" applyNumberFormat="1" applyFont="1" applyBorder="1" applyProtection="1">
      <alignment horizontal="left" vertical="top" wrapText="1"/>
      <protection/>
    </xf>
    <xf numFmtId="0" fontId="42" fillId="0" borderId="11" xfId="53" applyNumberFormat="1" applyBorder="1" applyProtection="1">
      <alignment horizontal="left" vertical="top" wrapText="1"/>
      <protection/>
    </xf>
    <xf numFmtId="0" fontId="42" fillId="0" borderId="0" xfId="0" applyFont="1" applyAlignment="1">
      <alignment wrapText="1"/>
    </xf>
    <xf numFmtId="0" fontId="0" fillId="0" borderId="0" xfId="0" applyNumberFormat="1" applyAlignment="1">
      <alignment/>
    </xf>
    <xf numFmtId="0" fontId="3" fillId="0" borderId="0" xfId="170" applyFont="1" applyAlignment="1" applyProtection="1">
      <alignment horizontal="right"/>
      <protection locked="0"/>
    </xf>
    <xf numFmtId="0" fontId="27" fillId="0" borderId="0" xfId="0" applyFont="1" applyAlignment="1">
      <alignment horizontal="center" vertical="center" wrapText="1"/>
    </xf>
    <xf numFmtId="0" fontId="44" fillId="24" borderId="18" xfId="0" applyFont="1" applyFill="1" applyBorder="1" applyAlignment="1">
      <alignment horizontal="center" vertical="center" wrapText="1"/>
    </xf>
    <xf numFmtId="0" fontId="44" fillId="24" borderId="20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3" fillId="0" borderId="0" xfId="173" applyFont="1" applyFill="1" applyAlignment="1">
      <alignment horizontal="right" vertical="top"/>
      <protection/>
    </xf>
    <xf numFmtId="0" fontId="44" fillId="24" borderId="12" xfId="0" applyFont="1" applyFill="1" applyBorder="1" applyAlignment="1">
      <alignment horizontal="center" vertical="top" wrapText="1"/>
    </xf>
    <xf numFmtId="0" fontId="44" fillId="24" borderId="12" xfId="0" applyFont="1" applyFill="1" applyBorder="1" applyAlignment="1">
      <alignment horizontal="center" vertical="center" wrapText="1"/>
    </xf>
    <xf numFmtId="169" fontId="4" fillId="0" borderId="11" xfId="173" applyNumberFormat="1" applyFont="1" applyFill="1" applyBorder="1" applyAlignment="1">
      <alignment horizontal="center" vertical="center" wrapText="1"/>
      <protection/>
    </xf>
    <xf numFmtId="0" fontId="27" fillId="0" borderId="0" xfId="173" applyFont="1" applyFill="1" applyAlignment="1">
      <alignment horizontal="center" vertical="top" wrapText="1"/>
      <protection/>
    </xf>
    <xf numFmtId="180" fontId="4" fillId="0" borderId="11" xfId="173" applyNumberFormat="1" applyFont="1" applyFill="1" applyBorder="1" applyAlignment="1">
      <alignment horizontal="center" vertical="center" wrapText="1"/>
      <protection/>
    </xf>
    <xf numFmtId="0" fontId="1" fillId="0" borderId="11" xfId="173" applyNumberFormat="1" applyFont="1" applyFill="1" applyBorder="1" applyAlignment="1">
      <alignment horizontal="center" vertical="top"/>
      <protection/>
    </xf>
    <xf numFmtId="0" fontId="3" fillId="0" borderId="0" xfId="172" applyFont="1" applyAlignment="1" applyProtection="1">
      <alignment horizontal="right"/>
      <protection locked="0"/>
    </xf>
    <xf numFmtId="0" fontId="27" fillId="0" borderId="0" xfId="173" applyFont="1" applyFill="1" applyAlignment="1">
      <alignment horizontal="center" vertical="top"/>
      <protection/>
    </xf>
    <xf numFmtId="0" fontId="3" fillId="0" borderId="0" xfId="171" applyFont="1" applyAlignment="1" applyProtection="1">
      <alignment horizontal="right"/>
      <protection locked="0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</cellXfs>
  <cellStyles count="1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62" xfId="51"/>
    <cellStyle name="ex65" xfId="52"/>
    <cellStyle name="ex66" xfId="53"/>
    <cellStyle name="ex67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1" xfId="76"/>
    <cellStyle name="Обычный 12" xfId="77"/>
    <cellStyle name="Обычный 13" xfId="78"/>
    <cellStyle name="Обычный 14" xfId="79"/>
    <cellStyle name="Обычный 15" xfId="80"/>
    <cellStyle name="Обычный 16" xfId="81"/>
    <cellStyle name="Обычный 17" xfId="82"/>
    <cellStyle name="Обычный 18" xfId="83"/>
    <cellStyle name="Обычный 19" xfId="84"/>
    <cellStyle name="Обычный 2" xfId="85"/>
    <cellStyle name="Обычный 2 2" xfId="86"/>
    <cellStyle name="Обычный 20" xfId="87"/>
    <cellStyle name="Обычный 21" xfId="88"/>
    <cellStyle name="Обычный 22" xfId="89"/>
    <cellStyle name="Обычный 23" xfId="90"/>
    <cellStyle name="Обычный 24" xfId="91"/>
    <cellStyle name="Обычный 25" xfId="92"/>
    <cellStyle name="Обычный 26" xfId="93"/>
    <cellStyle name="Обычный 27" xfId="94"/>
    <cellStyle name="Обычный 28" xfId="95"/>
    <cellStyle name="Обычный 29" xfId="96"/>
    <cellStyle name="Обычный 3" xfId="97"/>
    <cellStyle name="Обычный 30" xfId="98"/>
    <cellStyle name="Обычный 31" xfId="99"/>
    <cellStyle name="Обычный 32" xfId="100"/>
    <cellStyle name="Обычный 33" xfId="101"/>
    <cellStyle name="Обычный 34" xfId="102"/>
    <cellStyle name="Обычный 35" xfId="103"/>
    <cellStyle name="Обычный 36" xfId="104"/>
    <cellStyle name="Обычный 37" xfId="105"/>
    <cellStyle name="Обычный 38" xfId="106"/>
    <cellStyle name="Обычный 39" xfId="107"/>
    <cellStyle name="Обычный 4" xfId="108"/>
    <cellStyle name="Обычный 40" xfId="109"/>
    <cellStyle name="Обычный 41" xfId="110"/>
    <cellStyle name="Обычный 42" xfId="111"/>
    <cellStyle name="Обычный 43" xfId="112"/>
    <cellStyle name="Обычный 44" xfId="113"/>
    <cellStyle name="Обычный 45" xfId="114"/>
    <cellStyle name="Обычный 46" xfId="115"/>
    <cellStyle name="Обычный 47" xfId="116"/>
    <cellStyle name="Обычный 48" xfId="117"/>
    <cellStyle name="Обычный 49" xfId="118"/>
    <cellStyle name="Обычный 5" xfId="119"/>
    <cellStyle name="Обычный 50" xfId="120"/>
    <cellStyle name="Обычный 51" xfId="121"/>
    <cellStyle name="Обычный 52" xfId="122"/>
    <cellStyle name="Обычный 53" xfId="123"/>
    <cellStyle name="Обычный 54" xfId="124"/>
    <cellStyle name="Обычный 55" xfId="125"/>
    <cellStyle name="Обычный 56" xfId="126"/>
    <cellStyle name="Обычный 57" xfId="127"/>
    <cellStyle name="Обычный 58" xfId="128"/>
    <cellStyle name="Обычный 59" xfId="129"/>
    <cellStyle name="Обычный 6" xfId="130"/>
    <cellStyle name="Обычный 60" xfId="131"/>
    <cellStyle name="Обычный 61" xfId="132"/>
    <cellStyle name="Обычный 62" xfId="133"/>
    <cellStyle name="Обычный 63" xfId="134"/>
    <cellStyle name="Обычный 64" xfId="135"/>
    <cellStyle name="Обычный 65" xfId="136"/>
    <cellStyle name="Обычный 66" xfId="137"/>
    <cellStyle name="Обычный 67" xfId="138"/>
    <cellStyle name="Обычный 68" xfId="139"/>
    <cellStyle name="Обычный 69" xfId="140"/>
    <cellStyle name="Обычный 7" xfId="141"/>
    <cellStyle name="Обычный 70" xfId="142"/>
    <cellStyle name="Обычный 71" xfId="143"/>
    <cellStyle name="Обычный 72" xfId="144"/>
    <cellStyle name="Обычный 73" xfId="145"/>
    <cellStyle name="Обычный 74" xfId="146"/>
    <cellStyle name="Обычный 75" xfId="147"/>
    <cellStyle name="Обычный 76" xfId="148"/>
    <cellStyle name="Обычный 77" xfId="149"/>
    <cellStyle name="Обычный 78" xfId="150"/>
    <cellStyle name="Обычный 79" xfId="151"/>
    <cellStyle name="Обычный 8" xfId="152"/>
    <cellStyle name="Обычный 80" xfId="153"/>
    <cellStyle name="Обычный 81" xfId="154"/>
    <cellStyle name="Обычный 82" xfId="155"/>
    <cellStyle name="Обычный 83" xfId="156"/>
    <cellStyle name="Обычный 84" xfId="157"/>
    <cellStyle name="Обычный 85" xfId="158"/>
    <cellStyle name="Обычный 86" xfId="159"/>
    <cellStyle name="Обычный 87" xfId="160"/>
    <cellStyle name="Обычный 88" xfId="161"/>
    <cellStyle name="Обычный 89" xfId="162"/>
    <cellStyle name="Обычный 9" xfId="163"/>
    <cellStyle name="Обычный 90" xfId="164"/>
    <cellStyle name="Обычный 91" xfId="165"/>
    <cellStyle name="Обычный 92" xfId="166"/>
    <cellStyle name="Обычный 93" xfId="167"/>
    <cellStyle name="Обычный 94" xfId="168"/>
    <cellStyle name="Обычный 94 2" xfId="169"/>
    <cellStyle name="Обычный_доходы февраль 2" xfId="170"/>
    <cellStyle name="Обычный_доходы февраль_ДЕКАБРЬ ПРИЛОЖЕНИЯ   на 2012 год" xfId="171"/>
    <cellStyle name="Обычный_доходы февраль_ПРИЛОЖЕНИЯ   на 2013 - 2014  годы" xfId="172"/>
    <cellStyle name="Обычный_Источники на 2008 год" xfId="173"/>
    <cellStyle name="Followed Hyperlink" xfId="174"/>
    <cellStyle name="Плохой" xfId="175"/>
    <cellStyle name="Пояснение" xfId="176"/>
    <cellStyle name="Примечание" xfId="177"/>
    <cellStyle name="Примечание 2" xfId="178"/>
    <cellStyle name="Percent" xfId="179"/>
    <cellStyle name="Связанная ячейка" xfId="180"/>
    <cellStyle name="Текст предупреждения" xfId="181"/>
    <cellStyle name="Comma" xfId="182"/>
    <cellStyle name="Comma [0]" xfId="183"/>
    <cellStyle name="Финансовый 2" xfId="184"/>
    <cellStyle name="Хороший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7;&#1090;&#1100;\&#1056;&#1045;&#1064;&#1045;&#1053;&#1048;&#1071;%20&#1056;&#1040;&#1049;&#1054;&#1053;&#1040;\&#1056;&#1045;&#1064;&#1045;&#1053;&#1048;&#1045;%20&#1056;&#1040;&#1049;&#1054;&#1053;&#1040;%202022%20&#1043;&#1054;&#1044;\&#1056;&#1077;&#1096;&#1077;&#1085;&#1080;&#1077;%20&#1076;&#1077;&#1082;&#1072;&#1073;&#1088;&#1100;\&#1055;&#1088;&#1080;&#1083;&#1086;&#1078;&#1077;&#1085;&#1080;&#1103;%20&#1082;%20%20&#1088;&#1077;&#1096;&#1077;&#1085;&#1080;&#1102;%20&#1085;&#1072;%20202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 "/>
      <sheetName val="Приложение 4"/>
      <sheetName val="Приложение 5"/>
    </sheetNames>
    <sheetDataSet>
      <sheetData sheetId="1">
        <row r="81">
          <cell r="F81">
            <v>0</v>
          </cell>
          <cell r="G81">
            <v>0</v>
          </cell>
        </row>
        <row r="100">
          <cell r="F100">
            <v>0</v>
          </cell>
          <cell r="G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view="pageBreakPreview" zoomScaleSheetLayoutView="100" zoomScalePageLayoutView="0" workbookViewId="0" topLeftCell="A436">
      <selection activeCell="Q401" sqref="Q401"/>
    </sheetView>
  </sheetViews>
  <sheetFormatPr defaultColWidth="9.00390625" defaultRowHeight="12.75"/>
  <cols>
    <col min="1" max="1" width="44.375" style="0" customWidth="1"/>
    <col min="2" max="2" width="13.25390625" style="0" customWidth="1"/>
    <col min="3" max="3" width="4.125" style="0" customWidth="1"/>
    <col min="4" max="4" width="10.625" style="0" customWidth="1"/>
    <col min="5" max="5" width="10.375" style="0" customWidth="1"/>
    <col min="6" max="6" width="10.75390625" style="0" customWidth="1"/>
  </cols>
  <sheetData>
    <row r="1" spans="1:10" ht="12.75">
      <c r="A1" s="152" t="s">
        <v>315</v>
      </c>
      <c r="B1" s="152"/>
      <c r="C1" s="152"/>
      <c r="D1" s="152"/>
      <c r="E1" s="152"/>
      <c r="F1" s="152"/>
      <c r="G1" s="50"/>
      <c r="H1" s="50"/>
      <c r="I1" s="50"/>
      <c r="J1" s="50"/>
    </row>
    <row r="2" spans="1:10" ht="12.75">
      <c r="A2" s="152" t="s">
        <v>503</v>
      </c>
      <c r="B2" s="152"/>
      <c r="C2" s="152"/>
      <c r="D2" s="152"/>
      <c r="E2" s="152"/>
      <c r="F2" s="152"/>
      <c r="G2" s="50"/>
      <c r="H2" s="50"/>
      <c r="I2" s="50"/>
      <c r="J2" s="50"/>
    </row>
    <row r="3" spans="1:10" ht="12.75">
      <c r="A3" s="152" t="s">
        <v>504</v>
      </c>
      <c r="B3" s="152"/>
      <c r="C3" s="152"/>
      <c r="D3" s="152"/>
      <c r="E3" s="152"/>
      <c r="F3" s="152"/>
      <c r="G3" s="50"/>
      <c r="H3" s="50"/>
      <c r="I3" s="50"/>
      <c r="J3" s="50"/>
    </row>
    <row r="4" spans="1:10" ht="12.75">
      <c r="A4" s="152" t="s">
        <v>505</v>
      </c>
      <c r="B4" s="152"/>
      <c r="C4" s="152"/>
      <c r="D4" s="152"/>
      <c r="E4" s="152"/>
      <c r="F4" s="152"/>
      <c r="G4" s="50"/>
      <c r="H4" s="50"/>
      <c r="I4" s="50"/>
      <c r="J4" s="50"/>
    </row>
    <row r="5" spans="1:10" ht="12.75">
      <c r="A5" s="152" t="s">
        <v>507</v>
      </c>
      <c r="B5" s="152"/>
      <c r="C5" s="152"/>
      <c r="D5" s="152"/>
      <c r="E5" s="152"/>
      <c r="F5" s="152"/>
      <c r="G5" s="50"/>
      <c r="H5" s="50"/>
      <c r="I5" s="50"/>
      <c r="J5" s="50"/>
    </row>
    <row r="6" spans="1:10" ht="12.75">
      <c r="A6" s="152" t="s">
        <v>506</v>
      </c>
      <c r="B6" s="152"/>
      <c r="C6" s="152"/>
      <c r="D6" s="152"/>
      <c r="E6" s="152"/>
      <c r="F6" s="152"/>
      <c r="G6" s="50"/>
      <c r="H6" s="50"/>
      <c r="I6" s="50"/>
      <c r="J6" s="50"/>
    </row>
    <row r="7" spans="1:10" ht="12.75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152" t="s">
        <v>502</v>
      </c>
      <c r="B8" s="152"/>
      <c r="C8" s="152"/>
      <c r="D8" s="152"/>
      <c r="E8" s="152"/>
      <c r="F8" s="152"/>
      <c r="G8" s="50"/>
      <c r="H8" s="50"/>
      <c r="I8" s="50"/>
      <c r="J8" s="50"/>
    </row>
    <row r="9" spans="1:6" ht="12.75">
      <c r="A9" s="147" t="s">
        <v>29</v>
      </c>
      <c r="B9" s="147"/>
      <c r="C9" s="147"/>
      <c r="D9" s="147"/>
      <c r="E9" s="147"/>
      <c r="F9" s="147"/>
    </row>
    <row r="10" spans="1:6" ht="12.75">
      <c r="A10" s="147" t="s">
        <v>117</v>
      </c>
      <c r="B10" s="147"/>
      <c r="C10" s="147"/>
      <c r="D10" s="147"/>
      <c r="E10" s="147"/>
      <c r="F10" s="147"/>
    </row>
    <row r="11" spans="1:6" ht="12.75">
      <c r="A11" s="147" t="s">
        <v>436</v>
      </c>
      <c r="B11" s="147"/>
      <c r="C11" s="147"/>
      <c r="D11" s="147"/>
      <c r="E11" s="147"/>
      <c r="F11" s="147"/>
    </row>
    <row r="13" spans="1:6" ht="47.25" customHeight="1">
      <c r="A13" s="148" t="s">
        <v>437</v>
      </c>
      <c r="B13" s="148"/>
      <c r="C13" s="148"/>
      <c r="D13" s="148"/>
      <c r="E13" s="148"/>
      <c r="F13" s="148"/>
    </row>
    <row r="15" spans="1:6" ht="12.75">
      <c r="A15" s="149" t="s">
        <v>138</v>
      </c>
      <c r="B15" s="149" t="s">
        <v>16</v>
      </c>
      <c r="C15" s="149" t="s">
        <v>140</v>
      </c>
      <c r="D15" s="151" t="s">
        <v>141</v>
      </c>
      <c r="E15" s="151"/>
      <c r="F15" s="151"/>
    </row>
    <row r="16" spans="1:6" ht="12.75">
      <c r="A16" s="150"/>
      <c r="B16" s="150"/>
      <c r="C16" s="150"/>
      <c r="D16" s="112" t="s">
        <v>328</v>
      </c>
      <c r="E16" s="112" t="s">
        <v>352</v>
      </c>
      <c r="F16" s="112" t="s">
        <v>435</v>
      </c>
    </row>
    <row r="17" spans="1:6" ht="39" customHeight="1">
      <c r="A17" s="79" t="s">
        <v>156</v>
      </c>
      <c r="B17" s="55" t="s">
        <v>157</v>
      </c>
      <c r="C17" s="55" t="s">
        <v>142</v>
      </c>
      <c r="D17" s="85">
        <f>D18+D57+D88</f>
        <v>68328.90000000001</v>
      </c>
      <c r="E17" s="85">
        <f>E18+E57+E88</f>
        <v>97327.1</v>
      </c>
      <c r="F17" s="85">
        <f>F18+F57+F88</f>
        <v>132439.5</v>
      </c>
    </row>
    <row r="18" spans="1:6" ht="36.75" customHeight="1">
      <c r="A18" s="79" t="s">
        <v>43</v>
      </c>
      <c r="B18" s="55" t="s">
        <v>158</v>
      </c>
      <c r="C18" s="55" t="s">
        <v>142</v>
      </c>
      <c r="D18" s="53">
        <f>+D26+D39+D42+D45+D48+D29+D19+D36</f>
        <v>35677.700000000004</v>
      </c>
      <c r="E18" s="53">
        <f>+E26+E39+E42+E45+E48+E29+E19+E36</f>
        <v>87002.9</v>
      </c>
      <c r="F18" s="53">
        <f>+F26+F39+F42+F45+F48+F29+F19+F36</f>
        <v>121158.7</v>
      </c>
    </row>
    <row r="19" spans="1:6" ht="49.5" customHeight="1">
      <c r="A19" s="63" t="s">
        <v>441</v>
      </c>
      <c r="B19" s="61" t="s">
        <v>442</v>
      </c>
      <c r="C19" s="61"/>
      <c r="D19" s="67">
        <f>D24+D20+D22</f>
        <v>1215.4</v>
      </c>
      <c r="E19" s="67">
        <f>E24+E20+E22</f>
        <v>871.8</v>
      </c>
      <c r="F19" s="67">
        <f>F24+F20+F22</f>
        <v>2892</v>
      </c>
    </row>
    <row r="20" spans="1:6" ht="15" customHeight="1">
      <c r="A20" s="63" t="s">
        <v>51</v>
      </c>
      <c r="B20" s="61" t="s">
        <v>445</v>
      </c>
      <c r="C20" s="77"/>
      <c r="D20" s="84">
        <f>D21</f>
        <v>748</v>
      </c>
      <c r="E20" s="84">
        <f>E21</f>
        <v>0</v>
      </c>
      <c r="F20" s="84">
        <f>F21</f>
        <v>0</v>
      </c>
    </row>
    <row r="21" spans="1:6" ht="28.5" customHeight="1">
      <c r="A21" s="76" t="s">
        <v>154</v>
      </c>
      <c r="B21" s="77" t="s">
        <v>445</v>
      </c>
      <c r="C21" s="77">
        <v>200</v>
      </c>
      <c r="D21" s="84">
        <f>'Приложение 2'!E30</f>
        <v>748</v>
      </c>
      <c r="E21" s="84">
        <f>'Приложение 2'!F30</f>
        <v>0</v>
      </c>
      <c r="F21" s="84">
        <f>'Приложение 2'!G30</f>
        <v>0</v>
      </c>
    </row>
    <row r="22" spans="1:6" ht="13.5" customHeight="1">
      <c r="A22" s="63" t="s">
        <v>443</v>
      </c>
      <c r="B22" s="61" t="s">
        <v>484</v>
      </c>
      <c r="C22" s="77"/>
      <c r="D22" s="78">
        <f>D23</f>
        <v>0</v>
      </c>
      <c r="E22" s="78">
        <f>E23</f>
        <v>0</v>
      </c>
      <c r="F22" s="78">
        <f>F23</f>
        <v>2892</v>
      </c>
    </row>
    <row r="23" spans="1:6" ht="28.5" customHeight="1">
      <c r="A23" s="76" t="s">
        <v>154</v>
      </c>
      <c r="B23" s="77" t="s">
        <v>484</v>
      </c>
      <c r="C23" s="77">
        <v>200</v>
      </c>
      <c r="D23" s="78">
        <v>0</v>
      </c>
      <c r="E23" s="78">
        <v>0</v>
      </c>
      <c r="F23" s="78">
        <v>2892</v>
      </c>
    </row>
    <row r="24" spans="1:6" ht="12.75" customHeight="1">
      <c r="A24" s="63" t="s">
        <v>443</v>
      </c>
      <c r="B24" s="61" t="s">
        <v>444</v>
      </c>
      <c r="C24" s="61"/>
      <c r="D24" s="67">
        <f>D25</f>
        <v>467.4</v>
      </c>
      <c r="E24" s="67">
        <f>E25</f>
        <v>871.8</v>
      </c>
      <c r="F24" s="67">
        <f>F25</f>
        <v>0</v>
      </c>
    </row>
    <row r="25" spans="1:6" ht="25.5" customHeight="1">
      <c r="A25" s="76" t="s">
        <v>154</v>
      </c>
      <c r="B25" s="77" t="s">
        <v>444</v>
      </c>
      <c r="C25" s="77">
        <v>200</v>
      </c>
      <c r="D25" s="84">
        <f>'Приложение 2'!E34</f>
        <v>467.4</v>
      </c>
      <c r="E25" s="84">
        <f>'Приложение 2'!F34</f>
        <v>871.8</v>
      </c>
      <c r="F25" s="84">
        <f>'Приложение 2'!G34</f>
        <v>0</v>
      </c>
    </row>
    <row r="26" spans="1:6" ht="63.75" customHeight="1">
      <c r="A26" s="74" t="s">
        <v>130</v>
      </c>
      <c r="B26" s="61" t="s">
        <v>446</v>
      </c>
      <c r="C26" s="61" t="s">
        <v>142</v>
      </c>
      <c r="D26" s="62">
        <f aca="true" t="shared" si="0" ref="D26:F27">D27</f>
        <v>100</v>
      </c>
      <c r="E26" s="62">
        <f t="shared" si="0"/>
        <v>100</v>
      </c>
      <c r="F26" s="62">
        <f t="shared" si="0"/>
        <v>100</v>
      </c>
    </row>
    <row r="27" spans="1:6" ht="15.75" customHeight="1">
      <c r="A27" s="63" t="s">
        <v>51</v>
      </c>
      <c r="B27" s="61" t="s">
        <v>447</v>
      </c>
      <c r="C27" s="61" t="s">
        <v>142</v>
      </c>
      <c r="D27" s="62">
        <f t="shared" si="0"/>
        <v>100</v>
      </c>
      <c r="E27" s="62">
        <f t="shared" si="0"/>
        <v>100</v>
      </c>
      <c r="F27" s="62">
        <f t="shared" si="0"/>
        <v>100</v>
      </c>
    </row>
    <row r="28" spans="1:6" ht="24" customHeight="1">
      <c r="A28" s="76" t="s">
        <v>154</v>
      </c>
      <c r="B28" s="77" t="s">
        <v>447</v>
      </c>
      <c r="C28" s="77" t="s">
        <v>26</v>
      </c>
      <c r="D28" s="78">
        <f>'Приложение 2'!E37</f>
        <v>100</v>
      </c>
      <c r="E28" s="78">
        <f>'Приложение 2'!F37</f>
        <v>100</v>
      </c>
      <c r="F28" s="78">
        <f>'Приложение 2'!G37</f>
        <v>100</v>
      </c>
    </row>
    <row r="29" spans="1:6" ht="60.75" customHeight="1">
      <c r="A29" s="91" t="s">
        <v>448</v>
      </c>
      <c r="B29" s="61" t="s">
        <v>449</v>
      </c>
      <c r="C29" s="61" t="s">
        <v>142</v>
      </c>
      <c r="D29" s="62">
        <f>D32+D34+D30</f>
        <v>1000</v>
      </c>
      <c r="E29" s="62">
        <f>E32+E34+E30</f>
        <v>76807.2</v>
      </c>
      <c r="F29" s="62">
        <f>F32+F34+F30</f>
        <v>108942.8</v>
      </c>
    </row>
    <row r="30" spans="1:6" ht="14.25" customHeight="1">
      <c r="A30" s="63" t="s">
        <v>51</v>
      </c>
      <c r="B30" s="61" t="s">
        <v>452</v>
      </c>
      <c r="C30" s="77"/>
      <c r="D30" s="62">
        <f>D31</f>
        <v>1000</v>
      </c>
      <c r="E30" s="62">
        <f>E31</f>
        <v>0</v>
      </c>
      <c r="F30" s="62">
        <f>F31</f>
        <v>0</v>
      </c>
    </row>
    <row r="31" spans="1:6" ht="27.75" customHeight="1">
      <c r="A31" s="76" t="s">
        <v>35</v>
      </c>
      <c r="B31" s="77" t="s">
        <v>452</v>
      </c>
      <c r="C31" s="77">
        <v>400</v>
      </c>
      <c r="D31" s="78">
        <f>'Приложение 2'!E40</f>
        <v>1000</v>
      </c>
      <c r="E31" s="78">
        <f>'Приложение 2'!F40</f>
        <v>0</v>
      </c>
      <c r="F31" s="78">
        <f>'Приложение 2'!G40</f>
        <v>0</v>
      </c>
    </row>
    <row r="32" spans="1:6" ht="51" customHeight="1">
      <c r="A32" s="60" t="s">
        <v>354</v>
      </c>
      <c r="B32" s="61" t="s">
        <v>450</v>
      </c>
      <c r="C32" s="61" t="s">
        <v>142</v>
      </c>
      <c r="D32" s="62">
        <f>D33</f>
        <v>0</v>
      </c>
      <c r="E32" s="62">
        <f>E33</f>
        <v>43801.5</v>
      </c>
      <c r="F32" s="62">
        <f>F33</f>
        <v>97424</v>
      </c>
    </row>
    <row r="33" spans="1:6" ht="26.25" customHeight="1">
      <c r="A33" s="76" t="s">
        <v>35</v>
      </c>
      <c r="B33" s="77" t="s">
        <v>450</v>
      </c>
      <c r="C33" s="77">
        <v>400</v>
      </c>
      <c r="D33" s="78">
        <f>'Приложение 2'!E42</f>
        <v>0</v>
      </c>
      <c r="E33" s="78">
        <f>'Приложение 2'!F42</f>
        <v>43801.5</v>
      </c>
      <c r="F33" s="78">
        <f>'Приложение 2'!G42</f>
        <v>97424</v>
      </c>
    </row>
    <row r="34" spans="1:6" ht="49.5" customHeight="1">
      <c r="A34" s="60" t="s">
        <v>354</v>
      </c>
      <c r="B34" s="61" t="s">
        <v>451</v>
      </c>
      <c r="C34" s="77"/>
      <c r="D34" s="78">
        <f>D35</f>
        <v>0</v>
      </c>
      <c r="E34" s="78">
        <f>E35</f>
        <v>33005.7</v>
      </c>
      <c r="F34" s="78">
        <f>F35</f>
        <v>11518.8</v>
      </c>
    </row>
    <row r="35" spans="1:6" ht="27.75" customHeight="1">
      <c r="A35" s="76" t="s">
        <v>35</v>
      </c>
      <c r="B35" s="77" t="s">
        <v>451</v>
      </c>
      <c r="C35" s="77">
        <v>400</v>
      </c>
      <c r="D35" s="78">
        <f>'Приложение 2'!E44</f>
        <v>0</v>
      </c>
      <c r="E35" s="78">
        <f>'Приложение 2'!F44</f>
        <v>33005.7</v>
      </c>
      <c r="F35" s="78">
        <f>'Приложение 2'!G44</f>
        <v>11518.8</v>
      </c>
    </row>
    <row r="36" spans="1:6" ht="26.25" customHeight="1">
      <c r="A36" s="63" t="s">
        <v>546</v>
      </c>
      <c r="B36" s="61" t="s">
        <v>547</v>
      </c>
      <c r="C36" s="61"/>
      <c r="D36" s="62">
        <f aca="true" t="shared" si="1" ref="D36:F37">D37</f>
        <v>600</v>
      </c>
      <c r="E36" s="62">
        <f t="shared" si="1"/>
        <v>0</v>
      </c>
      <c r="F36" s="62">
        <f t="shared" si="1"/>
        <v>0</v>
      </c>
    </row>
    <row r="37" spans="1:6" ht="13.5" customHeight="1">
      <c r="A37" s="63" t="s">
        <v>51</v>
      </c>
      <c r="B37" s="61" t="s">
        <v>548</v>
      </c>
      <c r="C37" s="61"/>
      <c r="D37" s="62">
        <f t="shared" si="1"/>
        <v>600</v>
      </c>
      <c r="E37" s="62">
        <f t="shared" si="1"/>
        <v>0</v>
      </c>
      <c r="F37" s="62">
        <f t="shared" si="1"/>
        <v>0</v>
      </c>
    </row>
    <row r="38" spans="1:6" ht="25.5" customHeight="1">
      <c r="A38" s="76" t="s">
        <v>154</v>
      </c>
      <c r="B38" s="77" t="s">
        <v>548</v>
      </c>
      <c r="C38" s="77">
        <v>200</v>
      </c>
      <c r="D38" s="78">
        <f>'Приложение 2'!E47</f>
        <v>600</v>
      </c>
      <c r="E38" s="78">
        <f>'Приложение 2'!F47</f>
        <v>0</v>
      </c>
      <c r="F38" s="78">
        <f>'Приложение 2'!G47</f>
        <v>0</v>
      </c>
    </row>
    <row r="39" spans="1:6" ht="77.25" customHeight="1">
      <c r="A39" s="74" t="s">
        <v>453</v>
      </c>
      <c r="B39" s="61" t="s">
        <v>159</v>
      </c>
      <c r="C39" s="61" t="s">
        <v>142</v>
      </c>
      <c r="D39" s="62">
        <f aca="true" t="shared" si="2" ref="D39:F40">D40</f>
        <v>274.4</v>
      </c>
      <c r="E39" s="62">
        <f t="shared" si="2"/>
        <v>150</v>
      </c>
      <c r="F39" s="62">
        <f t="shared" si="2"/>
        <v>150</v>
      </c>
    </row>
    <row r="40" spans="1:6" ht="14.25" customHeight="1">
      <c r="A40" s="63" t="s">
        <v>51</v>
      </c>
      <c r="B40" s="61" t="s">
        <v>317</v>
      </c>
      <c r="C40" s="61" t="s">
        <v>142</v>
      </c>
      <c r="D40" s="62">
        <f t="shared" si="2"/>
        <v>274.4</v>
      </c>
      <c r="E40" s="62">
        <f t="shared" si="2"/>
        <v>150</v>
      </c>
      <c r="F40" s="62">
        <f t="shared" si="2"/>
        <v>150</v>
      </c>
    </row>
    <row r="41" spans="1:6" ht="26.25" customHeight="1">
      <c r="A41" s="76" t="s">
        <v>154</v>
      </c>
      <c r="B41" s="77" t="s">
        <v>317</v>
      </c>
      <c r="C41" s="77" t="s">
        <v>26</v>
      </c>
      <c r="D41" s="78">
        <f>'Приложение 2'!E50</f>
        <v>274.4</v>
      </c>
      <c r="E41" s="78">
        <f>'Приложение 2'!F50</f>
        <v>150</v>
      </c>
      <c r="F41" s="78">
        <f>'Приложение 2'!G50</f>
        <v>150</v>
      </c>
    </row>
    <row r="42" spans="1:6" ht="39" customHeight="1">
      <c r="A42" s="74" t="s">
        <v>47</v>
      </c>
      <c r="B42" s="115" t="s">
        <v>335</v>
      </c>
      <c r="C42" s="61" t="s">
        <v>142</v>
      </c>
      <c r="D42" s="62">
        <f aca="true" t="shared" si="3" ref="D42:F43">D43</f>
        <v>1400</v>
      </c>
      <c r="E42" s="62">
        <f t="shared" si="3"/>
        <v>400</v>
      </c>
      <c r="F42" s="62">
        <f t="shared" si="3"/>
        <v>400</v>
      </c>
    </row>
    <row r="43" spans="1:6" ht="48" customHeight="1">
      <c r="A43" s="63" t="s">
        <v>101</v>
      </c>
      <c r="B43" s="61" t="s">
        <v>454</v>
      </c>
      <c r="C43" s="61" t="s">
        <v>142</v>
      </c>
      <c r="D43" s="62">
        <f t="shared" si="3"/>
        <v>1400</v>
      </c>
      <c r="E43" s="62">
        <f t="shared" si="3"/>
        <v>400</v>
      </c>
      <c r="F43" s="62">
        <f t="shared" si="3"/>
        <v>400</v>
      </c>
    </row>
    <row r="44" spans="1:6" ht="24">
      <c r="A44" s="76" t="s">
        <v>44</v>
      </c>
      <c r="B44" s="77" t="s">
        <v>454</v>
      </c>
      <c r="C44" s="77" t="s">
        <v>6</v>
      </c>
      <c r="D44" s="78">
        <f>'Приложение 2'!E53</f>
        <v>1400</v>
      </c>
      <c r="E44" s="78">
        <f>'Приложение 2'!F53</f>
        <v>400</v>
      </c>
      <c r="F44" s="78">
        <f>'Приложение 2'!G53</f>
        <v>400</v>
      </c>
    </row>
    <row r="45" spans="1:6" ht="123.75" customHeight="1">
      <c r="A45" s="74" t="s">
        <v>455</v>
      </c>
      <c r="B45" s="61" t="s">
        <v>456</v>
      </c>
      <c r="C45" s="61" t="s">
        <v>142</v>
      </c>
      <c r="D45" s="62">
        <f aca="true" t="shared" si="4" ref="D45:F46">D46</f>
        <v>8673.9</v>
      </c>
      <c r="E45" s="62">
        <f t="shared" si="4"/>
        <v>8673.9</v>
      </c>
      <c r="F45" s="62">
        <f t="shared" si="4"/>
        <v>8673.9</v>
      </c>
    </row>
    <row r="46" spans="1:6" ht="109.5" customHeight="1">
      <c r="A46" s="63" t="s">
        <v>48</v>
      </c>
      <c r="B46" s="61" t="s">
        <v>457</v>
      </c>
      <c r="C46" s="61" t="s">
        <v>142</v>
      </c>
      <c r="D46" s="62">
        <f t="shared" si="4"/>
        <v>8673.9</v>
      </c>
      <c r="E46" s="62">
        <f t="shared" si="4"/>
        <v>8673.9</v>
      </c>
      <c r="F46" s="62">
        <f t="shared" si="4"/>
        <v>8673.9</v>
      </c>
    </row>
    <row r="47" spans="1:6" ht="36.75" customHeight="1">
      <c r="A47" s="76" t="s">
        <v>35</v>
      </c>
      <c r="B47" s="77" t="s">
        <v>457</v>
      </c>
      <c r="C47" s="77" t="s">
        <v>160</v>
      </c>
      <c r="D47" s="78">
        <f>'Приложение 2'!E56</f>
        <v>8673.9</v>
      </c>
      <c r="E47" s="78">
        <f>'Приложение 2'!F56</f>
        <v>8673.9</v>
      </c>
      <c r="F47" s="78">
        <f>'Приложение 2'!G56</f>
        <v>8673.9</v>
      </c>
    </row>
    <row r="48" spans="1:6" ht="39.75" customHeight="1">
      <c r="A48" s="74" t="s">
        <v>161</v>
      </c>
      <c r="B48" s="61" t="s">
        <v>162</v>
      </c>
      <c r="C48" s="61" t="s">
        <v>142</v>
      </c>
      <c r="D48" s="62">
        <f>D49+D51+D53+D55</f>
        <v>22414</v>
      </c>
      <c r="E48" s="62">
        <f>E49+E51+E53+E55</f>
        <v>0</v>
      </c>
      <c r="F48" s="62">
        <f>F49+F51+F53+F55</f>
        <v>0</v>
      </c>
    </row>
    <row r="49" spans="1:6" ht="24.75" customHeight="1">
      <c r="A49" s="65" t="s">
        <v>163</v>
      </c>
      <c r="B49" s="66" t="s">
        <v>330</v>
      </c>
      <c r="C49" s="66"/>
      <c r="D49" s="67">
        <f>D50</f>
        <v>18313.2</v>
      </c>
      <c r="E49" s="67">
        <f>E50</f>
        <v>0</v>
      </c>
      <c r="F49" s="67">
        <f>F50</f>
        <v>0</v>
      </c>
    </row>
    <row r="50" spans="1:6" ht="39.75" customHeight="1">
      <c r="A50" s="88" t="s">
        <v>35</v>
      </c>
      <c r="B50" s="83" t="s">
        <v>330</v>
      </c>
      <c r="C50" s="83">
        <v>400</v>
      </c>
      <c r="D50" s="84">
        <f>'Приложение 2'!E59</f>
        <v>18313.2</v>
      </c>
      <c r="E50" s="84">
        <f>'Приложение 2'!F59</f>
        <v>0</v>
      </c>
      <c r="F50" s="84">
        <f>'Приложение 2'!G59</f>
        <v>0</v>
      </c>
    </row>
    <row r="51" spans="1:6" ht="26.25" customHeight="1">
      <c r="A51" s="65" t="s">
        <v>163</v>
      </c>
      <c r="B51" s="66" t="s">
        <v>331</v>
      </c>
      <c r="C51" s="66"/>
      <c r="D51" s="67">
        <f>D52</f>
        <v>771.1</v>
      </c>
      <c r="E51" s="67">
        <f>E52</f>
        <v>0</v>
      </c>
      <c r="F51" s="67">
        <f>F52</f>
        <v>0</v>
      </c>
    </row>
    <row r="52" spans="1:6" ht="35.25" customHeight="1">
      <c r="A52" s="88" t="s">
        <v>35</v>
      </c>
      <c r="B52" s="83" t="s">
        <v>331</v>
      </c>
      <c r="C52" s="83">
        <v>400</v>
      </c>
      <c r="D52" s="84">
        <f>'Приложение 2'!E61</f>
        <v>771.1</v>
      </c>
      <c r="E52" s="84">
        <f>'Приложение 2'!F61</f>
        <v>0</v>
      </c>
      <c r="F52" s="84">
        <f>'Приложение 2'!G61</f>
        <v>0</v>
      </c>
    </row>
    <row r="53" spans="1:6" ht="24" customHeight="1">
      <c r="A53" s="63" t="s">
        <v>163</v>
      </c>
      <c r="B53" s="61" t="s">
        <v>164</v>
      </c>
      <c r="C53" s="61" t="s">
        <v>142</v>
      </c>
      <c r="D53" s="62">
        <f>D54</f>
        <v>259.2</v>
      </c>
      <c r="E53" s="62">
        <f>E54</f>
        <v>0</v>
      </c>
      <c r="F53" s="62">
        <f>F54</f>
        <v>0</v>
      </c>
    </row>
    <row r="54" spans="1:6" ht="26.25" customHeight="1">
      <c r="A54" s="76" t="s">
        <v>35</v>
      </c>
      <c r="B54" s="77" t="s">
        <v>164</v>
      </c>
      <c r="C54" s="77" t="s">
        <v>160</v>
      </c>
      <c r="D54" s="78">
        <f>'Приложение 2'!E63</f>
        <v>259.2</v>
      </c>
      <c r="E54" s="78">
        <f>'Приложение 2'!F63</f>
        <v>0</v>
      </c>
      <c r="F54" s="78">
        <f>'Приложение 2'!G63</f>
        <v>0</v>
      </c>
    </row>
    <row r="55" spans="1:6" ht="26.25" customHeight="1">
      <c r="A55" s="63" t="s">
        <v>163</v>
      </c>
      <c r="B55" s="61" t="s">
        <v>494</v>
      </c>
      <c r="C55" s="77"/>
      <c r="D55" s="78">
        <f>D56</f>
        <v>3070.5</v>
      </c>
      <c r="E55" s="78">
        <f>E56</f>
        <v>0</v>
      </c>
      <c r="F55" s="78">
        <f>F56</f>
        <v>0</v>
      </c>
    </row>
    <row r="56" spans="1:6" ht="25.5" customHeight="1">
      <c r="A56" s="76" t="s">
        <v>35</v>
      </c>
      <c r="B56" s="77" t="s">
        <v>494</v>
      </c>
      <c r="C56" s="77">
        <v>400</v>
      </c>
      <c r="D56" s="78">
        <f>'Приложение 2'!E65</f>
        <v>3070.5</v>
      </c>
      <c r="E56" s="78">
        <v>0</v>
      </c>
      <c r="F56" s="78">
        <v>0</v>
      </c>
    </row>
    <row r="57" spans="1:6" ht="51.75" customHeight="1">
      <c r="A57" s="79" t="s">
        <v>165</v>
      </c>
      <c r="B57" s="55" t="s">
        <v>166</v>
      </c>
      <c r="C57" s="55" t="s">
        <v>142</v>
      </c>
      <c r="D57" s="57">
        <f>D58+D61+D64+D67+D76+D82+D79+D70+D73+D85</f>
        <v>30449.9</v>
      </c>
      <c r="E57" s="57">
        <f>E58+E61+E64+E67+E76+E82+E79+E70+E73</f>
        <v>9498.6</v>
      </c>
      <c r="F57" s="57">
        <f>F58+F61+F64+F67+F76+F82+F79+F70+F73</f>
        <v>10446.4</v>
      </c>
    </row>
    <row r="58" spans="1:6" ht="28.5" customHeight="1">
      <c r="A58" s="74" t="s">
        <v>329</v>
      </c>
      <c r="B58" s="61" t="s">
        <v>167</v>
      </c>
      <c r="C58" s="61" t="s">
        <v>142</v>
      </c>
      <c r="D58" s="62">
        <f aca="true" t="shared" si="5" ref="D58:F59">D59</f>
        <v>2085.9</v>
      </c>
      <c r="E58" s="62">
        <f t="shared" si="5"/>
        <v>2000</v>
      </c>
      <c r="F58" s="62">
        <f t="shared" si="5"/>
        <v>2000</v>
      </c>
    </row>
    <row r="59" spans="1:6" ht="14.25" customHeight="1">
      <c r="A59" s="63" t="s">
        <v>51</v>
      </c>
      <c r="B59" s="61" t="s">
        <v>168</v>
      </c>
      <c r="C59" s="61" t="s">
        <v>142</v>
      </c>
      <c r="D59" s="62">
        <f t="shared" si="5"/>
        <v>2085.9</v>
      </c>
      <c r="E59" s="62">
        <f t="shared" si="5"/>
        <v>2000</v>
      </c>
      <c r="F59" s="62">
        <f t="shared" si="5"/>
        <v>2000</v>
      </c>
    </row>
    <row r="60" spans="1:6" ht="27.75" customHeight="1">
      <c r="A60" s="76" t="s">
        <v>154</v>
      </c>
      <c r="B60" s="77" t="s">
        <v>168</v>
      </c>
      <c r="C60" s="77" t="s">
        <v>26</v>
      </c>
      <c r="D60" s="78">
        <f>'Приложение 2'!E69</f>
        <v>2085.9</v>
      </c>
      <c r="E60" s="78">
        <f>'Приложение 2'!F69</f>
        <v>2000</v>
      </c>
      <c r="F60" s="78">
        <f>'Приложение 2'!G69</f>
        <v>2000</v>
      </c>
    </row>
    <row r="61" spans="1:6" ht="24">
      <c r="A61" s="74" t="s">
        <v>318</v>
      </c>
      <c r="B61" s="61" t="s">
        <v>458</v>
      </c>
      <c r="C61" s="61" t="s">
        <v>142</v>
      </c>
      <c r="D61" s="62">
        <f aca="true" t="shared" si="6" ref="D61:F62">D62</f>
        <v>387.4</v>
      </c>
      <c r="E61" s="62">
        <f t="shared" si="6"/>
        <v>387.4</v>
      </c>
      <c r="F61" s="62">
        <f t="shared" si="6"/>
        <v>387.4</v>
      </c>
    </row>
    <row r="62" spans="1:6" ht="72.75" customHeight="1">
      <c r="A62" s="63" t="s">
        <v>170</v>
      </c>
      <c r="B62" s="61" t="s">
        <v>459</v>
      </c>
      <c r="C62" s="61" t="s">
        <v>142</v>
      </c>
      <c r="D62" s="62">
        <f t="shared" si="6"/>
        <v>387.4</v>
      </c>
      <c r="E62" s="62">
        <f t="shared" si="6"/>
        <v>387.4</v>
      </c>
      <c r="F62" s="62">
        <f t="shared" si="6"/>
        <v>387.4</v>
      </c>
    </row>
    <row r="63" spans="1:6" ht="24.75" customHeight="1">
      <c r="A63" s="76" t="s">
        <v>154</v>
      </c>
      <c r="B63" s="77" t="s">
        <v>459</v>
      </c>
      <c r="C63" s="77" t="s">
        <v>26</v>
      </c>
      <c r="D63" s="78">
        <f>'Приложение 2'!E72</f>
        <v>387.4</v>
      </c>
      <c r="E63" s="78">
        <f>'Приложение 2'!F72</f>
        <v>387.4</v>
      </c>
      <c r="F63" s="78">
        <f>'Приложение 2'!G72</f>
        <v>387.4</v>
      </c>
    </row>
    <row r="64" spans="1:6" ht="12.75">
      <c r="A64" s="74" t="s">
        <v>173</v>
      </c>
      <c r="B64" s="61" t="s">
        <v>169</v>
      </c>
      <c r="C64" s="61" t="s">
        <v>142</v>
      </c>
      <c r="D64" s="62">
        <f aca="true" t="shared" si="7" ref="D64:F65">D65</f>
        <v>262.8</v>
      </c>
      <c r="E64" s="62">
        <f t="shared" si="7"/>
        <v>0</v>
      </c>
      <c r="F64" s="62">
        <f t="shared" si="7"/>
        <v>0</v>
      </c>
    </row>
    <row r="65" spans="1:6" ht="51" customHeight="1">
      <c r="A65" s="63" t="s">
        <v>414</v>
      </c>
      <c r="B65" s="61" t="s">
        <v>460</v>
      </c>
      <c r="C65" s="61" t="s">
        <v>142</v>
      </c>
      <c r="D65" s="62">
        <f t="shared" si="7"/>
        <v>262.8</v>
      </c>
      <c r="E65" s="62">
        <f t="shared" si="7"/>
        <v>0</v>
      </c>
      <c r="F65" s="62">
        <f t="shared" si="7"/>
        <v>0</v>
      </c>
    </row>
    <row r="66" spans="1:6" ht="15" customHeight="1">
      <c r="A66" s="76" t="s">
        <v>31</v>
      </c>
      <c r="B66" s="61" t="s">
        <v>460</v>
      </c>
      <c r="C66" s="77" t="s">
        <v>2</v>
      </c>
      <c r="D66" s="78">
        <f>'Приложение 2'!E75</f>
        <v>262.8</v>
      </c>
      <c r="E66" s="78">
        <f>'Приложение 2'!F75</f>
        <v>0</v>
      </c>
      <c r="F66" s="78">
        <f>'Приложение 2'!G75</f>
        <v>0</v>
      </c>
    </row>
    <row r="67" spans="1:6" ht="36">
      <c r="A67" s="74" t="s">
        <v>77</v>
      </c>
      <c r="B67" s="61" t="s">
        <v>171</v>
      </c>
      <c r="C67" s="61" t="s">
        <v>142</v>
      </c>
      <c r="D67" s="62">
        <f aca="true" t="shared" si="8" ref="D67:F68">D68</f>
        <v>6911.2</v>
      </c>
      <c r="E67" s="62">
        <f t="shared" si="8"/>
        <v>6911.2</v>
      </c>
      <c r="F67" s="62">
        <f t="shared" si="8"/>
        <v>7859</v>
      </c>
    </row>
    <row r="68" spans="1:6" ht="15.75" customHeight="1">
      <c r="A68" s="63" t="s">
        <v>51</v>
      </c>
      <c r="B68" s="61" t="s">
        <v>172</v>
      </c>
      <c r="C68" s="61" t="s">
        <v>142</v>
      </c>
      <c r="D68" s="62">
        <f t="shared" si="8"/>
        <v>6911.2</v>
      </c>
      <c r="E68" s="62">
        <f t="shared" si="8"/>
        <v>6911.2</v>
      </c>
      <c r="F68" s="62">
        <f t="shared" si="8"/>
        <v>7859</v>
      </c>
    </row>
    <row r="69" spans="1:6" ht="38.25" customHeight="1">
      <c r="A69" s="76" t="s">
        <v>5</v>
      </c>
      <c r="B69" s="77" t="s">
        <v>172</v>
      </c>
      <c r="C69" s="77" t="s">
        <v>13</v>
      </c>
      <c r="D69" s="78">
        <f>'Приложение 2'!E78</f>
        <v>6911.2</v>
      </c>
      <c r="E69" s="78">
        <f>'Приложение 2'!F78</f>
        <v>6911.2</v>
      </c>
      <c r="F69" s="78">
        <f>'Приложение 2'!G78</f>
        <v>7859</v>
      </c>
    </row>
    <row r="70" spans="1:6" ht="26.25" customHeight="1">
      <c r="A70" s="102" t="s">
        <v>515</v>
      </c>
      <c r="B70" s="61" t="s">
        <v>513</v>
      </c>
      <c r="C70" s="61"/>
      <c r="D70" s="62">
        <f aca="true" t="shared" si="9" ref="D70:F71">D71</f>
        <v>15000</v>
      </c>
      <c r="E70" s="62">
        <f t="shared" si="9"/>
        <v>0</v>
      </c>
      <c r="F70" s="62">
        <f t="shared" si="9"/>
        <v>0</v>
      </c>
    </row>
    <row r="71" spans="1:6" ht="14.25" customHeight="1">
      <c r="A71" s="129" t="s">
        <v>51</v>
      </c>
      <c r="B71" s="64" t="s">
        <v>514</v>
      </c>
      <c r="C71" s="64"/>
      <c r="D71" s="68">
        <f t="shared" si="9"/>
        <v>15000</v>
      </c>
      <c r="E71" s="68">
        <f t="shared" si="9"/>
        <v>0</v>
      </c>
      <c r="F71" s="68">
        <f t="shared" si="9"/>
        <v>0</v>
      </c>
    </row>
    <row r="72" spans="1:6" ht="27" customHeight="1">
      <c r="A72" s="88" t="s">
        <v>154</v>
      </c>
      <c r="B72" s="83" t="s">
        <v>514</v>
      </c>
      <c r="C72" s="83">
        <v>200</v>
      </c>
      <c r="D72" s="84">
        <f>'Приложение 2'!E81</f>
        <v>15000</v>
      </c>
      <c r="E72" s="84">
        <f>'Приложение 2'!F81</f>
        <v>0</v>
      </c>
      <c r="F72" s="84">
        <f>'Приложение 2'!G81</f>
        <v>0</v>
      </c>
    </row>
    <row r="73" spans="1:6" ht="27" customHeight="1">
      <c r="A73" s="130" t="s">
        <v>516</v>
      </c>
      <c r="B73" s="66" t="s">
        <v>517</v>
      </c>
      <c r="C73" s="83"/>
      <c r="D73" s="84">
        <f aca="true" t="shared" si="10" ref="D73:F74">D74</f>
        <v>5000</v>
      </c>
      <c r="E73" s="84">
        <f t="shared" si="10"/>
        <v>0</v>
      </c>
      <c r="F73" s="84">
        <f t="shared" si="10"/>
        <v>0</v>
      </c>
    </row>
    <row r="74" spans="1:6" ht="18" customHeight="1">
      <c r="A74" s="65" t="s">
        <v>51</v>
      </c>
      <c r="B74" s="66" t="s">
        <v>518</v>
      </c>
      <c r="C74" s="83"/>
      <c r="D74" s="84">
        <f t="shared" si="10"/>
        <v>5000</v>
      </c>
      <c r="E74" s="84">
        <f t="shared" si="10"/>
        <v>0</v>
      </c>
      <c r="F74" s="84">
        <f t="shared" si="10"/>
        <v>0</v>
      </c>
    </row>
    <row r="75" spans="1:6" ht="27" customHeight="1">
      <c r="A75" s="88" t="s">
        <v>35</v>
      </c>
      <c r="B75" s="66" t="s">
        <v>518</v>
      </c>
      <c r="C75" s="83">
        <v>400</v>
      </c>
      <c r="D75" s="84">
        <f>'Приложение 2'!E84</f>
        <v>5000</v>
      </c>
      <c r="E75" s="84">
        <f>'[3]Приложение 2'!F81</f>
        <v>0</v>
      </c>
      <c r="F75" s="84">
        <f>'[3]Приложение 2'!G81</f>
        <v>0</v>
      </c>
    </row>
    <row r="76" spans="1:6" ht="97.5" customHeight="1">
      <c r="A76" s="101" t="s">
        <v>78</v>
      </c>
      <c r="B76" s="66" t="s">
        <v>174</v>
      </c>
      <c r="C76" s="66" t="s">
        <v>142</v>
      </c>
      <c r="D76" s="67">
        <f aca="true" t="shared" si="11" ref="D76:F77">D77</f>
        <v>136.9</v>
      </c>
      <c r="E76" s="67">
        <f t="shared" si="11"/>
        <v>100</v>
      </c>
      <c r="F76" s="67">
        <f t="shared" si="11"/>
        <v>100</v>
      </c>
    </row>
    <row r="77" spans="1:6" ht="12.75" customHeight="1">
      <c r="A77" s="87" t="s">
        <v>51</v>
      </c>
      <c r="B77" s="81" t="s">
        <v>175</v>
      </c>
      <c r="C77" s="81" t="s">
        <v>142</v>
      </c>
      <c r="D77" s="82">
        <f t="shared" si="11"/>
        <v>136.9</v>
      </c>
      <c r="E77" s="82">
        <f t="shared" si="11"/>
        <v>100</v>
      </c>
      <c r="F77" s="82">
        <f t="shared" si="11"/>
        <v>100</v>
      </c>
    </row>
    <row r="78" spans="1:6" ht="23.25" customHeight="1">
      <c r="A78" s="76" t="s">
        <v>154</v>
      </c>
      <c r="B78" s="77" t="s">
        <v>175</v>
      </c>
      <c r="C78" s="77" t="s">
        <v>26</v>
      </c>
      <c r="D78" s="78">
        <f>'Приложение 2'!E87</f>
        <v>136.9</v>
      </c>
      <c r="E78" s="78">
        <f>'Приложение 2'!F87</f>
        <v>100</v>
      </c>
      <c r="F78" s="78">
        <f>'Приложение 2'!G87</f>
        <v>100</v>
      </c>
    </row>
    <row r="79" spans="1:6" ht="23.25" customHeight="1">
      <c r="A79" s="58" t="s">
        <v>485</v>
      </c>
      <c r="B79" s="61" t="s">
        <v>486</v>
      </c>
      <c r="C79" s="61"/>
      <c r="D79" s="62">
        <f aca="true" t="shared" si="12" ref="D79:F80">D80</f>
        <v>515.7</v>
      </c>
      <c r="E79" s="62">
        <f t="shared" si="12"/>
        <v>0</v>
      </c>
      <c r="F79" s="62">
        <f t="shared" si="12"/>
        <v>0</v>
      </c>
    </row>
    <row r="80" spans="1:6" ht="51" customHeight="1">
      <c r="A80" s="60" t="s">
        <v>487</v>
      </c>
      <c r="B80" s="61" t="s">
        <v>488</v>
      </c>
      <c r="C80" s="61"/>
      <c r="D80" s="62">
        <f t="shared" si="12"/>
        <v>515.7</v>
      </c>
      <c r="E80" s="62">
        <f t="shared" si="12"/>
        <v>0</v>
      </c>
      <c r="F80" s="62">
        <f t="shared" si="12"/>
        <v>0</v>
      </c>
    </row>
    <row r="81" spans="1:6" ht="15.75" customHeight="1">
      <c r="A81" s="76" t="s">
        <v>31</v>
      </c>
      <c r="B81" s="61" t="s">
        <v>488</v>
      </c>
      <c r="C81" s="77">
        <v>500</v>
      </c>
      <c r="D81" s="78">
        <f>'Приложение 2'!E90</f>
        <v>515.7</v>
      </c>
      <c r="E81" s="78">
        <f>'Приложение 2'!F90</f>
        <v>0</v>
      </c>
      <c r="F81" s="78">
        <f>'Приложение 2'!G90</f>
        <v>0</v>
      </c>
    </row>
    <row r="82" spans="1:6" ht="30.75" customHeight="1">
      <c r="A82" s="58" t="s">
        <v>355</v>
      </c>
      <c r="B82" s="61" t="s">
        <v>461</v>
      </c>
      <c r="C82" s="77"/>
      <c r="D82" s="78">
        <f aca="true" t="shared" si="13" ref="D82:F83">D83</f>
        <v>100</v>
      </c>
      <c r="E82" s="78">
        <f t="shared" si="13"/>
        <v>100</v>
      </c>
      <c r="F82" s="78">
        <f t="shared" si="13"/>
        <v>100</v>
      </c>
    </row>
    <row r="83" spans="1:6" ht="15.75" customHeight="1">
      <c r="A83" s="60" t="s">
        <v>51</v>
      </c>
      <c r="B83" s="61" t="s">
        <v>462</v>
      </c>
      <c r="C83" s="77"/>
      <c r="D83" s="78">
        <f t="shared" si="13"/>
        <v>100</v>
      </c>
      <c r="E83" s="78">
        <f t="shared" si="13"/>
        <v>100</v>
      </c>
      <c r="F83" s="78">
        <f t="shared" si="13"/>
        <v>100</v>
      </c>
    </row>
    <row r="84" spans="1:6" ht="40.5" customHeight="1">
      <c r="A84" s="76" t="s">
        <v>5</v>
      </c>
      <c r="B84" s="61" t="s">
        <v>462</v>
      </c>
      <c r="C84" s="77">
        <v>600</v>
      </c>
      <c r="D84" s="78">
        <f>'Приложение 2'!E93</f>
        <v>100</v>
      </c>
      <c r="E84" s="78">
        <f>'Приложение 2'!F93</f>
        <v>100</v>
      </c>
      <c r="F84" s="78">
        <f>'Приложение 2'!G93</f>
        <v>100</v>
      </c>
    </row>
    <row r="85" spans="1:6" ht="24.75" customHeight="1">
      <c r="A85" s="63" t="s">
        <v>519</v>
      </c>
      <c r="B85" s="61" t="s">
        <v>520</v>
      </c>
      <c r="C85" s="61"/>
      <c r="D85" s="78">
        <f aca="true" t="shared" si="14" ref="D85:F86">D86</f>
        <v>50</v>
      </c>
      <c r="E85" s="78">
        <f t="shared" si="14"/>
        <v>0</v>
      </c>
      <c r="F85" s="78">
        <f t="shared" si="14"/>
        <v>0</v>
      </c>
    </row>
    <row r="86" spans="1:6" ht="13.5" customHeight="1">
      <c r="A86" s="60" t="s">
        <v>51</v>
      </c>
      <c r="B86" s="61" t="s">
        <v>521</v>
      </c>
      <c r="C86" s="61"/>
      <c r="D86" s="78">
        <f t="shared" si="14"/>
        <v>50</v>
      </c>
      <c r="E86" s="78">
        <f t="shared" si="14"/>
        <v>0</v>
      </c>
      <c r="F86" s="78">
        <f t="shared" si="14"/>
        <v>0</v>
      </c>
    </row>
    <row r="87" spans="1:6" ht="40.5" customHeight="1">
      <c r="A87" s="76" t="s">
        <v>5</v>
      </c>
      <c r="B87" s="61" t="s">
        <v>521</v>
      </c>
      <c r="C87" s="77">
        <v>200</v>
      </c>
      <c r="D87" s="78">
        <f>'Приложение 2'!E96</f>
        <v>50</v>
      </c>
      <c r="E87" s="78">
        <f>'Приложение 2'!F96</f>
        <v>0</v>
      </c>
      <c r="F87" s="78">
        <f>'Приложение 2'!G96</f>
        <v>0</v>
      </c>
    </row>
    <row r="88" spans="1:6" ht="24">
      <c r="A88" s="79" t="s">
        <v>176</v>
      </c>
      <c r="B88" s="55" t="s">
        <v>177</v>
      </c>
      <c r="C88" s="55" t="s">
        <v>142</v>
      </c>
      <c r="D88" s="57">
        <f>D89+D92</f>
        <v>2201.3</v>
      </c>
      <c r="E88" s="57">
        <f>E89</f>
        <v>825.6</v>
      </c>
      <c r="F88" s="57">
        <f>F89</f>
        <v>834.4</v>
      </c>
    </row>
    <row r="89" spans="1:6" ht="24.75" customHeight="1">
      <c r="A89" s="63" t="s">
        <v>468</v>
      </c>
      <c r="B89" s="61" t="s">
        <v>467</v>
      </c>
      <c r="C89" s="61"/>
      <c r="D89" s="62">
        <f aca="true" t="shared" si="15" ref="D89:F90">D90</f>
        <v>951.3</v>
      </c>
      <c r="E89" s="62">
        <f t="shared" si="15"/>
        <v>825.6</v>
      </c>
      <c r="F89" s="62">
        <f t="shared" si="15"/>
        <v>834.4</v>
      </c>
    </row>
    <row r="90" spans="1:6" ht="24.75" customHeight="1">
      <c r="A90" s="63" t="s">
        <v>489</v>
      </c>
      <c r="B90" s="61" t="s">
        <v>522</v>
      </c>
      <c r="C90" s="61"/>
      <c r="D90" s="62">
        <f t="shared" si="15"/>
        <v>951.3</v>
      </c>
      <c r="E90" s="62">
        <f t="shared" si="15"/>
        <v>825.6</v>
      </c>
      <c r="F90" s="62">
        <f t="shared" si="15"/>
        <v>834.4</v>
      </c>
    </row>
    <row r="91" spans="1:6" ht="14.25" customHeight="1">
      <c r="A91" s="76" t="s">
        <v>31</v>
      </c>
      <c r="B91" s="77" t="s">
        <v>522</v>
      </c>
      <c r="C91" s="77">
        <v>500</v>
      </c>
      <c r="D91" s="78">
        <f>'Приложение 2'!E100</f>
        <v>951.3</v>
      </c>
      <c r="E91" s="78">
        <f>'Приложение 2'!F100</f>
        <v>825.6</v>
      </c>
      <c r="F91" s="78">
        <f>'Приложение 2'!G100</f>
        <v>834.4</v>
      </c>
    </row>
    <row r="92" spans="1:6" ht="26.25" customHeight="1">
      <c r="A92" s="63" t="s">
        <v>523</v>
      </c>
      <c r="B92" s="61" t="s">
        <v>524</v>
      </c>
      <c r="C92" s="61"/>
      <c r="D92" s="62">
        <f aca="true" t="shared" si="16" ref="D92:F93">D93</f>
        <v>1250</v>
      </c>
      <c r="E92" s="62">
        <f t="shared" si="16"/>
        <v>0</v>
      </c>
      <c r="F92" s="62">
        <f t="shared" si="16"/>
        <v>0</v>
      </c>
    </row>
    <row r="93" spans="1:6" ht="13.5" customHeight="1">
      <c r="A93" s="60" t="s">
        <v>51</v>
      </c>
      <c r="B93" s="61" t="s">
        <v>525</v>
      </c>
      <c r="C93" s="61"/>
      <c r="D93" s="62">
        <f t="shared" si="16"/>
        <v>1250</v>
      </c>
      <c r="E93" s="62">
        <f t="shared" si="16"/>
        <v>0</v>
      </c>
      <c r="F93" s="62">
        <f t="shared" si="16"/>
        <v>0</v>
      </c>
    </row>
    <row r="94" spans="1:6" ht="25.5" customHeight="1">
      <c r="A94" s="76" t="s">
        <v>154</v>
      </c>
      <c r="B94" s="77" t="s">
        <v>525</v>
      </c>
      <c r="C94" s="77">
        <v>200</v>
      </c>
      <c r="D94" s="78">
        <f>'Приложение 2'!E103</f>
        <v>1250</v>
      </c>
      <c r="E94" s="78">
        <v>0</v>
      </c>
      <c r="F94" s="78">
        <v>0</v>
      </c>
    </row>
    <row r="95" spans="1:6" ht="40.5" customHeight="1">
      <c r="A95" s="79" t="s">
        <v>33</v>
      </c>
      <c r="B95" s="55" t="s">
        <v>178</v>
      </c>
      <c r="C95" s="55" t="s">
        <v>142</v>
      </c>
      <c r="D95" s="57">
        <f>D96+D104+D107+D110+D113+D117+D120+D123+D126+D130+D133+D136+D139+D142+D145+D148+D151+D154+D157+D160+D163+D170+D173+D181</f>
        <v>1048713</v>
      </c>
      <c r="E95" s="57">
        <f>E96+E104+E107+E110+E113+E117+E120+E123+E126+E130+E133+E136+E139+E142+E145+E148+E151+E154+E157+E160+E163+E170+E173+E181</f>
        <v>1059968.33</v>
      </c>
      <c r="F95" s="57">
        <f>F96+F104+F107+F110+F113+F117+F120+F123+F126+F130+F133+F136+F139+F142+F145+F148+F151+F154+F157+F160+F163+F170+F173+F181</f>
        <v>1064653.7</v>
      </c>
    </row>
    <row r="96" spans="1:6" ht="48.75" customHeight="1">
      <c r="A96" s="74" t="s">
        <v>264</v>
      </c>
      <c r="B96" s="61" t="s">
        <v>265</v>
      </c>
      <c r="C96" s="61" t="s">
        <v>142</v>
      </c>
      <c r="D96" s="62">
        <f>D97+D99+D101</f>
        <v>874241</v>
      </c>
      <c r="E96" s="62">
        <f>E97+E99+E101</f>
        <v>866024</v>
      </c>
      <c r="F96" s="62">
        <f>F97+F99+F101</f>
        <v>876549.5</v>
      </c>
    </row>
    <row r="97" spans="1:6" ht="27" customHeight="1">
      <c r="A97" s="63" t="s">
        <v>34</v>
      </c>
      <c r="B97" s="61" t="s">
        <v>266</v>
      </c>
      <c r="C97" s="61" t="s">
        <v>142</v>
      </c>
      <c r="D97" s="62">
        <f>D98</f>
        <v>73622.9</v>
      </c>
      <c r="E97" s="62">
        <f>E98</f>
        <v>75086.4</v>
      </c>
      <c r="F97" s="62">
        <f>F98</f>
        <v>85611.9</v>
      </c>
    </row>
    <row r="98" spans="1:6" ht="36">
      <c r="A98" s="76" t="s">
        <v>5</v>
      </c>
      <c r="B98" s="77" t="s">
        <v>266</v>
      </c>
      <c r="C98" s="77" t="s">
        <v>13</v>
      </c>
      <c r="D98" s="78">
        <f>'Приложение 2'!E377</f>
        <v>73622.9</v>
      </c>
      <c r="E98" s="78">
        <f>'Приложение 2'!F377</f>
        <v>75086.4</v>
      </c>
      <c r="F98" s="78">
        <f>'Приложение 2'!G377</f>
        <v>85611.9</v>
      </c>
    </row>
    <row r="99" spans="1:6" ht="49.5" customHeight="1">
      <c r="A99" s="63" t="s">
        <v>57</v>
      </c>
      <c r="B99" s="61" t="s">
        <v>267</v>
      </c>
      <c r="C99" s="61" t="s">
        <v>142</v>
      </c>
      <c r="D99" s="62">
        <f>D100</f>
        <v>721083</v>
      </c>
      <c r="E99" s="62">
        <f>E100</f>
        <v>721083</v>
      </c>
      <c r="F99" s="62">
        <f>F100</f>
        <v>721083</v>
      </c>
    </row>
    <row r="100" spans="1:6" ht="36">
      <c r="A100" s="76" t="s">
        <v>5</v>
      </c>
      <c r="B100" s="77" t="s">
        <v>267</v>
      </c>
      <c r="C100" s="77" t="s">
        <v>13</v>
      </c>
      <c r="D100" s="78">
        <f>'Приложение 2'!E379</f>
        <v>721083</v>
      </c>
      <c r="E100" s="78">
        <f>'Приложение 2'!F379</f>
        <v>721083</v>
      </c>
      <c r="F100" s="78">
        <f>'Приложение 2'!G379</f>
        <v>721083</v>
      </c>
    </row>
    <row r="101" spans="1:6" ht="25.5" customHeight="1">
      <c r="A101" s="63" t="s">
        <v>197</v>
      </c>
      <c r="B101" s="61" t="s">
        <v>268</v>
      </c>
      <c r="C101" s="61" t="s">
        <v>142</v>
      </c>
      <c r="D101" s="62">
        <f>D103+D102</f>
        <v>79535.1</v>
      </c>
      <c r="E101" s="62">
        <f>E103+E102</f>
        <v>69854.6</v>
      </c>
      <c r="F101" s="62">
        <f>F103+F102</f>
        <v>69854.6</v>
      </c>
    </row>
    <row r="102" spans="1:6" ht="25.5" customHeight="1">
      <c r="A102" s="76" t="s">
        <v>154</v>
      </c>
      <c r="B102" s="77" t="s">
        <v>268</v>
      </c>
      <c r="C102" s="77">
        <v>200</v>
      </c>
      <c r="D102" s="78">
        <f>'Приложение 2'!E381</f>
        <v>13330</v>
      </c>
      <c r="E102" s="78">
        <f>'Приложение 2'!F381</f>
        <v>13330</v>
      </c>
      <c r="F102" s="78">
        <f>'Приложение 2'!G381</f>
        <v>13330</v>
      </c>
    </row>
    <row r="103" spans="1:6" ht="39" customHeight="1">
      <c r="A103" s="76" t="s">
        <v>5</v>
      </c>
      <c r="B103" s="77" t="s">
        <v>268</v>
      </c>
      <c r="C103" s="77" t="s">
        <v>13</v>
      </c>
      <c r="D103" s="78">
        <f>'Приложение 2'!E382</f>
        <v>66205.1</v>
      </c>
      <c r="E103" s="78">
        <f>'Приложение 2'!F382</f>
        <v>56524.6</v>
      </c>
      <c r="F103" s="78">
        <f>'Приложение 2'!G382</f>
        <v>56524.6</v>
      </c>
    </row>
    <row r="104" spans="1:6" ht="85.5" customHeight="1">
      <c r="A104" s="74" t="s">
        <v>58</v>
      </c>
      <c r="B104" s="61" t="s">
        <v>269</v>
      </c>
      <c r="C104" s="61" t="s">
        <v>142</v>
      </c>
      <c r="D104" s="62">
        <f aca="true" t="shared" si="17" ref="D104:F105">D105</f>
        <v>12036.5</v>
      </c>
      <c r="E104" s="62">
        <f t="shared" si="17"/>
        <v>12036.5</v>
      </c>
      <c r="F104" s="62">
        <f t="shared" si="17"/>
        <v>12036.5</v>
      </c>
    </row>
    <row r="105" spans="1:6" ht="73.5" customHeight="1">
      <c r="A105" s="63" t="s">
        <v>4</v>
      </c>
      <c r="B105" s="61" t="s">
        <v>270</v>
      </c>
      <c r="C105" s="61" t="s">
        <v>142</v>
      </c>
      <c r="D105" s="62">
        <f t="shared" si="17"/>
        <v>12036.5</v>
      </c>
      <c r="E105" s="62">
        <f t="shared" si="17"/>
        <v>12036.5</v>
      </c>
      <c r="F105" s="62">
        <f t="shared" si="17"/>
        <v>12036.5</v>
      </c>
    </row>
    <row r="106" spans="1:6" ht="36">
      <c r="A106" s="76" t="s">
        <v>5</v>
      </c>
      <c r="B106" s="77" t="s">
        <v>270</v>
      </c>
      <c r="C106" s="77" t="s">
        <v>13</v>
      </c>
      <c r="D106" s="78">
        <f>'Приложение 2'!E385</f>
        <v>12036.5</v>
      </c>
      <c r="E106" s="78">
        <f>'Приложение 2'!F385</f>
        <v>12036.5</v>
      </c>
      <c r="F106" s="78">
        <f>'Приложение 2'!G385</f>
        <v>12036.5</v>
      </c>
    </row>
    <row r="107" spans="1:8" ht="26.25" customHeight="1">
      <c r="A107" s="74" t="s">
        <v>390</v>
      </c>
      <c r="B107" s="61" t="s">
        <v>179</v>
      </c>
      <c r="C107" s="61" t="s">
        <v>142</v>
      </c>
      <c r="D107" s="62">
        <f aca="true" t="shared" si="18" ref="D107:F108">D108</f>
        <v>2550</v>
      </c>
      <c r="E107" s="62">
        <f t="shared" si="18"/>
        <v>2750</v>
      </c>
      <c r="F107" s="62">
        <f t="shared" si="18"/>
        <v>2750</v>
      </c>
      <c r="G107" s="3"/>
      <c r="H107" s="3"/>
    </row>
    <row r="108" spans="1:6" ht="12.75">
      <c r="A108" s="63" t="s">
        <v>51</v>
      </c>
      <c r="B108" s="61" t="s">
        <v>325</v>
      </c>
      <c r="C108" s="61" t="s">
        <v>142</v>
      </c>
      <c r="D108" s="62">
        <f t="shared" si="18"/>
        <v>2550</v>
      </c>
      <c r="E108" s="62">
        <f t="shared" si="18"/>
        <v>2750</v>
      </c>
      <c r="F108" s="62">
        <f t="shared" si="18"/>
        <v>2750</v>
      </c>
    </row>
    <row r="109" spans="1:6" ht="37.5" customHeight="1">
      <c r="A109" s="76" t="s">
        <v>5</v>
      </c>
      <c r="B109" s="77" t="s">
        <v>325</v>
      </c>
      <c r="C109" s="77">
        <v>600</v>
      </c>
      <c r="D109" s="78">
        <f>'Приложение 2'!E388</f>
        <v>2550</v>
      </c>
      <c r="E109" s="78">
        <f>'Приложение 2'!F388</f>
        <v>2750</v>
      </c>
      <c r="F109" s="78">
        <f>'Приложение 2'!G388</f>
        <v>2750</v>
      </c>
    </row>
    <row r="110" spans="1:6" ht="29.25" customHeight="1">
      <c r="A110" s="74" t="s">
        <v>104</v>
      </c>
      <c r="B110" s="61" t="s">
        <v>391</v>
      </c>
      <c r="C110" s="61" t="s">
        <v>142</v>
      </c>
      <c r="D110" s="62">
        <f aca="true" t="shared" si="19" ref="D110:F111">D111</f>
        <v>535</v>
      </c>
      <c r="E110" s="62">
        <f t="shared" si="19"/>
        <v>735</v>
      </c>
      <c r="F110" s="62">
        <f t="shared" si="19"/>
        <v>735</v>
      </c>
    </row>
    <row r="111" spans="1:6" ht="12.75" customHeight="1">
      <c r="A111" s="63" t="s">
        <v>51</v>
      </c>
      <c r="B111" s="61" t="s">
        <v>392</v>
      </c>
      <c r="C111" s="61" t="s">
        <v>142</v>
      </c>
      <c r="D111" s="62">
        <f t="shared" si="19"/>
        <v>535</v>
      </c>
      <c r="E111" s="62">
        <f t="shared" si="19"/>
        <v>735</v>
      </c>
      <c r="F111" s="62">
        <f t="shared" si="19"/>
        <v>735</v>
      </c>
    </row>
    <row r="112" spans="1:6" ht="36">
      <c r="A112" s="92" t="s">
        <v>5</v>
      </c>
      <c r="B112" s="93" t="s">
        <v>392</v>
      </c>
      <c r="C112" s="93" t="s">
        <v>13</v>
      </c>
      <c r="D112" s="94">
        <f>'Приложение 2'!E391</f>
        <v>535</v>
      </c>
      <c r="E112" s="94">
        <f>'Приложение 2'!F391</f>
        <v>735</v>
      </c>
      <c r="F112" s="94">
        <f>'Приложение 2'!G391</f>
        <v>735</v>
      </c>
    </row>
    <row r="113" spans="1:6" ht="29.25" customHeight="1">
      <c r="A113" s="101" t="s">
        <v>59</v>
      </c>
      <c r="B113" s="66" t="s">
        <v>271</v>
      </c>
      <c r="C113" s="66" t="s">
        <v>142</v>
      </c>
      <c r="D113" s="67">
        <f>D114</f>
        <v>12466</v>
      </c>
      <c r="E113" s="67">
        <f>E114</f>
        <v>11206</v>
      </c>
      <c r="F113" s="67">
        <f>F114</f>
        <v>11206</v>
      </c>
    </row>
    <row r="114" spans="1:6" ht="12" customHeight="1">
      <c r="A114" s="65" t="s">
        <v>51</v>
      </c>
      <c r="B114" s="66" t="s">
        <v>272</v>
      </c>
      <c r="C114" s="66" t="s">
        <v>142</v>
      </c>
      <c r="D114" s="67">
        <f>D116+D115</f>
        <v>12466</v>
      </c>
      <c r="E114" s="67">
        <f>E116+E115</f>
        <v>11206</v>
      </c>
      <c r="F114" s="67">
        <f>F116+F115</f>
        <v>11206</v>
      </c>
    </row>
    <row r="115" spans="1:6" ht="27.75" customHeight="1">
      <c r="A115" s="88" t="s">
        <v>154</v>
      </c>
      <c r="B115" s="83" t="s">
        <v>272</v>
      </c>
      <c r="C115" s="83">
        <v>200</v>
      </c>
      <c r="D115" s="123">
        <f>'Приложение 2'!E394</f>
        <v>1000</v>
      </c>
      <c r="E115" s="123">
        <f>'Приложение 2'!F394</f>
        <v>1000</v>
      </c>
      <c r="F115" s="123">
        <f>'Приложение 2'!G394</f>
        <v>1000</v>
      </c>
    </row>
    <row r="116" spans="1:6" ht="36">
      <c r="A116" s="88" t="s">
        <v>5</v>
      </c>
      <c r="B116" s="83" t="s">
        <v>272</v>
      </c>
      <c r="C116" s="83" t="s">
        <v>13</v>
      </c>
      <c r="D116" s="84">
        <f>'Приложение 2'!E395</f>
        <v>11466</v>
      </c>
      <c r="E116" s="84">
        <f>'Приложение 2'!F395</f>
        <v>10206</v>
      </c>
      <c r="F116" s="84">
        <f>'Приложение 2'!G395</f>
        <v>10206</v>
      </c>
    </row>
    <row r="117" spans="1:6" ht="27.75" customHeight="1">
      <c r="A117" s="101" t="s">
        <v>425</v>
      </c>
      <c r="B117" s="66" t="s">
        <v>273</v>
      </c>
      <c r="C117" s="66" t="s">
        <v>142</v>
      </c>
      <c r="D117" s="67">
        <f aca="true" t="shared" si="20" ref="D117:F118">D118</f>
        <v>10467</v>
      </c>
      <c r="E117" s="67">
        <f t="shared" si="20"/>
        <v>10467</v>
      </c>
      <c r="F117" s="67">
        <f t="shared" si="20"/>
        <v>10467</v>
      </c>
    </row>
    <row r="118" spans="1:6" ht="50.25" customHeight="1">
      <c r="A118" s="65" t="s">
        <v>275</v>
      </c>
      <c r="B118" s="66" t="s">
        <v>393</v>
      </c>
      <c r="C118" s="66" t="s">
        <v>142</v>
      </c>
      <c r="D118" s="67">
        <f t="shared" si="20"/>
        <v>10467</v>
      </c>
      <c r="E118" s="67">
        <f t="shared" si="20"/>
        <v>10467</v>
      </c>
      <c r="F118" s="67">
        <f t="shared" si="20"/>
        <v>10467</v>
      </c>
    </row>
    <row r="119" spans="1:6" ht="24.75" customHeight="1">
      <c r="A119" s="88" t="s">
        <v>5</v>
      </c>
      <c r="B119" s="83" t="s">
        <v>393</v>
      </c>
      <c r="C119" s="83" t="s">
        <v>13</v>
      </c>
      <c r="D119" s="84">
        <f>'Приложение 2'!E398</f>
        <v>10467</v>
      </c>
      <c r="E119" s="84">
        <f>'Приложение 2'!F398</f>
        <v>10467</v>
      </c>
      <c r="F119" s="84">
        <f>'Приложение 2'!G398</f>
        <v>10467</v>
      </c>
    </row>
    <row r="120" spans="1:6" ht="51" customHeight="1">
      <c r="A120" s="60" t="s">
        <v>394</v>
      </c>
      <c r="B120" s="61" t="s">
        <v>274</v>
      </c>
      <c r="C120" s="61" t="s">
        <v>142</v>
      </c>
      <c r="D120" s="62">
        <f>D121</f>
        <v>34852.4</v>
      </c>
      <c r="E120" s="62">
        <f aca="true" t="shared" si="21" ref="D120:F121">E121</f>
        <v>35097.63</v>
      </c>
      <c r="F120" s="62">
        <f t="shared" si="21"/>
        <v>35097.3</v>
      </c>
    </row>
    <row r="121" spans="1:6" ht="99.75" customHeight="1">
      <c r="A121" s="60" t="s">
        <v>498</v>
      </c>
      <c r="B121" s="61" t="s">
        <v>430</v>
      </c>
      <c r="C121" s="61"/>
      <c r="D121" s="62">
        <f t="shared" si="21"/>
        <v>34852.4</v>
      </c>
      <c r="E121" s="62">
        <f t="shared" si="21"/>
        <v>35097.63</v>
      </c>
      <c r="F121" s="62">
        <f t="shared" si="21"/>
        <v>35097.3</v>
      </c>
    </row>
    <row r="122" spans="1:6" ht="36">
      <c r="A122" s="76" t="s">
        <v>5</v>
      </c>
      <c r="B122" s="77" t="s">
        <v>430</v>
      </c>
      <c r="C122" s="77">
        <v>600</v>
      </c>
      <c r="D122" s="78">
        <f>'Приложение 2'!E401</f>
        <v>34852.4</v>
      </c>
      <c r="E122" s="78">
        <f>'Приложение 2'!F401</f>
        <v>35097.63</v>
      </c>
      <c r="F122" s="78">
        <f>'Приложение 2'!G401</f>
        <v>35097.3</v>
      </c>
    </row>
    <row r="123" spans="1:6" ht="36" customHeight="1">
      <c r="A123" s="74" t="s">
        <v>64</v>
      </c>
      <c r="B123" s="61" t="s">
        <v>276</v>
      </c>
      <c r="C123" s="61" t="s">
        <v>142</v>
      </c>
      <c r="D123" s="62">
        <f aca="true" t="shared" si="22" ref="D123:F124">D124</f>
        <v>75</v>
      </c>
      <c r="E123" s="62">
        <f t="shared" si="22"/>
        <v>85</v>
      </c>
      <c r="F123" s="62">
        <f t="shared" si="22"/>
        <v>85</v>
      </c>
    </row>
    <row r="124" spans="1:6" ht="15" customHeight="1">
      <c r="A124" s="63" t="s">
        <v>51</v>
      </c>
      <c r="B124" s="61" t="s">
        <v>277</v>
      </c>
      <c r="C124" s="61" t="s">
        <v>142</v>
      </c>
      <c r="D124" s="62">
        <f t="shared" si="22"/>
        <v>75</v>
      </c>
      <c r="E124" s="62">
        <f t="shared" si="22"/>
        <v>85</v>
      </c>
      <c r="F124" s="62">
        <f t="shared" si="22"/>
        <v>85</v>
      </c>
    </row>
    <row r="125" spans="1:6" ht="39.75" customHeight="1">
      <c r="A125" s="76" t="s">
        <v>5</v>
      </c>
      <c r="B125" s="77" t="s">
        <v>277</v>
      </c>
      <c r="C125" s="77">
        <v>600</v>
      </c>
      <c r="D125" s="78">
        <f>'Приложение 2'!E404</f>
        <v>75</v>
      </c>
      <c r="E125" s="78">
        <f>'Приложение 2'!F404</f>
        <v>85</v>
      </c>
      <c r="F125" s="78">
        <f>'Приложение 2'!G404</f>
        <v>85</v>
      </c>
    </row>
    <row r="126" spans="1:6" ht="24.75" customHeight="1">
      <c r="A126" s="74" t="s">
        <v>65</v>
      </c>
      <c r="B126" s="61" t="s">
        <v>278</v>
      </c>
      <c r="C126" s="61" t="s">
        <v>142</v>
      </c>
      <c r="D126" s="62">
        <f>D127</f>
        <v>784</v>
      </c>
      <c r="E126" s="62">
        <f>E127</f>
        <v>994</v>
      </c>
      <c r="F126" s="62">
        <f>F127</f>
        <v>994</v>
      </c>
    </row>
    <row r="127" spans="1:6" ht="12" customHeight="1">
      <c r="A127" s="63" t="s">
        <v>51</v>
      </c>
      <c r="B127" s="61" t="s">
        <v>279</v>
      </c>
      <c r="C127" s="61" t="s">
        <v>142</v>
      </c>
      <c r="D127" s="62">
        <f>D128+D129</f>
        <v>784</v>
      </c>
      <c r="E127" s="62">
        <f>E128+E129</f>
        <v>994</v>
      </c>
      <c r="F127" s="62">
        <f>F128+F129</f>
        <v>994</v>
      </c>
    </row>
    <row r="128" spans="1:6" ht="27.75" customHeight="1">
      <c r="A128" s="76" t="s">
        <v>154</v>
      </c>
      <c r="B128" s="77" t="s">
        <v>279</v>
      </c>
      <c r="C128" s="77" t="s">
        <v>26</v>
      </c>
      <c r="D128" s="78">
        <f>'Приложение 2'!E407</f>
        <v>0</v>
      </c>
      <c r="E128" s="78">
        <f>'Приложение 2'!F407</f>
        <v>24</v>
      </c>
      <c r="F128" s="78">
        <f>'Приложение 2'!G407</f>
        <v>24</v>
      </c>
    </row>
    <row r="129" spans="1:6" ht="36">
      <c r="A129" s="76" t="s">
        <v>5</v>
      </c>
      <c r="B129" s="77" t="s">
        <v>279</v>
      </c>
      <c r="C129" s="77" t="s">
        <v>13</v>
      </c>
      <c r="D129" s="78">
        <f>'Приложение 2'!E408</f>
        <v>784</v>
      </c>
      <c r="E129" s="78">
        <f>'Приложение 2'!F408</f>
        <v>970</v>
      </c>
      <c r="F129" s="78">
        <f>'Приложение 2'!G408</f>
        <v>970</v>
      </c>
    </row>
    <row r="130" spans="1:6" ht="39.75" customHeight="1">
      <c r="A130" s="74" t="s">
        <v>280</v>
      </c>
      <c r="B130" s="61" t="s">
        <v>281</v>
      </c>
      <c r="C130" s="61" t="s">
        <v>142</v>
      </c>
      <c r="D130" s="62">
        <f aca="true" t="shared" si="23" ref="D130:F131">D131</f>
        <v>20</v>
      </c>
      <c r="E130" s="62">
        <f t="shared" si="23"/>
        <v>20</v>
      </c>
      <c r="F130" s="62">
        <f t="shared" si="23"/>
        <v>20</v>
      </c>
    </row>
    <row r="131" spans="1:6" ht="15.75" customHeight="1">
      <c r="A131" s="63" t="s">
        <v>51</v>
      </c>
      <c r="B131" s="61" t="s">
        <v>282</v>
      </c>
      <c r="C131" s="61" t="s">
        <v>142</v>
      </c>
      <c r="D131" s="62">
        <f t="shared" si="23"/>
        <v>20</v>
      </c>
      <c r="E131" s="62">
        <f t="shared" si="23"/>
        <v>20</v>
      </c>
      <c r="F131" s="62">
        <f t="shared" si="23"/>
        <v>20</v>
      </c>
    </row>
    <row r="132" spans="1:6" ht="37.5" customHeight="1">
      <c r="A132" s="76" t="s">
        <v>5</v>
      </c>
      <c r="B132" s="77" t="s">
        <v>282</v>
      </c>
      <c r="C132" s="77">
        <v>600</v>
      </c>
      <c r="D132" s="78">
        <f>'Приложение 2'!E411</f>
        <v>20</v>
      </c>
      <c r="E132" s="78">
        <f>'Приложение 2'!F411</f>
        <v>20</v>
      </c>
      <c r="F132" s="78">
        <f>'Приложение 2'!G411</f>
        <v>20</v>
      </c>
    </row>
    <row r="133" spans="1:6" ht="24">
      <c r="A133" s="74" t="s">
        <v>66</v>
      </c>
      <c r="B133" s="61" t="s">
        <v>283</v>
      </c>
      <c r="C133" s="61" t="s">
        <v>142</v>
      </c>
      <c r="D133" s="62">
        <f aca="true" t="shared" si="24" ref="D133:F134">D134</f>
        <v>60</v>
      </c>
      <c r="E133" s="62">
        <f t="shared" si="24"/>
        <v>80</v>
      </c>
      <c r="F133" s="62">
        <f t="shared" si="24"/>
        <v>80</v>
      </c>
    </row>
    <row r="134" spans="1:6" ht="13.5" customHeight="1">
      <c r="A134" s="63" t="s">
        <v>51</v>
      </c>
      <c r="B134" s="61" t="s">
        <v>284</v>
      </c>
      <c r="C134" s="61" t="s">
        <v>142</v>
      </c>
      <c r="D134" s="62">
        <f t="shared" si="24"/>
        <v>60</v>
      </c>
      <c r="E134" s="62">
        <f t="shared" si="24"/>
        <v>80</v>
      </c>
      <c r="F134" s="62">
        <f t="shared" si="24"/>
        <v>80</v>
      </c>
    </row>
    <row r="135" spans="1:6" ht="25.5" customHeight="1">
      <c r="A135" s="76" t="s">
        <v>154</v>
      </c>
      <c r="B135" s="77" t="s">
        <v>284</v>
      </c>
      <c r="C135" s="77" t="s">
        <v>26</v>
      </c>
      <c r="D135" s="78">
        <f>'Приложение 2'!E414</f>
        <v>60</v>
      </c>
      <c r="E135" s="78">
        <f>'Приложение 2'!F414</f>
        <v>80</v>
      </c>
      <c r="F135" s="78">
        <f>'Приложение 2'!G414</f>
        <v>80</v>
      </c>
    </row>
    <row r="136" spans="1:6" ht="51" customHeight="1">
      <c r="A136" s="74" t="s">
        <v>82</v>
      </c>
      <c r="B136" s="61" t="s">
        <v>285</v>
      </c>
      <c r="C136" s="61" t="s">
        <v>142</v>
      </c>
      <c r="D136" s="62">
        <f aca="true" t="shared" si="25" ref="D136:F137">D137</f>
        <v>90</v>
      </c>
      <c r="E136" s="62">
        <f t="shared" si="25"/>
        <v>90</v>
      </c>
      <c r="F136" s="62">
        <f t="shared" si="25"/>
        <v>90</v>
      </c>
    </row>
    <row r="137" spans="1:6" ht="14.25" customHeight="1">
      <c r="A137" s="63" t="s">
        <v>51</v>
      </c>
      <c r="B137" s="61" t="s">
        <v>286</v>
      </c>
      <c r="C137" s="61" t="s">
        <v>142</v>
      </c>
      <c r="D137" s="62">
        <f t="shared" si="25"/>
        <v>90</v>
      </c>
      <c r="E137" s="62">
        <f t="shared" si="25"/>
        <v>90</v>
      </c>
      <c r="F137" s="62">
        <f t="shared" si="25"/>
        <v>90</v>
      </c>
    </row>
    <row r="138" spans="1:6" ht="27.75" customHeight="1">
      <c r="A138" s="76" t="s">
        <v>154</v>
      </c>
      <c r="B138" s="77" t="s">
        <v>286</v>
      </c>
      <c r="C138" s="77" t="s">
        <v>26</v>
      </c>
      <c r="D138" s="78">
        <f>'Приложение 2'!E417</f>
        <v>90</v>
      </c>
      <c r="E138" s="78">
        <f>'Приложение 2'!F417</f>
        <v>90</v>
      </c>
      <c r="F138" s="78">
        <f>'Приложение 2'!G417</f>
        <v>90</v>
      </c>
    </row>
    <row r="139" spans="1:6" ht="39.75" customHeight="1">
      <c r="A139" s="60" t="s">
        <v>499</v>
      </c>
      <c r="B139" s="59" t="s">
        <v>395</v>
      </c>
      <c r="C139" s="59" t="s">
        <v>142</v>
      </c>
      <c r="D139" s="62">
        <f aca="true" t="shared" si="26" ref="D139:F140">D140</f>
        <v>14743.1</v>
      </c>
      <c r="E139" s="62">
        <f t="shared" si="26"/>
        <v>14602</v>
      </c>
      <c r="F139" s="62">
        <f t="shared" si="26"/>
        <v>14173.3</v>
      </c>
    </row>
    <row r="140" spans="1:6" ht="39.75" customHeight="1">
      <c r="A140" s="60" t="s">
        <v>500</v>
      </c>
      <c r="B140" s="61" t="s">
        <v>396</v>
      </c>
      <c r="C140" s="61" t="s">
        <v>142</v>
      </c>
      <c r="D140" s="62">
        <f t="shared" si="26"/>
        <v>14743.1</v>
      </c>
      <c r="E140" s="62">
        <f t="shared" si="26"/>
        <v>14602</v>
      </c>
      <c r="F140" s="62">
        <f t="shared" si="26"/>
        <v>14173.3</v>
      </c>
    </row>
    <row r="141" spans="1:6" ht="39" customHeight="1">
      <c r="A141" s="76" t="s">
        <v>5</v>
      </c>
      <c r="B141" s="108" t="s">
        <v>396</v>
      </c>
      <c r="C141" s="77" t="s">
        <v>13</v>
      </c>
      <c r="D141" s="78">
        <f>'Приложение 2'!E420</f>
        <v>14743.1</v>
      </c>
      <c r="E141" s="78">
        <f>'Приложение 2'!F420</f>
        <v>14602</v>
      </c>
      <c r="F141" s="78">
        <f>'Приложение 2'!G420</f>
        <v>14173.3</v>
      </c>
    </row>
    <row r="142" spans="1:6" ht="17.25" customHeight="1">
      <c r="A142" s="74" t="s">
        <v>102</v>
      </c>
      <c r="B142" s="61" t="s">
        <v>180</v>
      </c>
      <c r="C142" s="61" t="s">
        <v>142</v>
      </c>
      <c r="D142" s="62">
        <f aca="true" t="shared" si="27" ref="D142:F143">D143</f>
        <v>100</v>
      </c>
      <c r="E142" s="62">
        <f t="shared" si="27"/>
        <v>100</v>
      </c>
      <c r="F142" s="62">
        <f t="shared" si="27"/>
        <v>100</v>
      </c>
    </row>
    <row r="143" spans="1:6" ht="17.25" customHeight="1">
      <c r="A143" s="63" t="s">
        <v>51</v>
      </c>
      <c r="B143" s="61" t="s">
        <v>181</v>
      </c>
      <c r="C143" s="61" t="s">
        <v>142</v>
      </c>
      <c r="D143" s="62">
        <f t="shared" si="27"/>
        <v>100</v>
      </c>
      <c r="E143" s="62">
        <f t="shared" si="27"/>
        <v>100</v>
      </c>
      <c r="F143" s="62">
        <f t="shared" si="27"/>
        <v>100</v>
      </c>
    </row>
    <row r="144" spans="1:6" ht="27" customHeight="1">
      <c r="A144" s="76" t="s">
        <v>154</v>
      </c>
      <c r="B144" s="61" t="s">
        <v>181</v>
      </c>
      <c r="C144" s="61">
        <v>200</v>
      </c>
      <c r="D144" s="62">
        <f>'Приложение 2'!E423</f>
        <v>100</v>
      </c>
      <c r="E144" s="62">
        <f>'Приложение 2'!F423</f>
        <v>100</v>
      </c>
      <c r="F144" s="62">
        <f>'Приложение 2'!G423</f>
        <v>100</v>
      </c>
    </row>
    <row r="145" spans="1:6" ht="24">
      <c r="A145" s="74" t="s">
        <v>132</v>
      </c>
      <c r="B145" s="61" t="s">
        <v>287</v>
      </c>
      <c r="C145" s="61" t="s">
        <v>142</v>
      </c>
      <c r="D145" s="62">
        <f aca="true" t="shared" si="28" ref="D145:F146">D146</f>
        <v>10</v>
      </c>
      <c r="E145" s="62">
        <f t="shared" si="28"/>
        <v>10</v>
      </c>
      <c r="F145" s="62">
        <f t="shared" si="28"/>
        <v>10</v>
      </c>
    </row>
    <row r="146" spans="1:6" ht="15" customHeight="1">
      <c r="A146" s="63" t="s">
        <v>51</v>
      </c>
      <c r="B146" s="61" t="s">
        <v>288</v>
      </c>
      <c r="C146" s="61" t="s">
        <v>142</v>
      </c>
      <c r="D146" s="62">
        <f t="shared" si="28"/>
        <v>10</v>
      </c>
      <c r="E146" s="62">
        <f t="shared" si="28"/>
        <v>10</v>
      </c>
      <c r="F146" s="62">
        <f t="shared" si="28"/>
        <v>10</v>
      </c>
    </row>
    <row r="147" spans="1:6" ht="39" customHeight="1">
      <c r="A147" s="76" t="s">
        <v>5</v>
      </c>
      <c r="B147" s="77" t="s">
        <v>288</v>
      </c>
      <c r="C147" s="77">
        <v>600</v>
      </c>
      <c r="D147" s="78">
        <f>'Приложение 2'!E426</f>
        <v>10</v>
      </c>
      <c r="E147" s="78">
        <f>'Приложение 2'!F426</f>
        <v>10</v>
      </c>
      <c r="F147" s="78">
        <f>'Приложение 2'!G426</f>
        <v>10</v>
      </c>
    </row>
    <row r="148" spans="1:6" ht="39.75" customHeight="1">
      <c r="A148" s="74" t="s">
        <v>133</v>
      </c>
      <c r="B148" s="61" t="s">
        <v>289</v>
      </c>
      <c r="C148" s="61" t="s">
        <v>142</v>
      </c>
      <c r="D148" s="62">
        <f aca="true" t="shared" si="29" ref="D148:F149">D149</f>
        <v>220</v>
      </c>
      <c r="E148" s="62">
        <f t="shared" si="29"/>
        <v>220</v>
      </c>
      <c r="F148" s="62">
        <f t="shared" si="29"/>
        <v>220</v>
      </c>
    </row>
    <row r="149" spans="1:6" ht="16.5" customHeight="1">
      <c r="A149" s="63" t="s">
        <v>51</v>
      </c>
      <c r="B149" s="61" t="s">
        <v>290</v>
      </c>
      <c r="C149" s="61" t="s">
        <v>142</v>
      </c>
      <c r="D149" s="62">
        <f t="shared" si="29"/>
        <v>220</v>
      </c>
      <c r="E149" s="62">
        <f t="shared" si="29"/>
        <v>220</v>
      </c>
      <c r="F149" s="62">
        <f t="shared" si="29"/>
        <v>220</v>
      </c>
    </row>
    <row r="150" spans="1:6" ht="40.5" customHeight="1">
      <c r="A150" s="76" t="s">
        <v>5</v>
      </c>
      <c r="B150" s="77" t="s">
        <v>290</v>
      </c>
      <c r="C150" s="77">
        <v>600</v>
      </c>
      <c r="D150" s="78">
        <f>'Приложение 2'!E429+'Приложение 2'!E261</f>
        <v>220</v>
      </c>
      <c r="E150" s="78">
        <f>'Приложение 2'!F429+'Приложение 2'!F261</f>
        <v>220</v>
      </c>
      <c r="F150" s="78">
        <f>'Приложение 2'!G429+'Приложение 2'!G261</f>
        <v>220</v>
      </c>
    </row>
    <row r="151" spans="1:6" ht="28.5" customHeight="1">
      <c r="A151" s="74" t="s">
        <v>60</v>
      </c>
      <c r="B151" s="61" t="s">
        <v>291</v>
      </c>
      <c r="C151" s="61" t="s">
        <v>142</v>
      </c>
      <c r="D151" s="62">
        <f aca="true" t="shared" si="30" ref="D151:F152">D152</f>
        <v>1635.2</v>
      </c>
      <c r="E151" s="62">
        <f t="shared" si="30"/>
        <v>1635.2</v>
      </c>
      <c r="F151" s="62">
        <f t="shared" si="30"/>
        <v>1635.2</v>
      </c>
    </row>
    <row r="152" spans="1:6" ht="24.75" customHeight="1">
      <c r="A152" s="63" t="s">
        <v>323</v>
      </c>
      <c r="B152" s="61" t="s">
        <v>72</v>
      </c>
      <c r="C152" s="61" t="s">
        <v>142</v>
      </c>
      <c r="D152" s="62">
        <f t="shared" si="30"/>
        <v>1635.2</v>
      </c>
      <c r="E152" s="62">
        <f t="shared" si="30"/>
        <v>1635.2</v>
      </c>
      <c r="F152" s="62">
        <f t="shared" si="30"/>
        <v>1635.2</v>
      </c>
    </row>
    <row r="153" spans="1:6" ht="36">
      <c r="A153" s="76" t="s">
        <v>5</v>
      </c>
      <c r="B153" s="77" t="s">
        <v>72</v>
      </c>
      <c r="C153" s="77" t="s">
        <v>13</v>
      </c>
      <c r="D153" s="78">
        <f>'Приложение 2'!E432</f>
        <v>1635.2</v>
      </c>
      <c r="E153" s="78">
        <f>'Приложение 2'!F432</f>
        <v>1635.2</v>
      </c>
      <c r="F153" s="78">
        <f>'Приложение 2'!G432</f>
        <v>1635.2</v>
      </c>
    </row>
    <row r="154" spans="1:6" ht="51.75" customHeight="1">
      <c r="A154" s="74" t="s">
        <v>39</v>
      </c>
      <c r="B154" s="61" t="s">
        <v>292</v>
      </c>
      <c r="C154" s="61" t="s">
        <v>142</v>
      </c>
      <c r="D154" s="62">
        <f aca="true" t="shared" si="31" ref="D154:F155">D155</f>
        <v>1000</v>
      </c>
      <c r="E154" s="62">
        <f t="shared" si="31"/>
        <v>1000</v>
      </c>
      <c r="F154" s="62">
        <f t="shared" si="31"/>
        <v>1000</v>
      </c>
    </row>
    <row r="155" spans="1:6" ht="14.25" customHeight="1">
      <c r="A155" s="63" t="s">
        <v>51</v>
      </c>
      <c r="B155" s="61" t="s">
        <v>293</v>
      </c>
      <c r="C155" s="61" t="s">
        <v>142</v>
      </c>
      <c r="D155" s="62">
        <f t="shared" si="31"/>
        <v>1000</v>
      </c>
      <c r="E155" s="62">
        <f t="shared" si="31"/>
        <v>1000</v>
      </c>
      <c r="F155" s="62">
        <f t="shared" si="31"/>
        <v>1000</v>
      </c>
    </row>
    <row r="156" spans="1:6" ht="36">
      <c r="A156" s="76" t="s">
        <v>5</v>
      </c>
      <c r="B156" s="77" t="s">
        <v>293</v>
      </c>
      <c r="C156" s="77" t="s">
        <v>13</v>
      </c>
      <c r="D156" s="78">
        <f>'Приложение 2'!E435</f>
        <v>1000</v>
      </c>
      <c r="E156" s="78">
        <f>'Приложение 2'!F435</f>
        <v>1000</v>
      </c>
      <c r="F156" s="78">
        <f>'Приложение 2'!G435</f>
        <v>1000</v>
      </c>
    </row>
    <row r="157" spans="1:6" ht="64.5" customHeight="1">
      <c r="A157" s="128" t="s">
        <v>501</v>
      </c>
      <c r="B157" s="61" t="s">
        <v>294</v>
      </c>
      <c r="C157" s="61" t="s">
        <v>142</v>
      </c>
      <c r="D157" s="62">
        <f aca="true" t="shared" si="32" ref="D157:F158">D158</f>
        <v>250</v>
      </c>
      <c r="E157" s="62">
        <f t="shared" si="32"/>
        <v>350</v>
      </c>
      <c r="F157" s="62">
        <f t="shared" si="32"/>
        <v>350</v>
      </c>
    </row>
    <row r="158" spans="1:6" ht="16.5" customHeight="1">
      <c r="A158" s="63" t="s">
        <v>51</v>
      </c>
      <c r="B158" s="61" t="s">
        <v>356</v>
      </c>
      <c r="C158" s="61" t="s">
        <v>142</v>
      </c>
      <c r="D158" s="62">
        <f t="shared" si="32"/>
        <v>250</v>
      </c>
      <c r="E158" s="62">
        <f t="shared" si="32"/>
        <v>350</v>
      </c>
      <c r="F158" s="62">
        <f t="shared" si="32"/>
        <v>350</v>
      </c>
    </row>
    <row r="159" spans="1:6" ht="39" customHeight="1">
      <c r="A159" s="76" t="s">
        <v>5</v>
      </c>
      <c r="B159" s="77" t="s">
        <v>356</v>
      </c>
      <c r="C159" s="77">
        <v>600</v>
      </c>
      <c r="D159" s="78">
        <f>'Приложение 2'!E438</f>
        <v>250</v>
      </c>
      <c r="E159" s="78">
        <f>'Приложение 2'!F438</f>
        <v>350</v>
      </c>
      <c r="F159" s="78">
        <f>'Приложение 2'!G438</f>
        <v>350</v>
      </c>
    </row>
    <row r="160" spans="1:6" ht="38.25" customHeight="1">
      <c r="A160" s="63" t="s">
        <v>103</v>
      </c>
      <c r="B160" s="61" t="s">
        <v>397</v>
      </c>
      <c r="C160" s="61" t="s">
        <v>142</v>
      </c>
      <c r="D160" s="62">
        <f aca="true" t="shared" si="33" ref="D160:F161">D161</f>
        <v>150</v>
      </c>
      <c r="E160" s="62">
        <f t="shared" si="33"/>
        <v>150</v>
      </c>
      <c r="F160" s="62">
        <f t="shared" si="33"/>
        <v>150</v>
      </c>
    </row>
    <row r="161" spans="1:6" ht="15" customHeight="1">
      <c r="A161" s="63" t="s">
        <v>51</v>
      </c>
      <c r="B161" s="61" t="s">
        <v>398</v>
      </c>
      <c r="C161" s="61" t="s">
        <v>142</v>
      </c>
      <c r="D161" s="62">
        <f t="shared" si="33"/>
        <v>150</v>
      </c>
      <c r="E161" s="62">
        <f t="shared" si="33"/>
        <v>150</v>
      </c>
      <c r="F161" s="62">
        <f t="shared" si="33"/>
        <v>150</v>
      </c>
    </row>
    <row r="162" spans="1:6" ht="37.5" customHeight="1">
      <c r="A162" s="76" t="s">
        <v>5</v>
      </c>
      <c r="B162" s="77" t="s">
        <v>398</v>
      </c>
      <c r="C162" s="77">
        <v>600</v>
      </c>
      <c r="D162" s="78">
        <f>'Приложение 2'!E441</f>
        <v>150</v>
      </c>
      <c r="E162" s="78">
        <f>'Приложение 2'!F441</f>
        <v>150</v>
      </c>
      <c r="F162" s="78">
        <f>'Приложение 2'!G441</f>
        <v>150</v>
      </c>
    </row>
    <row r="163" spans="1:6" ht="37.5" customHeight="1">
      <c r="A163" s="58" t="s">
        <v>400</v>
      </c>
      <c r="B163" s="61" t="s">
        <v>399</v>
      </c>
      <c r="C163" s="61"/>
      <c r="D163" s="62">
        <f>D166+D168+D164</f>
        <v>18688.7</v>
      </c>
      <c r="E163" s="62">
        <f>E166+E168+E164</f>
        <v>57127.899999999994</v>
      </c>
      <c r="F163" s="62">
        <f>F166+F168+F164</f>
        <v>51716.7</v>
      </c>
    </row>
    <row r="164" spans="1:6" ht="37.5" customHeight="1">
      <c r="A164" s="60" t="s">
        <v>302</v>
      </c>
      <c r="B164" s="61" t="s">
        <v>493</v>
      </c>
      <c r="C164" s="61"/>
      <c r="D164" s="62">
        <f>D165</f>
        <v>0</v>
      </c>
      <c r="E164" s="62">
        <f>E165</f>
        <v>40452.7</v>
      </c>
      <c r="F164" s="62">
        <f>F165</f>
        <v>37825.9</v>
      </c>
    </row>
    <row r="165" spans="1:6" ht="37.5" customHeight="1">
      <c r="A165" s="76" t="s">
        <v>5</v>
      </c>
      <c r="B165" s="61" t="s">
        <v>493</v>
      </c>
      <c r="C165" s="61">
        <v>600</v>
      </c>
      <c r="D165" s="62">
        <f>'Приложение 2'!E444</f>
        <v>0</v>
      </c>
      <c r="E165" s="62">
        <f>'Приложение 2'!F444</f>
        <v>40452.7</v>
      </c>
      <c r="F165" s="62">
        <f>'Приложение 2'!G444</f>
        <v>37825.9</v>
      </c>
    </row>
    <row r="166" spans="1:6" ht="37.5" customHeight="1">
      <c r="A166" s="60" t="s">
        <v>302</v>
      </c>
      <c r="B166" s="61" t="s">
        <v>402</v>
      </c>
      <c r="C166" s="61"/>
      <c r="D166" s="62">
        <f>D167</f>
        <v>18383.7</v>
      </c>
      <c r="E166" s="62">
        <f>E167</f>
        <v>16675.2</v>
      </c>
      <c r="F166" s="62">
        <f>F167</f>
        <v>13890.8</v>
      </c>
    </row>
    <row r="167" spans="1:6" ht="37.5" customHeight="1">
      <c r="A167" s="76" t="s">
        <v>5</v>
      </c>
      <c r="B167" s="77" t="s">
        <v>402</v>
      </c>
      <c r="C167" s="77">
        <v>600</v>
      </c>
      <c r="D167" s="78">
        <f>'Приложение 2'!E446</f>
        <v>18383.7</v>
      </c>
      <c r="E167" s="78">
        <f>'Приложение 2'!F446</f>
        <v>16675.2</v>
      </c>
      <c r="F167" s="78">
        <f>'Приложение 2'!G446</f>
        <v>13890.8</v>
      </c>
    </row>
    <row r="168" spans="1:6" ht="37.5" customHeight="1">
      <c r="A168" s="60" t="s">
        <v>401</v>
      </c>
      <c r="B168" s="61" t="s">
        <v>403</v>
      </c>
      <c r="C168" s="61"/>
      <c r="D168" s="78">
        <f>D169</f>
        <v>305</v>
      </c>
      <c r="E168" s="78">
        <f>E169</f>
        <v>0</v>
      </c>
      <c r="F168" s="78">
        <f>F169</f>
        <v>0</v>
      </c>
    </row>
    <row r="169" spans="1:6" ht="37.5" customHeight="1">
      <c r="A169" s="76" t="s">
        <v>5</v>
      </c>
      <c r="B169" s="77" t="s">
        <v>403</v>
      </c>
      <c r="C169" s="77">
        <v>600</v>
      </c>
      <c r="D169" s="78">
        <f>'Приложение 2'!E448</f>
        <v>305</v>
      </c>
      <c r="E169" s="78">
        <f>'Приложение 2'!F448</f>
        <v>0</v>
      </c>
      <c r="F169" s="78">
        <f>'Приложение 2'!G448</f>
        <v>0</v>
      </c>
    </row>
    <row r="170" spans="1:6" ht="23.25" customHeight="1">
      <c r="A170" s="74" t="s">
        <v>87</v>
      </c>
      <c r="B170" s="61" t="s">
        <v>357</v>
      </c>
      <c r="C170" s="77"/>
      <c r="D170" s="62">
        <f aca="true" t="shared" si="34" ref="D170:F171">D171</f>
        <v>13743.5</v>
      </c>
      <c r="E170" s="62">
        <f t="shared" si="34"/>
        <v>0</v>
      </c>
      <c r="F170" s="62">
        <f t="shared" si="34"/>
        <v>0</v>
      </c>
    </row>
    <row r="171" spans="1:6" ht="15" customHeight="1">
      <c r="A171" s="63" t="s">
        <v>51</v>
      </c>
      <c r="B171" s="61" t="s">
        <v>358</v>
      </c>
      <c r="C171" s="77"/>
      <c r="D171" s="62">
        <f t="shared" si="34"/>
        <v>13743.5</v>
      </c>
      <c r="E171" s="62">
        <f t="shared" si="34"/>
        <v>0</v>
      </c>
      <c r="F171" s="62">
        <f t="shared" si="34"/>
        <v>0</v>
      </c>
    </row>
    <row r="172" spans="1:6" ht="37.5" customHeight="1">
      <c r="A172" s="76" t="s">
        <v>35</v>
      </c>
      <c r="B172" s="77" t="s">
        <v>358</v>
      </c>
      <c r="C172" s="77">
        <v>400</v>
      </c>
      <c r="D172" s="78">
        <f>'Приложение 2'!E107</f>
        <v>13743.5</v>
      </c>
      <c r="E172" s="78">
        <f>'Приложение 2'!F107</f>
        <v>0</v>
      </c>
      <c r="F172" s="78">
        <f>'Приложение 2'!G107</f>
        <v>0</v>
      </c>
    </row>
    <row r="173" spans="1:6" ht="28.5" customHeight="1">
      <c r="A173" s="58" t="s">
        <v>61</v>
      </c>
      <c r="B173" s="77" t="s">
        <v>404</v>
      </c>
      <c r="C173" s="77"/>
      <c r="D173" s="78">
        <f>D174+D178</f>
        <v>49131.3</v>
      </c>
      <c r="E173" s="78">
        <f>E174+E178</f>
        <v>45188.09999999999</v>
      </c>
      <c r="F173" s="78">
        <f>F174+F178</f>
        <v>45188.2</v>
      </c>
    </row>
    <row r="174" spans="1:6" ht="37.5" customHeight="1">
      <c r="A174" s="60" t="s">
        <v>21</v>
      </c>
      <c r="B174" s="77" t="s">
        <v>405</v>
      </c>
      <c r="C174" s="61"/>
      <c r="D174" s="62">
        <f>D175+D176+D177</f>
        <v>26917.5</v>
      </c>
      <c r="E174" s="62">
        <f>E175+E176+E177</f>
        <v>24017.199999999997</v>
      </c>
      <c r="F174" s="62">
        <f>F175+F176+F177</f>
        <v>24017.199999999997</v>
      </c>
    </row>
    <row r="175" spans="1:6" ht="37.5" customHeight="1">
      <c r="A175" s="76" t="s">
        <v>11</v>
      </c>
      <c r="B175" s="77" t="s">
        <v>405</v>
      </c>
      <c r="C175" s="77">
        <v>100</v>
      </c>
      <c r="D175" s="78">
        <f>'Приложение 2'!E451</f>
        <v>22870.4</v>
      </c>
      <c r="E175" s="78">
        <f>'Приложение 2'!F451</f>
        <v>21697.1</v>
      </c>
      <c r="F175" s="78">
        <f>'Приложение 2'!G451</f>
        <v>21697.1</v>
      </c>
    </row>
    <row r="176" spans="1:6" ht="25.5" customHeight="1">
      <c r="A176" s="76" t="s">
        <v>154</v>
      </c>
      <c r="B176" s="77" t="s">
        <v>405</v>
      </c>
      <c r="C176" s="77">
        <v>200</v>
      </c>
      <c r="D176" s="78">
        <f>'Приложение 2'!E452</f>
        <v>4029.6</v>
      </c>
      <c r="E176" s="78">
        <f>'Приложение 2'!F452</f>
        <v>2302.6</v>
      </c>
      <c r="F176" s="78">
        <f>'Приложение 2'!G452</f>
        <v>2302.6</v>
      </c>
    </row>
    <row r="177" spans="1:6" ht="12.75" customHeight="1">
      <c r="A177" s="76" t="s">
        <v>1</v>
      </c>
      <c r="B177" s="77" t="s">
        <v>405</v>
      </c>
      <c r="C177" s="77">
        <v>800</v>
      </c>
      <c r="D177" s="78">
        <f>'Приложение 2'!E453</f>
        <v>17.5</v>
      </c>
      <c r="E177" s="78">
        <f>'Приложение 2'!F453</f>
        <v>17.5</v>
      </c>
      <c r="F177" s="78">
        <f>'Приложение 2'!G453</f>
        <v>17.5</v>
      </c>
    </row>
    <row r="178" spans="1:6" ht="38.25" customHeight="1">
      <c r="A178" s="60" t="s">
        <v>40</v>
      </c>
      <c r="B178" s="61" t="s">
        <v>406</v>
      </c>
      <c r="C178" s="61"/>
      <c r="D178" s="62">
        <f>D179+D180</f>
        <v>22213.8</v>
      </c>
      <c r="E178" s="62">
        <f>E179+E180</f>
        <v>21170.899999999998</v>
      </c>
      <c r="F178" s="62">
        <f>F179+F180</f>
        <v>21171</v>
      </c>
    </row>
    <row r="179" spans="1:6" ht="62.25" customHeight="1">
      <c r="A179" s="76" t="s">
        <v>11</v>
      </c>
      <c r="B179" s="77" t="s">
        <v>406</v>
      </c>
      <c r="C179" s="77">
        <v>100</v>
      </c>
      <c r="D179" s="78">
        <f>'Приложение 2'!E455</f>
        <v>20899.3</v>
      </c>
      <c r="E179" s="78">
        <f>'Приложение 2'!F455</f>
        <v>19805.1</v>
      </c>
      <c r="F179" s="78">
        <f>'Приложение 2'!G455</f>
        <v>19805.1</v>
      </c>
    </row>
    <row r="180" spans="1:6" ht="26.25" customHeight="1">
      <c r="A180" s="76" t="s">
        <v>154</v>
      </c>
      <c r="B180" s="77" t="s">
        <v>406</v>
      </c>
      <c r="C180" s="77">
        <v>200</v>
      </c>
      <c r="D180" s="78">
        <f>'Приложение 2'!E456</f>
        <v>1314.5</v>
      </c>
      <c r="E180" s="78">
        <f>'Приложение 2'!F456</f>
        <v>1365.8</v>
      </c>
      <c r="F180" s="78">
        <f>'Приложение 2'!G456</f>
        <v>1365.9</v>
      </c>
    </row>
    <row r="181" spans="1:6" ht="27.75" customHeight="1">
      <c r="A181" s="74" t="s">
        <v>295</v>
      </c>
      <c r="B181" s="61" t="s">
        <v>296</v>
      </c>
      <c r="C181" s="61" t="s">
        <v>142</v>
      </c>
      <c r="D181" s="62">
        <f aca="true" t="shared" si="35" ref="D181:F182">D182</f>
        <v>864.3</v>
      </c>
      <c r="E181" s="62">
        <f t="shared" si="35"/>
        <v>0</v>
      </c>
      <c r="F181" s="62">
        <f t="shared" si="35"/>
        <v>0</v>
      </c>
    </row>
    <row r="182" spans="1:6" ht="37.5" customHeight="1">
      <c r="A182" s="63" t="s">
        <v>297</v>
      </c>
      <c r="B182" s="61" t="s">
        <v>496</v>
      </c>
      <c r="C182" s="61" t="s">
        <v>142</v>
      </c>
      <c r="D182" s="62">
        <f t="shared" si="35"/>
        <v>864.3</v>
      </c>
      <c r="E182" s="62">
        <f t="shared" si="35"/>
        <v>0</v>
      </c>
      <c r="F182" s="62">
        <f t="shared" si="35"/>
        <v>0</v>
      </c>
    </row>
    <row r="183" spans="1:6" ht="37.5" customHeight="1">
      <c r="A183" s="76" t="s">
        <v>5</v>
      </c>
      <c r="B183" s="61" t="s">
        <v>496</v>
      </c>
      <c r="C183" s="77" t="s">
        <v>13</v>
      </c>
      <c r="D183" s="78">
        <f>'Приложение 2'!E459</f>
        <v>864.3</v>
      </c>
      <c r="E183" s="78">
        <f>'Приложение 2'!F459</f>
        <v>0</v>
      </c>
      <c r="F183" s="78">
        <f>'Приложение 2'!G459</f>
        <v>0</v>
      </c>
    </row>
    <row r="184" spans="1:6" ht="36.75" customHeight="1">
      <c r="A184" s="79" t="s">
        <v>46</v>
      </c>
      <c r="B184" s="55" t="s">
        <v>230</v>
      </c>
      <c r="C184" s="55" t="s">
        <v>142</v>
      </c>
      <c r="D184" s="57">
        <f>D185+D193+D196+D201+D204+D211+D214+D218+D223+D226+D232+D239+D247+D190+D244</f>
        <v>210062.59999999998</v>
      </c>
      <c r="E184" s="57">
        <f>E185+E193+E196+E201+E204+E211+E214+E218+E223+E226+E232+E239+E247+E190+E244</f>
        <v>196842.30000000002</v>
      </c>
      <c r="F184" s="57">
        <f>F185+F193+F196+F201+F204+F211+F214+F218+F223+F226+F232+F239+F247+F190+F244</f>
        <v>206338.4</v>
      </c>
    </row>
    <row r="185" spans="1:6" ht="36" customHeight="1">
      <c r="A185" s="74" t="s">
        <v>54</v>
      </c>
      <c r="B185" s="61" t="s">
        <v>231</v>
      </c>
      <c r="C185" s="61" t="s">
        <v>142</v>
      </c>
      <c r="D185" s="62">
        <f>D186+D188</f>
        <v>3986.3999999999996</v>
      </c>
      <c r="E185" s="62">
        <f>E186+E188</f>
        <v>0</v>
      </c>
      <c r="F185" s="62">
        <f>F186+F188</f>
        <v>0</v>
      </c>
    </row>
    <row r="186" spans="1:6" ht="13.5" customHeight="1">
      <c r="A186" s="63" t="s">
        <v>51</v>
      </c>
      <c r="B186" s="61" t="s">
        <v>320</v>
      </c>
      <c r="C186" s="61" t="s">
        <v>142</v>
      </c>
      <c r="D186" s="62">
        <f>D187</f>
        <v>2387.7</v>
      </c>
      <c r="E186" s="62">
        <f>E187</f>
        <v>0</v>
      </c>
      <c r="F186" s="62">
        <f>F187</f>
        <v>0</v>
      </c>
    </row>
    <row r="187" spans="1:6" ht="39" customHeight="1">
      <c r="A187" s="76" t="s">
        <v>5</v>
      </c>
      <c r="B187" s="77" t="s">
        <v>320</v>
      </c>
      <c r="C187" s="77" t="s">
        <v>13</v>
      </c>
      <c r="D187" s="78">
        <f>'Приложение 2'!E265</f>
        <v>2387.7</v>
      </c>
      <c r="E187" s="78">
        <f>'Приложение 2'!F265</f>
        <v>0</v>
      </c>
      <c r="F187" s="78">
        <f>'Приложение 2'!G265</f>
        <v>0</v>
      </c>
    </row>
    <row r="188" spans="1:6" ht="27" customHeight="1">
      <c r="A188" s="63" t="s">
        <v>99</v>
      </c>
      <c r="B188" s="61" t="s">
        <v>100</v>
      </c>
      <c r="C188" s="61" t="s">
        <v>142</v>
      </c>
      <c r="D188" s="62">
        <f>D189</f>
        <v>1598.7</v>
      </c>
      <c r="E188" s="62">
        <f>E189</f>
        <v>0</v>
      </c>
      <c r="F188" s="62">
        <f>F189</f>
        <v>0</v>
      </c>
    </row>
    <row r="189" spans="1:6" ht="36" customHeight="1">
      <c r="A189" s="76" t="s">
        <v>5</v>
      </c>
      <c r="B189" s="77" t="s">
        <v>100</v>
      </c>
      <c r="C189" s="77" t="s">
        <v>13</v>
      </c>
      <c r="D189" s="78">
        <f>'Приложение 2'!E267</f>
        <v>1598.7</v>
      </c>
      <c r="E189" s="78">
        <f>'Приложение 2'!F267</f>
        <v>0</v>
      </c>
      <c r="F189" s="78">
        <f>'Приложение 2'!G267</f>
        <v>0</v>
      </c>
    </row>
    <row r="190" spans="1:6" ht="30" customHeight="1">
      <c r="A190" s="101" t="s">
        <v>526</v>
      </c>
      <c r="B190" s="77" t="s">
        <v>527</v>
      </c>
      <c r="C190" s="77"/>
      <c r="D190" s="78">
        <f aca="true" t="shared" si="36" ref="D190:F191">D191</f>
        <v>3495</v>
      </c>
      <c r="E190" s="78">
        <f t="shared" si="36"/>
        <v>0</v>
      </c>
      <c r="F190" s="78">
        <f t="shared" si="36"/>
        <v>0</v>
      </c>
    </row>
    <row r="191" spans="1:6" ht="15" customHeight="1">
      <c r="A191" s="63" t="s">
        <v>51</v>
      </c>
      <c r="B191" s="77" t="s">
        <v>528</v>
      </c>
      <c r="C191" s="77"/>
      <c r="D191" s="78">
        <f t="shared" si="36"/>
        <v>3495</v>
      </c>
      <c r="E191" s="78">
        <f t="shared" si="36"/>
        <v>0</v>
      </c>
      <c r="F191" s="78">
        <f t="shared" si="36"/>
        <v>0</v>
      </c>
    </row>
    <row r="192" spans="1:6" ht="27" customHeight="1">
      <c r="A192" s="76" t="s">
        <v>35</v>
      </c>
      <c r="B192" s="77" t="s">
        <v>528</v>
      </c>
      <c r="C192" s="77">
        <v>400</v>
      </c>
      <c r="D192" s="78">
        <f>'Приложение 2'!E111</f>
        <v>3495</v>
      </c>
      <c r="E192" s="78">
        <f>'[3]Приложение 2'!F100</f>
        <v>0</v>
      </c>
      <c r="F192" s="78">
        <f>'[3]Приложение 2'!G100</f>
        <v>0</v>
      </c>
    </row>
    <row r="193" spans="1:6" ht="24">
      <c r="A193" s="74" t="s">
        <v>71</v>
      </c>
      <c r="B193" s="61" t="s">
        <v>232</v>
      </c>
      <c r="C193" s="61" t="s">
        <v>142</v>
      </c>
      <c r="D193" s="62">
        <f aca="true" t="shared" si="37" ref="D193:F194">D194</f>
        <v>352</v>
      </c>
      <c r="E193" s="62">
        <f t="shared" si="37"/>
        <v>352</v>
      </c>
      <c r="F193" s="62">
        <f t="shared" si="37"/>
        <v>352</v>
      </c>
    </row>
    <row r="194" spans="1:8" ht="12.75">
      <c r="A194" s="63" t="s">
        <v>51</v>
      </c>
      <c r="B194" s="61" t="s">
        <v>372</v>
      </c>
      <c r="C194" s="61" t="s">
        <v>142</v>
      </c>
      <c r="D194" s="62">
        <f t="shared" si="37"/>
        <v>352</v>
      </c>
      <c r="E194" s="62">
        <f t="shared" si="37"/>
        <v>352</v>
      </c>
      <c r="F194" s="62">
        <f t="shared" si="37"/>
        <v>352</v>
      </c>
      <c r="G194" s="3"/>
      <c r="H194" s="3"/>
    </row>
    <row r="195" spans="1:6" ht="36">
      <c r="A195" s="76" t="s">
        <v>5</v>
      </c>
      <c r="B195" s="77" t="s">
        <v>372</v>
      </c>
      <c r="C195" s="77" t="s">
        <v>13</v>
      </c>
      <c r="D195" s="78">
        <f>'Приложение 2'!E270</f>
        <v>352</v>
      </c>
      <c r="E195" s="78">
        <f>'Приложение 2'!F270</f>
        <v>352</v>
      </c>
      <c r="F195" s="78">
        <f>'Приложение 2'!G270</f>
        <v>352</v>
      </c>
    </row>
    <row r="196" spans="1:6" ht="12.75">
      <c r="A196" s="74" t="s">
        <v>81</v>
      </c>
      <c r="B196" s="61" t="s">
        <v>233</v>
      </c>
      <c r="C196" s="61" t="s">
        <v>142</v>
      </c>
      <c r="D196" s="62">
        <f>D197+D199</f>
        <v>14569.8</v>
      </c>
      <c r="E196" s="62">
        <f>E197+E199</f>
        <v>14873.4</v>
      </c>
      <c r="F196" s="62">
        <f>F197+F199</f>
        <v>16850</v>
      </c>
    </row>
    <row r="197" spans="1:6" ht="15.75" customHeight="1">
      <c r="A197" s="63" t="s">
        <v>51</v>
      </c>
      <c r="B197" s="61" t="s">
        <v>234</v>
      </c>
      <c r="C197" s="61" t="s">
        <v>142</v>
      </c>
      <c r="D197" s="62">
        <f>D198</f>
        <v>14372.9</v>
      </c>
      <c r="E197" s="62">
        <f>E198</f>
        <v>14873.4</v>
      </c>
      <c r="F197" s="62">
        <f>F198</f>
        <v>16850</v>
      </c>
    </row>
    <row r="198" spans="1:6" ht="37.5" customHeight="1">
      <c r="A198" s="76" t="s">
        <v>5</v>
      </c>
      <c r="B198" s="77" t="s">
        <v>234</v>
      </c>
      <c r="C198" s="77" t="s">
        <v>13</v>
      </c>
      <c r="D198" s="78">
        <f>'Приложение 2'!E273</f>
        <v>14372.9</v>
      </c>
      <c r="E198" s="78">
        <f>'Приложение 2'!F273</f>
        <v>14873.4</v>
      </c>
      <c r="F198" s="78">
        <f>'Приложение 2'!G273</f>
        <v>16850</v>
      </c>
    </row>
    <row r="199" spans="1:6" ht="15.75" customHeight="1">
      <c r="A199" s="63" t="s">
        <v>86</v>
      </c>
      <c r="B199" s="61" t="s">
        <v>427</v>
      </c>
      <c r="C199" s="61" t="s">
        <v>142</v>
      </c>
      <c r="D199" s="78">
        <f>D200</f>
        <v>196.9</v>
      </c>
      <c r="E199" s="78">
        <f>E200</f>
        <v>0</v>
      </c>
      <c r="F199" s="78">
        <f>F200</f>
        <v>0</v>
      </c>
    </row>
    <row r="200" spans="1:6" ht="37.5" customHeight="1">
      <c r="A200" s="76" t="s">
        <v>5</v>
      </c>
      <c r="B200" s="77" t="s">
        <v>427</v>
      </c>
      <c r="C200" s="77" t="s">
        <v>13</v>
      </c>
      <c r="D200" s="78">
        <f>'Приложение 2'!E275</f>
        <v>196.9</v>
      </c>
      <c r="E200" s="78">
        <f>'Приложение 2'!F275</f>
        <v>0</v>
      </c>
      <c r="F200" s="78">
        <f>'Приложение 2'!G275</f>
        <v>0</v>
      </c>
    </row>
    <row r="201" spans="1:6" ht="17.25" customHeight="1">
      <c r="A201" s="58" t="s">
        <v>373</v>
      </c>
      <c r="B201" s="61" t="s">
        <v>235</v>
      </c>
      <c r="C201" s="61" t="s">
        <v>142</v>
      </c>
      <c r="D201" s="62">
        <f aca="true" t="shared" si="38" ref="D201:F202">D202</f>
        <v>2968.9</v>
      </c>
      <c r="E201" s="62">
        <f t="shared" si="38"/>
        <v>3071.5</v>
      </c>
      <c r="F201" s="62">
        <f t="shared" si="38"/>
        <v>3490</v>
      </c>
    </row>
    <row r="202" spans="1:6" ht="12.75">
      <c r="A202" s="63" t="s">
        <v>51</v>
      </c>
      <c r="B202" s="61" t="s">
        <v>321</v>
      </c>
      <c r="C202" s="61" t="s">
        <v>142</v>
      </c>
      <c r="D202" s="62">
        <f t="shared" si="38"/>
        <v>2968.9</v>
      </c>
      <c r="E202" s="62">
        <f t="shared" si="38"/>
        <v>3071.5</v>
      </c>
      <c r="F202" s="62">
        <f t="shared" si="38"/>
        <v>3490</v>
      </c>
    </row>
    <row r="203" spans="1:6" ht="38.25" customHeight="1">
      <c r="A203" s="76" t="s">
        <v>5</v>
      </c>
      <c r="B203" s="77" t="s">
        <v>321</v>
      </c>
      <c r="C203" s="77" t="s">
        <v>13</v>
      </c>
      <c r="D203" s="78">
        <f>'Приложение 2'!E278</f>
        <v>2968.9</v>
      </c>
      <c r="E203" s="78">
        <f>'Приложение 2'!F278</f>
        <v>3071.5</v>
      </c>
      <c r="F203" s="78">
        <f>'Приложение 2'!G278</f>
        <v>3490</v>
      </c>
    </row>
    <row r="204" spans="1:6" ht="36">
      <c r="A204" s="58" t="s">
        <v>374</v>
      </c>
      <c r="B204" s="59" t="s">
        <v>342</v>
      </c>
      <c r="C204" s="59" t="s">
        <v>142</v>
      </c>
      <c r="D204" s="62">
        <f>D205+D207+D209</f>
        <v>17193.7</v>
      </c>
      <c r="E204" s="62">
        <f>E205+E207+E209</f>
        <v>16931</v>
      </c>
      <c r="F204" s="62">
        <f>F205+F207+F209</f>
        <v>16931</v>
      </c>
    </row>
    <row r="205" spans="1:6" ht="14.25" customHeight="1">
      <c r="A205" s="60" t="s">
        <v>51</v>
      </c>
      <c r="B205" s="61" t="s">
        <v>343</v>
      </c>
      <c r="C205" s="61" t="s">
        <v>142</v>
      </c>
      <c r="D205" s="62">
        <f>D206</f>
        <v>628</v>
      </c>
      <c r="E205" s="62">
        <f>E206</f>
        <v>704</v>
      </c>
      <c r="F205" s="62">
        <f>F206</f>
        <v>704</v>
      </c>
    </row>
    <row r="206" spans="1:6" ht="36">
      <c r="A206" s="76" t="s">
        <v>5</v>
      </c>
      <c r="B206" s="108" t="s">
        <v>343</v>
      </c>
      <c r="C206" s="77" t="s">
        <v>13</v>
      </c>
      <c r="D206" s="78">
        <f>'Приложение 2'!E281</f>
        <v>628</v>
      </c>
      <c r="E206" s="78">
        <f>'Приложение 2'!F281</f>
        <v>704</v>
      </c>
      <c r="F206" s="78">
        <f>'Приложение 2'!G281</f>
        <v>704</v>
      </c>
    </row>
    <row r="207" spans="1:6" ht="24">
      <c r="A207" s="60" t="s">
        <v>99</v>
      </c>
      <c r="B207" s="61" t="s">
        <v>375</v>
      </c>
      <c r="C207" s="61" t="s">
        <v>142</v>
      </c>
      <c r="D207" s="62">
        <f>D208</f>
        <v>144</v>
      </c>
      <c r="E207" s="62">
        <f>E208</f>
        <v>0</v>
      </c>
      <c r="F207" s="62">
        <f>F208</f>
        <v>0</v>
      </c>
    </row>
    <row r="208" spans="1:6" ht="36">
      <c r="A208" s="76" t="s">
        <v>5</v>
      </c>
      <c r="B208" s="108" t="s">
        <v>375</v>
      </c>
      <c r="C208" s="77" t="s">
        <v>13</v>
      </c>
      <c r="D208" s="78">
        <f>'Приложение 2'!E283</f>
        <v>144</v>
      </c>
      <c r="E208" s="78">
        <f>'Приложение 2'!F283</f>
        <v>0</v>
      </c>
      <c r="F208" s="78">
        <f>'Приложение 2'!G283</f>
        <v>0</v>
      </c>
    </row>
    <row r="209" spans="1:6" ht="24">
      <c r="A209" s="60" t="s">
        <v>197</v>
      </c>
      <c r="B209" s="61" t="s">
        <v>376</v>
      </c>
      <c r="C209" s="61" t="s">
        <v>142</v>
      </c>
      <c r="D209" s="62">
        <f>D210</f>
        <v>16421.7</v>
      </c>
      <c r="E209" s="62">
        <f>E210</f>
        <v>16227</v>
      </c>
      <c r="F209" s="62">
        <f>F210</f>
        <v>16227</v>
      </c>
    </row>
    <row r="210" spans="1:6" ht="36">
      <c r="A210" s="76" t="s">
        <v>5</v>
      </c>
      <c r="B210" s="108" t="s">
        <v>376</v>
      </c>
      <c r="C210" s="77" t="s">
        <v>13</v>
      </c>
      <c r="D210" s="78">
        <f>'Приложение 2'!E285</f>
        <v>16421.7</v>
      </c>
      <c r="E210" s="78">
        <f>'Приложение 2'!F285</f>
        <v>16227</v>
      </c>
      <c r="F210" s="78">
        <f>'Приложение 2'!G285</f>
        <v>16227</v>
      </c>
    </row>
    <row r="211" spans="1:6" ht="17.25" customHeight="1">
      <c r="A211" s="58" t="s">
        <v>377</v>
      </c>
      <c r="B211" s="61" t="s">
        <v>236</v>
      </c>
      <c r="C211" s="61" t="s">
        <v>142</v>
      </c>
      <c r="D211" s="62">
        <f aca="true" t="shared" si="39" ref="D211:F212">D212</f>
        <v>35093</v>
      </c>
      <c r="E211" s="62">
        <f t="shared" si="39"/>
        <v>36393</v>
      </c>
      <c r="F211" s="62">
        <f t="shared" si="39"/>
        <v>41379</v>
      </c>
    </row>
    <row r="212" spans="1:6" ht="12" customHeight="1">
      <c r="A212" s="63" t="s">
        <v>51</v>
      </c>
      <c r="B212" s="61" t="s">
        <v>237</v>
      </c>
      <c r="C212" s="61" t="s">
        <v>142</v>
      </c>
      <c r="D212" s="62">
        <f t="shared" si="39"/>
        <v>35093</v>
      </c>
      <c r="E212" s="62">
        <f t="shared" si="39"/>
        <v>36393</v>
      </c>
      <c r="F212" s="62">
        <f t="shared" si="39"/>
        <v>41379</v>
      </c>
    </row>
    <row r="213" spans="1:6" ht="36">
      <c r="A213" s="76" t="s">
        <v>5</v>
      </c>
      <c r="B213" s="77" t="s">
        <v>237</v>
      </c>
      <c r="C213" s="77" t="s">
        <v>13</v>
      </c>
      <c r="D213" s="78">
        <f>'Приложение 2'!E288</f>
        <v>35093</v>
      </c>
      <c r="E213" s="78">
        <f>'Приложение 2'!F288</f>
        <v>36393</v>
      </c>
      <c r="F213" s="78">
        <f>'Приложение 2'!G288</f>
        <v>41379</v>
      </c>
    </row>
    <row r="214" spans="1:6" ht="27" customHeight="1">
      <c r="A214" s="74" t="s">
        <v>96</v>
      </c>
      <c r="B214" s="61" t="s">
        <v>238</v>
      </c>
      <c r="C214" s="61" t="s">
        <v>142</v>
      </c>
      <c r="D214" s="62">
        <f>D215</f>
        <v>1189</v>
      </c>
      <c r="E214" s="62">
        <f>E215</f>
        <v>1030</v>
      </c>
      <c r="F214" s="62">
        <f>F215</f>
        <v>1030</v>
      </c>
    </row>
    <row r="215" spans="1:6" ht="12.75" customHeight="1">
      <c r="A215" s="63" t="s">
        <v>51</v>
      </c>
      <c r="B215" s="61" t="s">
        <v>239</v>
      </c>
      <c r="C215" s="61" t="s">
        <v>142</v>
      </c>
      <c r="D215" s="62">
        <f>D217+D216</f>
        <v>1189</v>
      </c>
      <c r="E215" s="62">
        <f>E217+E216</f>
        <v>1030</v>
      </c>
      <c r="F215" s="62">
        <f>F217+F216</f>
        <v>1030</v>
      </c>
    </row>
    <row r="216" spans="1:6" ht="26.25" customHeight="1">
      <c r="A216" s="76" t="s">
        <v>154</v>
      </c>
      <c r="B216" s="77" t="s">
        <v>239</v>
      </c>
      <c r="C216" s="77">
        <v>200</v>
      </c>
      <c r="D216" s="78">
        <f>'Приложение 2'!E291</f>
        <v>130</v>
      </c>
      <c r="E216" s="78">
        <f>'Приложение 2'!F291</f>
        <v>130</v>
      </c>
      <c r="F216" s="78">
        <f>'Приложение 2'!G291</f>
        <v>130</v>
      </c>
    </row>
    <row r="217" spans="1:6" ht="36">
      <c r="A217" s="76" t="s">
        <v>5</v>
      </c>
      <c r="B217" s="77" t="s">
        <v>239</v>
      </c>
      <c r="C217" s="77" t="s">
        <v>13</v>
      </c>
      <c r="D217" s="78">
        <f>'Приложение 2'!E292</f>
        <v>1059</v>
      </c>
      <c r="E217" s="78">
        <f>'Приложение 2'!F292</f>
        <v>900</v>
      </c>
      <c r="F217" s="78">
        <f>'Приложение 2'!G292</f>
        <v>900</v>
      </c>
    </row>
    <row r="218" spans="1:6" ht="36">
      <c r="A218" s="58" t="s">
        <v>381</v>
      </c>
      <c r="B218" s="61" t="s">
        <v>378</v>
      </c>
      <c r="C218" s="61" t="s">
        <v>142</v>
      </c>
      <c r="D218" s="62">
        <f>D221+D219</f>
        <v>1775.2</v>
      </c>
      <c r="E218" s="62">
        <f>E221</f>
        <v>0</v>
      </c>
      <c r="F218" s="62">
        <f>F221</f>
        <v>0</v>
      </c>
    </row>
    <row r="219" spans="1:6" ht="36">
      <c r="A219" s="63" t="s">
        <v>348</v>
      </c>
      <c r="B219" s="61" t="s">
        <v>379</v>
      </c>
      <c r="C219" s="61"/>
      <c r="D219" s="62">
        <f>D220</f>
        <v>1219.2</v>
      </c>
      <c r="E219" s="62">
        <f>E220</f>
        <v>0</v>
      </c>
      <c r="F219" s="62">
        <f>F220</f>
        <v>0</v>
      </c>
    </row>
    <row r="220" spans="1:6" ht="36" customHeight="1">
      <c r="A220" s="76" t="s">
        <v>5</v>
      </c>
      <c r="B220" s="77" t="s">
        <v>379</v>
      </c>
      <c r="C220" s="77">
        <v>600</v>
      </c>
      <c r="D220" s="78">
        <f>'Приложение 2'!E295</f>
        <v>1219.2</v>
      </c>
      <c r="E220" s="78">
        <f>'Приложение 2'!F295</f>
        <v>0</v>
      </c>
      <c r="F220" s="78">
        <f>'Приложение 2'!G295</f>
        <v>0</v>
      </c>
    </row>
    <row r="221" spans="1:6" ht="48.75" customHeight="1">
      <c r="A221" s="63" t="s">
        <v>95</v>
      </c>
      <c r="B221" s="61" t="s">
        <v>380</v>
      </c>
      <c r="C221" s="61" t="s">
        <v>142</v>
      </c>
      <c r="D221" s="62">
        <f>D222</f>
        <v>556</v>
      </c>
      <c r="E221" s="62">
        <f>E222</f>
        <v>0</v>
      </c>
      <c r="F221" s="62">
        <f>F222</f>
        <v>0</v>
      </c>
    </row>
    <row r="222" spans="1:6" ht="36">
      <c r="A222" s="76" t="s">
        <v>5</v>
      </c>
      <c r="B222" s="77" t="s">
        <v>380</v>
      </c>
      <c r="C222" s="77" t="s">
        <v>13</v>
      </c>
      <c r="D222" s="78">
        <f>'Приложение 2'!E297</f>
        <v>556</v>
      </c>
      <c r="E222" s="78">
        <f>'Приложение 2'!F297</f>
        <v>0</v>
      </c>
      <c r="F222" s="78">
        <f>'Приложение 2'!G297</f>
        <v>0</v>
      </c>
    </row>
    <row r="223" spans="1:6" ht="29.25" customHeight="1">
      <c r="A223" s="74" t="s">
        <v>411</v>
      </c>
      <c r="B223" s="59" t="s">
        <v>240</v>
      </c>
      <c r="C223" s="59" t="s">
        <v>142</v>
      </c>
      <c r="D223" s="78">
        <f aca="true" t="shared" si="40" ref="D223:F224">D224</f>
        <v>17335</v>
      </c>
      <c r="E223" s="78">
        <f t="shared" si="40"/>
        <v>15435</v>
      </c>
      <c r="F223" s="78">
        <f t="shared" si="40"/>
        <v>17550</v>
      </c>
    </row>
    <row r="224" spans="1:6" ht="14.25" customHeight="1">
      <c r="A224" s="63" t="s">
        <v>51</v>
      </c>
      <c r="B224" s="61" t="s">
        <v>241</v>
      </c>
      <c r="C224" s="61" t="s">
        <v>142</v>
      </c>
      <c r="D224" s="78">
        <f t="shared" si="40"/>
        <v>17335</v>
      </c>
      <c r="E224" s="78">
        <f t="shared" si="40"/>
        <v>15435</v>
      </c>
      <c r="F224" s="78">
        <f t="shared" si="40"/>
        <v>17550</v>
      </c>
    </row>
    <row r="225" spans="1:6" ht="36">
      <c r="A225" s="76" t="s">
        <v>5</v>
      </c>
      <c r="B225" s="108" t="s">
        <v>241</v>
      </c>
      <c r="C225" s="77" t="s">
        <v>13</v>
      </c>
      <c r="D225" s="78">
        <f>'Приложение 2'!E300</f>
        <v>17335</v>
      </c>
      <c r="E225" s="78">
        <f>'Приложение 2'!F300</f>
        <v>15435</v>
      </c>
      <c r="F225" s="78">
        <f>'Приложение 2'!G300</f>
        <v>17550</v>
      </c>
    </row>
    <row r="226" spans="1:6" ht="36">
      <c r="A226" s="74" t="s">
        <v>91</v>
      </c>
      <c r="B226" s="61" t="s">
        <v>242</v>
      </c>
      <c r="C226" s="61" t="s">
        <v>142</v>
      </c>
      <c r="D226" s="62">
        <f>D227+D230</f>
        <v>69297.8</v>
      </c>
      <c r="E226" s="62">
        <f>E227+E230</f>
        <v>69297.8</v>
      </c>
      <c r="F226" s="62">
        <f>F227+F230</f>
        <v>69297.8</v>
      </c>
    </row>
    <row r="227" spans="1:6" ht="48">
      <c r="A227" s="106" t="s">
        <v>349</v>
      </c>
      <c r="B227" s="61" t="s">
        <v>382</v>
      </c>
      <c r="C227" s="61" t="s">
        <v>142</v>
      </c>
      <c r="D227" s="62">
        <f>D228+D229</f>
        <v>66469.5</v>
      </c>
      <c r="E227" s="62">
        <f>E228+E229</f>
        <v>66469.5</v>
      </c>
      <c r="F227" s="62">
        <f>F228+F229</f>
        <v>66469.5</v>
      </c>
    </row>
    <row r="228" spans="1:6" ht="60.75" customHeight="1">
      <c r="A228" s="76" t="s">
        <v>11</v>
      </c>
      <c r="B228" s="77" t="s">
        <v>382</v>
      </c>
      <c r="C228" s="77" t="s">
        <v>12</v>
      </c>
      <c r="D228" s="78">
        <f>'Приложение 2'!E303</f>
        <v>16529.2</v>
      </c>
      <c r="E228" s="78">
        <f>'Приложение 2'!F303</f>
        <v>16529.2</v>
      </c>
      <c r="F228" s="78">
        <f>'Приложение 2'!G303</f>
        <v>16529.2</v>
      </c>
    </row>
    <row r="229" spans="1:6" ht="36">
      <c r="A229" s="76" t="s">
        <v>5</v>
      </c>
      <c r="B229" s="77" t="s">
        <v>382</v>
      </c>
      <c r="C229" s="77" t="s">
        <v>13</v>
      </c>
      <c r="D229" s="78">
        <f>'Приложение 2'!E304</f>
        <v>49940.3</v>
      </c>
      <c r="E229" s="78">
        <f>'Приложение 2'!F304</f>
        <v>49940.3</v>
      </c>
      <c r="F229" s="78">
        <f>'Приложение 2'!G304</f>
        <v>49940.3</v>
      </c>
    </row>
    <row r="230" spans="1:6" ht="50.25" customHeight="1">
      <c r="A230" s="63" t="s">
        <v>350</v>
      </c>
      <c r="B230" s="61" t="s">
        <v>383</v>
      </c>
      <c r="C230" s="61" t="s">
        <v>142</v>
      </c>
      <c r="D230" s="62">
        <f>D231</f>
        <v>2828.3</v>
      </c>
      <c r="E230" s="62">
        <f>E231</f>
        <v>2828.3</v>
      </c>
      <c r="F230" s="62">
        <f>F231</f>
        <v>2828.3</v>
      </c>
    </row>
    <row r="231" spans="1:6" ht="36">
      <c r="A231" s="76" t="s">
        <v>5</v>
      </c>
      <c r="B231" s="77" t="s">
        <v>383</v>
      </c>
      <c r="C231" s="77" t="s">
        <v>13</v>
      </c>
      <c r="D231" s="78">
        <f>'Приложение 2'!E306</f>
        <v>2828.3</v>
      </c>
      <c r="E231" s="78">
        <f>'Приложение 2'!F306</f>
        <v>2828.3</v>
      </c>
      <c r="F231" s="78">
        <f>'Приложение 2'!G306</f>
        <v>2828.3</v>
      </c>
    </row>
    <row r="232" spans="1:6" ht="24.75" customHeight="1">
      <c r="A232" s="74" t="s">
        <v>61</v>
      </c>
      <c r="B232" s="61" t="s">
        <v>243</v>
      </c>
      <c r="C232" s="61" t="s">
        <v>142</v>
      </c>
      <c r="D232" s="62">
        <f>D233+D236</f>
        <v>12561.4</v>
      </c>
      <c r="E232" s="62">
        <f>E233+E236</f>
        <v>11778.400000000001</v>
      </c>
      <c r="F232" s="62">
        <f>F233+F236</f>
        <v>11778.400000000001</v>
      </c>
    </row>
    <row r="233" spans="1:6" ht="36" customHeight="1">
      <c r="A233" s="63" t="s">
        <v>21</v>
      </c>
      <c r="B233" s="61" t="s">
        <v>244</v>
      </c>
      <c r="C233" s="61" t="s">
        <v>142</v>
      </c>
      <c r="D233" s="62">
        <f>D234+D235</f>
        <v>5381.2</v>
      </c>
      <c r="E233" s="62">
        <f>E234+E235</f>
        <v>5144.6</v>
      </c>
      <c r="F233" s="62">
        <f>F234+F235</f>
        <v>5144.6</v>
      </c>
    </row>
    <row r="234" spans="1:6" ht="59.25" customHeight="1">
      <c r="A234" s="76" t="s">
        <v>11</v>
      </c>
      <c r="B234" s="77" t="s">
        <v>244</v>
      </c>
      <c r="C234" s="77" t="s">
        <v>12</v>
      </c>
      <c r="D234" s="78">
        <f>'Приложение 2'!E309</f>
        <v>5081.2</v>
      </c>
      <c r="E234" s="78">
        <f>'Приложение 2'!F309</f>
        <v>4844.6</v>
      </c>
      <c r="F234" s="78">
        <f>'Приложение 2'!G309</f>
        <v>4844.6</v>
      </c>
    </row>
    <row r="235" spans="1:6" ht="28.5" customHeight="1">
      <c r="A235" s="76" t="s">
        <v>154</v>
      </c>
      <c r="B235" s="77" t="s">
        <v>244</v>
      </c>
      <c r="C235" s="77" t="s">
        <v>26</v>
      </c>
      <c r="D235" s="78">
        <f>'Приложение 2'!E310</f>
        <v>300</v>
      </c>
      <c r="E235" s="78">
        <f>'Приложение 2'!F310</f>
        <v>300</v>
      </c>
      <c r="F235" s="78">
        <f>'Приложение 2'!G310</f>
        <v>300</v>
      </c>
    </row>
    <row r="236" spans="1:6" ht="36" customHeight="1">
      <c r="A236" s="63" t="s">
        <v>40</v>
      </c>
      <c r="B236" s="61" t="s">
        <v>245</v>
      </c>
      <c r="C236" s="61" t="s">
        <v>142</v>
      </c>
      <c r="D236" s="62">
        <f>D237+D238</f>
        <v>7180.2</v>
      </c>
      <c r="E236" s="62">
        <f>E237+E238</f>
        <v>6633.8</v>
      </c>
      <c r="F236" s="62">
        <f>F237+F238</f>
        <v>6633.8</v>
      </c>
    </row>
    <row r="237" spans="1:6" ht="61.5" customHeight="1">
      <c r="A237" s="76" t="s">
        <v>11</v>
      </c>
      <c r="B237" s="77" t="s">
        <v>245</v>
      </c>
      <c r="C237" s="77" t="s">
        <v>12</v>
      </c>
      <c r="D237" s="78">
        <f>'Приложение 2'!E312</f>
        <v>6765.2</v>
      </c>
      <c r="E237" s="78">
        <f>'Приложение 2'!F312</f>
        <v>6218.8</v>
      </c>
      <c r="F237" s="78">
        <f>'Приложение 2'!G312</f>
        <v>6218.8</v>
      </c>
    </row>
    <row r="238" spans="1:6" ht="25.5" customHeight="1">
      <c r="A238" s="76" t="s">
        <v>154</v>
      </c>
      <c r="B238" s="77" t="s">
        <v>245</v>
      </c>
      <c r="C238" s="77" t="s">
        <v>26</v>
      </c>
      <c r="D238" s="78">
        <f>'Приложение 2'!E313</f>
        <v>415</v>
      </c>
      <c r="E238" s="78">
        <f>'Приложение 2'!F313</f>
        <v>415</v>
      </c>
      <c r="F238" s="78">
        <f>'Приложение 2'!G313</f>
        <v>415</v>
      </c>
    </row>
    <row r="239" spans="1:6" ht="15" customHeight="1">
      <c r="A239" s="74" t="s">
        <v>83</v>
      </c>
      <c r="B239" s="61" t="s">
        <v>384</v>
      </c>
      <c r="C239" s="61" t="s">
        <v>142</v>
      </c>
      <c r="D239" s="62">
        <f>D240</f>
        <v>29530.2</v>
      </c>
      <c r="E239" s="62">
        <f>E240</f>
        <v>27680.2</v>
      </c>
      <c r="F239" s="62">
        <f>F240</f>
        <v>27680.2</v>
      </c>
    </row>
    <row r="240" spans="1:6" ht="14.25" customHeight="1">
      <c r="A240" s="63" t="s">
        <v>51</v>
      </c>
      <c r="B240" s="61" t="s">
        <v>385</v>
      </c>
      <c r="C240" s="61" t="s">
        <v>142</v>
      </c>
      <c r="D240" s="62">
        <f>D241+D242+D243</f>
        <v>29530.2</v>
      </c>
      <c r="E240" s="62">
        <f>E241+E242+E243</f>
        <v>27680.2</v>
      </c>
      <c r="F240" s="62">
        <f>F241+F242+F243</f>
        <v>27680.2</v>
      </c>
    </row>
    <row r="241" spans="1:6" ht="60.75" customHeight="1">
      <c r="A241" s="76" t="s">
        <v>11</v>
      </c>
      <c r="B241" s="77" t="s">
        <v>385</v>
      </c>
      <c r="C241" s="77" t="s">
        <v>12</v>
      </c>
      <c r="D241" s="78">
        <f>'Приложение 2'!E316</f>
        <v>26302.2</v>
      </c>
      <c r="E241" s="78">
        <f>'Приложение 2'!F316</f>
        <v>26302.2</v>
      </c>
      <c r="F241" s="78">
        <f>'Приложение 2'!G316</f>
        <v>26302.2</v>
      </c>
    </row>
    <row r="242" spans="1:6" ht="26.25" customHeight="1">
      <c r="A242" s="76" t="s">
        <v>154</v>
      </c>
      <c r="B242" s="77" t="s">
        <v>385</v>
      </c>
      <c r="C242" s="77" t="s">
        <v>26</v>
      </c>
      <c r="D242" s="78">
        <f>'Приложение 2'!E317</f>
        <v>3208</v>
      </c>
      <c r="E242" s="78">
        <f>'Приложение 2'!F317</f>
        <v>1358</v>
      </c>
      <c r="F242" s="78">
        <f>'Приложение 2'!G317</f>
        <v>1358</v>
      </c>
    </row>
    <row r="243" spans="1:6" ht="12" customHeight="1">
      <c r="A243" s="76" t="s">
        <v>1</v>
      </c>
      <c r="B243" s="77" t="s">
        <v>385</v>
      </c>
      <c r="C243" s="77" t="s">
        <v>0</v>
      </c>
      <c r="D243" s="78">
        <f>'Приложение 2'!E318</f>
        <v>20</v>
      </c>
      <c r="E243" s="78">
        <f>'Приложение 2'!F318</f>
        <v>20</v>
      </c>
      <c r="F243" s="78">
        <f>'Приложение 2'!G318</f>
        <v>20</v>
      </c>
    </row>
    <row r="244" spans="1:6" ht="26.25" customHeight="1">
      <c r="A244" s="137" t="s">
        <v>542</v>
      </c>
      <c r="B244" s="138" t="s">
        <v>540</v>
      </c>
      <c r="C244" s="83"/>
      <c r="D244" s="67">
        <f aca="true" t="shared" si="41" ref="D244:F245">D245</f>
        <v>659.9</v>
      </c>
      <c r="E244" s="67">
        <f t="shared" si="41"/>
        <v>0</v>
      </c>
      <c r="F244" s="67">
        <f t="shared" si="41"/>
        <v>0</v>
      </c>
    </row>
    <row r="245" spans="1:6" ht="25.5" customHeight="1">
      <c r="A245" s="137" t="s">
        <v>99</v>
      </c>
      <c r="B245" s="66" t="s">
        <v>541</v>
      </c>
      <c r="C245" s="83"/>
      <c r="D245" s="67">
        <f t="shared" si="41"/>
        <v>659.9</v>
      </c>
      <c r="E245" s="67">
        <f t="shared" si="41"/>
        <v>0</v>
      </c>
      <c r="F245" s="67">
        <f t="shared" si="41"/>
        <v>0</v>
      </c>
    </row>
    <row r="246" spans="1:6" ht="37.5" customHeight="1">
      <c r="A246" s="88" t="s">
        <v>5</v>
      </c>
      <c r="B246" s="83" t="s">
        <v>541</v>
      </c>
      <c r="C246" s="83">
        <v>600</v>
      </c>
      <c r="D246" s="84">
        <f>'Приложение 2'!E321</f>
        <v>659.9</v>
      </c>
      <c r="E246" s="84">
        <f>'Приложение 2'!F321</f>
        <v>0</v>
      </c>
      <c r="F246" s="84">
        <f>'Приложение 2'!G321</f>
        <v>0</v>
      </c>
    </row>
    <row r="247" spans="1:6" ht="27" customHeight="1">
      <c r="A247" s="126" t="s">
        <v>492</v>
      </c>
      <c r="B247" s="59" t="s">
        <v>490</v>
      </c>
      <c r="C247" s="77"/>
      <c r="D247" s="62">
        <f aca="true" t="shared" si="42" ref="D247:F248">D248</f>
        <v>55.3</v>
      </c>
      <c r="E247" s="62">
        <f t="shared" si="42"/>
        <v>0</v>
      </c>
      <c r="F247" s="62">
        <f t="shared" si="42"/>
        <v>0</v>
      </c>
    </row>
    <row r="248" spans="1:6" ht="20.25" customHeight="1">
      <c r="A248" s="106" t="s">
        <v>86</v>
      </c>
      <c r="B248" s="61" t="s">
        <v>491</v>
      </c>
      <c r="C248" s="77"/>
      <c r="D248" s="62">
        <f t="shared" si="42"/>
        <v>55.3</v>
      </c>
      <c r="E248" s="62">
        <f t="shared" si="42"/>
        <v>0</v>
      </c>
      <c r="F248" s="62">
        <f t="shared" si="42"/>
        <v>0</v>
      </c>
    </row>
    <row r="249" spans="1:6" ht="38.25" customHeight="1">
      <c r="A249" s="76" t="s">
        <v>5</v>
      </c>
      <c r="B249" s="61" t="s">
        <v>491</v>
      </c>
      <c r="C249" s="77">
        <v>600</v>
      </c>
      <c r="D249" s="78">
        <f>'Приложение 2'!E324</f>
        <v>55.3</v>
      </c>
      <c r="E249" s="78">
        <f>'Приложение 2'!F324</f>
        <v>0</v>
      </c>
      <c r="F249" s="78">
        <f>'Приложение 2'!G324</f>
        <v>0</v>
      </c>
    </row>
    <row r="250" spans="1:6" ht="39" customHeight="1">
      <c r="A250" s="79" t="s">
        <v>36</v>
      </c>
      <c r="B250" s="55" t="s">
        <v>251</v>
      </c>
      <c r="C250" s="55" t="s">
        <v>142</v>
      </c>
      <c r="D250" s="57">
        <f>D254+D257+D260+D263+D266+D269+D272+D276+D280+D284+D251</f>
        <v>38149.799999999996</v>
      </c>
      <c r="E250" s="57">
        <f>E254+E257+E260+E263+E266+E269+E272+E276+E280+E284+E251</f>
        <v>36115.700000000004</v>
      </c>
      <c r="F250" s="57">
        <f>F254+F257+F260+F263+F266+F269+F272+F276+F280+F284+F251</f>
        <v>39231.899999999994</v>
      </c>
    </row>
    <row r="251" spans="1:6" ht="27" customHeight="1">
      <c r="A251" s="74" t="s">
        <v>475</v>
      </c>
      <c r="B251" s="61" t="s">
        <v>473</v>
      </c>
      <c r="C251" s="61"/>
      <c r="D251" s="62">
        <f aca="true" t="shared" si="43" ref="D251:F252">D252</f>
        <v>167</v>
      </c>
      <c r="E251" s="62">
        <f t="shared" si="43"/>
        <v>0</v>
      </c>
      <c r="F251" s="62">
        <f t="shared" si="43"/>
        <v>0</v>
      </c>
    </row>
    <row r="252" spans="1:6" ht="39" customHeight="1">
      <c r="A252" s="74" t="s">
        <v>476</v>
      </c>
      <c r="B252" s="61" t="s">
        <v>474</v>
      </c>
      <c r="C252" s="61"/>
      <c r="D252" s="62">
        <f t="shared" si="43"/>
        <v>167</v>
      </c>
      <c r="E252" s="62">
        <f t="shared" si="43"/>
        <v>0</v>
      </c>
      <c r="F252" s="62">
        <f t="shared" si="43"/>
        <v>0</v>
      </c>
    </row>
    <row r="253" spans="1:6" ht="24" customHeight="1">
      <c r="A253" s="76" t="s">
        <v>154</v>
      </c>
      <c r="B253" s="77" t="s">
        <v>474</v>
      </c>
      <c r="C253" s="77">
        <v>200</v>
      </c>
      <c r="D253" s="78">
        <f>'Приложение 2'!E348</f>
        <v>167</v>
      </c>
      <c r="E253" s="78">
        <f>'Приложение 2'!F348</f>
        <v>0</v>
      </c>
      <c r="F253" s="78">
        <f>'Приложение 2'!G348</f>
        <v>0</v>
      </c>
    </row>
    <row r="254" spans="1:6" ht="39.75" customHeight="1">
      <c r="A254" s="74" t="s">
        <v>55</v>
      </c>
      <c r="B254" s="61" t="s">
        <v>252</v>
      </c>
      <c r="C254" s="61" t="s">
        <v>142</v>
      </c>
      <c r="D254" s="62">
        <f aca="true" t="shared" si="44" ref="D254:F255">D255</f>
        <v>6981.7</v>
      </c>
      <c r="E254" s="62">
        <f t="shared" si="44"/>
        <v>6981.7</v>
      </c>
      <c r="F254" s="62">
        <f t="shared" si="44"/>
        <v>7938</v>
      </c>
    </row>
    <row r="255" spans="1:6" ht="16.5" customHeight="1">
      <c r="A255" s="63" t="s">
        <v>51</v>
      </c>
      <c r="B255" s="61" t="s">
        <v>253</v>
      </c>
      <c r="C255" s="61" t="s">
        <v>142</v>
      </c>
      <c r="D255" s="62">
        <f t="shared" si="44"/>
        <v>6981.7</v>
      </c>
      <c r="E255" s="62">
        <f t="shared" si="44"/>
        <v>6981.7</v>
      </c>
      <c r="F255" s="62">
        <f t="shared" si="44"/>
        <v>7938</v>
      </c>
    </row>
    <row r="256" spans="1:6" ht="36">
      <c r="A256" s="76" t="s">
        <v>5</v>
      </c>
      <c r="B256" s="77" t="s">
        <v>253</v>
      </c>
      <c r="C256" s="77" t="s">
        <v>13</v>
      </c>
      <c r="D256" s="78">
        <f>'Приложение 2'!E351</f>
        <v>6981.7</v>
      </c>
      <c r="E256" s="78">
        <f>'Приложение 2'!F351</f>
        <v>6981.7</v>
      </c>
      <c r="F256" s="78">
        <f>'Приложение 2'!G351</f>
        <v>7938</v>
      </c>
    </row>
    <row r="257" spans="1:6" ht="36">
      <c r="A257" s="74" t="s">
        <v>67</v>
      </c>
      <c r="B257" s="61" t="s">
        <v>254</v>
      </c>
      <c r="C257" s="61" t="s">
        <v>142</v>
      </c>
      <c r="D257" s="62">
        <f aca="true" t="shared" si="45" ref="D257:F258">D258</f>
        <v>75</v>
      </c>
      <c r="E257" s="62">
        <f t="shared" si="45"/>
        <v>20</v>
      </c>
      <c r="F257" s="62">
        <f t="shared" si="45"/>
        <v>20</v>
      </c>
    </row>
    <row r="258" spans="1:6" ht="13.5" customHeight="1">
      <c r="A258" s="63" t="s">
        <v>51</v>
      </c>
      <c r="B258" s="61" t="s">
        <v>255</v>
      </c>
      <c r="C258" s="61" t="s">
        <v>142</v>
      </c>
      <c r="D258" s="62">
        <f t="shared" si="45"/>
        <v>75</v>
      </c>
      <c r="E258" s="62">
        <f t="shared" si="45"/>
        <v>20</v>
      </c>
      <c r="F258" s="62">
        <f t="shared" si="45"/>
        <v>20</v>
      </c>
    </row>
    <row r="259" spans="1:6" ht="24.75" customHeight="1">
      <c r="A259" s="76" t="s">
        <v>154</v>
      </c>
      <c r="B259" s="77" t="s">
        <v>255</v>
      </c>
      <c r="C259" s="77" t="s">
        <v>26</v>
      </c>
      <c r="D259" s="78">
        <f>'Приложение 2'!E354</f>
        <v>75</v>
      </c>
      <c r="E259" s="78">
        <f>'Приложение 2'!F354</f>
        <v>20</v>
      </c>
      <c r="F259" s="78">
        <f>'Приложение 2'!G354</f>
        <v>20</v>
      </c>
    </row>
    <row r="260" spans="1:6" ht="39.75" customHeight="1">
      <c r="A260" s="74" t="s">
        <v>37</v>
      </c>
      <c r="B260" s="61" t="s">
        <v>298</v>
      </c>
      <c r="C260" s="61" t="s">
        <v>142</v>
      </c>
      <c r="D260" s="62">
        <f aca="true" t="shared" si="46" ref="D260:F261">D261</f>
        <v>17386.8</v>
      </c>
      <c r="E260" s="62">
        <f t="shared" si="46"/>
        <v>15763.7</v>
      </c>
      <c r="F260" s="62">
        <f t="shared" si="46"/>
        <v>17923.5</v>
      </c>
    </row>
    <row r="261" spans="1:6" ht="14.25" customHeight="1">
      <c r="A261" s="63" t="s">
        <v>51</v>
      </c>
      <c r="B261" s="61" t="s">
        <v>299</v>
      </c>
      <c r="C261" s="61" t="s">
        <v>142</v>
      </c>
      <c r="D261" s="62">
        <f t="shared" si="46"/>
        <v>17386.8</v>
      </c>
      <c r="E261" s="62">
        <f t="shared" si="46"/>
        <v>15763.7</v>
      </c>
      <c r="F261" s="62">
        <f t="shared" si="46"/>
        <v>17923.5</v>
      </c>
    </row>
    <row r="262" spans="1:6" ht="36">
      <c r="A262" s="76" t="s">
        <v>5</v>
      </c>
      <c r="B262" s="77" t="s">
        <v>299</v>
      </c>
      <c r="C262" s="77" t="s">
        <v>13</v>
      </c>
      <c r="D262" s="78">
        <f>'Приложение 2'!E463</f>
        <v>17386.8</v>
      </c>
      <c r="E262" s="78">
        <f>'Приложение 2'!F463</f>
        <v>15763.7</v>
      </c>
      <c r="F262" s="78">
        <f>'Приложение 2'!G463</f>
        <v>17923.5</v>
      </c>
    </row>
    <row r="263" spans="1:6" ht="27" customHeight="1">
      <c r="A263" s="74" t="s">
        <v>432</v>
      </c>
      <c r="B263" s="61" t="s">
        <v>300</v>
      </c>
      <c r="C263" s="61" t="s">
        <v>142</v>
      </c>
      <c r="D263" s="62">
        <f aca="true" t="shared" si="47" ref="D263:F264">D264</f>
        <v>2000</v>
      </c>
      <c r="E263" s="62">
        <f t="shared" si="47"/>
        <v>2000</v>
      </c>
      <c r="F263" s="62">
        <f t="shared" si="47"/>
        <v>2000</v>
      </c>
    </row>
    <row r="264" spans="1:6" ht="15" customHeight="1">
      <c r="A264" s="63" t="s">
        <v>51</v>
      </c>
      <c r="B264" s="61" t="s">
        <v>301</v>
      </c>
      <c r="C264" s="61" t="s">
        <v>142</v>
      </c>
      <c r="D264" s="62">
        <f t="shared" si="47"/>
        <v>2000</v>
      </c>
      <c r="E264" s="62">
        <f t="shared" si="47"/>
        <v>2000</v>
      </c>
      <c r="F264" s="62">
        <f t="shared" si="47"/>
        <v>2000</v>
      </c>
    </row>
    <row r="265" spans="1:6" ht="36">
      <c r="A265" s="76" t="s">
        <v>5</v>
      </c>
      <c r="B265" s="77" t="s">
        <v>301</v>
      </c>
      <c r="C265" s="77" t="s">
        <v>13</v>
      </c>
      <c r="D265" s="78">
        <f>'Приложение 2'!E466</f>
        <v>2000</v>
      </c>
      <c r="E265" s="78">
        <f>'Приложение 2'!F466</f>
        <v>2000</v>
      </c>
      <c r="F265" s="78">
        <f>'Приложение 2'!G466</f>
        <v>2000</v>
      </c>
    </row>
    <row r="266" spans="1:6" ht="38.25" customHeight="1">
      <c r="A266" s="74" t="s">
        <v>92</v>
      </c>
      <c r="B266" s="61" t="s">
        <v>93</v>
      </c>
      <c r="C266" s="61" t="s">
        <v>142</v>
      </c>
      <c r="D266" s="62">
        <f aca="true" t="shared" si="48" ref="D266:F267">D267</f>
        <v>3511</v>
      </c>
      <c r="E266" s="62">
        <f t="shared" si="48"/>
        <v>3511</v>
      </c>
      <c r="F266" s="62">
        <f t="shared" si="48"/>
        <v>3511</v>
      </c>
    </row>
    <row r="267" spans="1:6" ht="50.25" customHeight="1">
      <c r="A267" s="65" t="s">
        <v>275</v>
      </c>
      <c r="B267" s="61" t="s">
        <v>94</v>
      </c>
      <c r="C267" s="61" t="s">
        <v>142</v>
      </c>
      <c r="D267" s="62">
        <f t="shared" si="48"/>
        <v>3511</v>
      </c>
      <c r="E267" s="62">
        <f t="shared" si="48"/>
        <v>3511</v>
      </c>
      <c r="F267" s="62">
        <f t="shared" si="48"/>
        <v>3511</v>
      </c>
    </row>
    <row r="268" spans="1:6" ht="36">
      <c r="A268" s="76" t="s">
        <v>5</v>
      </c>
      <c r="B268" s="77" t="s">
        <v>94</v>
      </c>
      <c r="C268" s="77" t="s">
        <v>13</v>
      </c>
      <c r="D268" s="78">
        <f>'Приложение 2'!E469</f>
        <v>3511</v>
      </c>
      <c r="E268" s="78">
        <f>'Приложение 2'!F469</f>
        <v>3511</v>
      </c>
      <c r="F268" s="78">
        <f>'Приложение 2'!G469</f>
        <v>3511</v>
      </c>
    </row>
    <row r="269" spans="1:6" ht="36" customHeight="1">
      <c r="A269" s="74" t="s">
        <v>434</v>
      </c>
      <c r="B269" s="61" t="s">
        <v>257</v>
      </c>
      <c r="C269" s="61" t="s">
        <v>142</v>
      </c>
      <c r="D269" s="62">
        <f aca="true" t="shared" si="49" ref="D269:F270">D270</f>
        <v>3402.7</v>
      </c>
      <c r="E269" s="62">
        <f t="shared" si="49"/>
        <v>3402.7</v>
      </c>
      <c r="F269" s="62">
        <f t="shared" si="49"/>
        <v>3402.7</v>
      </c>
    </row>
    <row r="270" spans="1:6" ht="25.5" customHeight="1">
      <c r="A270" s="63" t="s">
        <v>197</v>
      </c>
      <c r="B270" s="61" t="s">
        <v>258</v>
      </c>
      <c r="C270" s="61" t="s">
        <v>142</v>
      </c>
      <c r="D270" s="62">
        <f t="shared" si="49"/>
        <v>3402.7</v>
      </c>
      <c r="E270" s="62">
        <f t="shared" si="49"/>
        <v>3402.7</v>
      </c>
      <c r="F270" s="62">
        <f t="shared" si="49"/>
        <v>3402.7</v>
      </c>
    </row>
    <row r="271" spans="1:6" ht="36">
      <c r="A271" s="76" t="s">
        <v>5</v>
      </c>
      <c r="B271" s="77" t="s">
        <v>258</v>
      </c>
      <c r="C271" s="77" t="s">
        <v>13</v>
      </c>
      <c r="D271" s="78">
        <f>'Приложение 2'!E472+'Приложение 2'!E357</f>
        <v>3402.7</v>
      </c>
      <c r="E271" s="78">
        <f>'Приложение 2'!F472+'Приложение 2'!F357</f>
        <v>3402.7</v>
      </c>
      <c r="F271" s="78">
        <f>'Приложение 2'!G472+'Приложение 2'!G357</f>
        <v>3402.7</v>
      </c>
    </row>
    <row r="272" spans="1:6" ht="24">
      <c r="A272" s="74" t="s">
        <v>61</v>
      </c>
      <c r="B272" s="61" t="s">
        <v>420</v>
      </c>
      <c r="C272" s="61" t="s">
        <v>142</v>
      </c>
      <c r="D272" s="78">
        <f>D273</f>
        <v>3343.6</v>
      </c>
      <c r="E272" s="78">
        <f>E273</f>
        <v>3266.6</v>
      </c>
      <c r="F272" s="78">
        <f>F273</f>
        <v>3266.7</v>
      </c>
    </row>
    <row r="273" spans="1:6" ht="36">
      <c r="A273" s="63" t="s">
        <v>21</v>
      </c>
      <c r="B273" s="61" t="s">
        <v>421</v>
      </c>
      <c r="C273" s="61" t="s">
        <v>142</v>
      </c>
      <c r="D273" s="78">
        <f>D274+D275</f>
        <v>3343.6</v>
      </c>
      <c r="E273" s="78">
        <f>E274+E275</f>
        <v>3266.6</v>
      </c>
      <c r="F273" s="78">
        <f>F274+F275</f>
        <v>3266.7</v>
      </c>
    </row>
    <row r="274" spans="1:6" ht="62.25" customHeight="1">
      <c r="A274" s="76" t="s">
        <v>11</v>
      </c>
      <c r="B274" s="77" t="s">
        <v>421</v>
      </c>
      <c r="C274" s="77" t="s">
        <v>12</v>
      </c>
      <c r="D274" s="78">
        <f>'Приложение 2'!E360</f>
        <v>3093.6</v>
      </c>
      <c r="E274" s="78">
        <f>'Приложение 2'!F360</f>
        <v>3016.6</v>
      </c>
      <c r="F274" s="78">
        <f>'Приложение 2'!G360</f>
        <v>3016.7</v>
      </c>
    </row>
    <row r="275" spans="1:6" ht="27.75" customHeight="1">
      <c r="A275" s="76" t="s">
        <v>154</v>
      </c>
      <c r="B275" s="77" t="s">
        <v>421</v>
      </c>
      <c r="C275" s="77" t="s">
        <v>26</v>
      </c>
      <c r="D275" s="78">
        <f>'Приложение 2'!E361</f>
        <v>250</v>
      </c>
      <c r="E275" s="78">
        <f>'Приложение 2'!F361</f>
        <v>250</v>
      </c>
      <c r="F275" s="78">
        <f>'Приложение 2'!G361</f>
        <v>250</v>
      </c>
    </row>
    <row r="276" spans="1:6" ht="66" customHeight="1">
      <c r="A276" s="74" t="s">
        <v>429</v>
      </c>
      <c r="B276" s="61" t="s">
        <v>423</v>
      </c>
      <c r="C276" s="61" t="s">
        <v>142</v>
      </c>
      <c r="D276" s="62">
        <f>D277</f>
        <v>130</v>
      </c>
      <c r="E276" s="62">
        <f>E277</f>
        <v>150</v>
      </c>
      <c r="F276" s="62">
        <f>F277</f>
        <v>150</v>
      </c>
    </row>
    <row r="277" spans="1:6" ht="14.25" customHeight="1">
      <c r="A277" s="63" t="s">
        <v>51</v>
      </c>
      <c r="B277" s="61" t="s">
        <v>424</v>
      </c>
      <c r="C277" s="61" t="s">
        <v>142</v>
      </c>
      <c r="D277" s="62">
        <f>D278+D279</f>
        <v>130</v>
      </c>
      <c r="E277" s="62">
        <f>E278+E279</f>
        <v>150</v>
      </c>
      <c r="F277" s="62">
        <f>F278+F279</f>
        <v>150</v>
      </c>
    </row>
    <row r="278" spans="1:6" ht="62.25" customHeight="1">
      <c r="A278" s="76" t="s">
        <v>11</v>
      </c>
      <c r="B278" s="77" t="s">
        <v>424</v>
      </c>
      <c r="C278" s="77" t="s">
        <v>12</v>
      </c>
      <c r="D278" s="78">
        <f>'Приложение 2'!E364</f>
        <v>50</v>
      </c>
      <c r="E278" s="78">
        <f>'Приложение 2'!F364</f>
        <v>50</v>
      </c>
      <c r="F278" s="78">
        <f>'Приложение 2'!G364</f>
        <v>50</v>
      </c>
    </row>
    <row r="279" spans="1:6" ht="24.75" customHeight="1">
      <c r="A279" s="76" t="s">
        <v>154</v>
      </c>
      <c r="B279" s="77" t="s">
        <v>424</v>
      </c>
      <c r="C279" s="77" t="s">
        <v>26</v>
      </c>
      <c r="D279" s="78">
        <f>'Приложение 2'!E365</f>
        <v>80</v>
      </c>
      <c r="E279" s="78">
        <f>'Приложение 2'!F365</f>
        <v>100</v>
      </c>
      <c r="F279" s="78">
        <f>'Приложение 2'!G365</f>
        <v>100</v>
      </c>
    </row>
    <row r="280" spans="1:6" ht="88.5" customHeight="1">
      <c r="A280" s="74" t="s">
        <v>261</v>
      </c>
      <c r="B280" s="61" t="s">
        <v>259</v>
      </c>
      <c r="C280" s="61" t="s">
        <v>142</v>
      </c>
      <c r="D280" s="62">
        <f>D281</f>
        <v>1032</v>
      </c>
      <c r="E280" s="62">
        <f>E281</f>
        <v>900</v>
      </c>
      <c r="F280" s="62">
        <f>F281</f>
        <v>900</v>
      </c>
    </row>
    <row r="281" spans="1:6" ht="12.75" customHeight="1">
      <c r="A281" s="63" t="s">
        <v>51</v>
      </c>
      <c r="B281" s="61" t="s">
        <v>260</v>
      </c>
      <c r="C281" s="61" t="s">
        <v>142</v>
      </c>
      <c r="D281" s="62">
        <f>D282+D283</f>
        <v>1032</v>
      </c>
      <c r="E281" s="62">
        <f>E282+E283</f>
        <v>900</v>
      </c>
      <c r="F281" s="62">
        <f>F282+F283</f>
        <v>900</v>
      </c>
    </row>
    <row r="282" spans="1:6" ht="61.5" customHeight="1">
      <c r="A282" s="76" t="s">
        <v>11</v>
      </c>
      <c r="B282" s="77" t="s">
        <v>260</v>
      </c>
      <c r="C282" s="77" t="s">
        <v>12</v>
      </c>
      <c r="D282" s="78">
        <f>'Приложение 2'!E368</f>
        <v>750</v>
      </c>
      <c r="E282" s="78">
        <f>'Приложение 2'!F368</f>
        <v>650</v>
      </c>
      <c r="F282" s="78">
        <f>'Приложение 2'!G368</f>
        <v>650</v>
      </c>
    </row>
    <row r="283" spans="1:6" ht="23.25" customHeight="1">
      <c r="A283" s="76" t="s">
        <v>154</v>
      </c>
      <c r="B283" s="77" t="s">
        <v>260</v>
      </c>
      <c r="C283" s="77" t="s">
        <v>26</v>
      </c>
      <c r="D283" s="78">
        <f>'Приложение 2'!E369</f>
        <v>282</v>
      </c>
      <c r="E283" s="78">
        <f>'Приложение 2'!F369</f>
        <v>250</v>
      </c>
      <c r="F283" s="78">
        <f>'Приложение 2'!G369</f>
        <v>250</v>
      </c>
    </row>
    <row r="284" spans="1:6" ht="17.25" customHeight="1">
      <c r="A284" s="74" t="s">
        <v>56</v>
      </c>
      <c r="B284" s="61" t="s">
        <v>262</v>
      </c>
      <c r="C284" s="61" t="s">
        <v>142</v>
      </c>
      <c r="D284" s="62">
        <f aca="true" t="shared" si="50" ref="D284:F285">D285</f>
        <v>120</v>
      </c>
      <c r="E284" s="62">
        <f t="shared" si="50"/>
        <v>120</v>
      </c>
      <c r="F284" s="62">
        <f t="shared" si="50"/>
        <v>120</v>
      </c>
    </row>
    <row r="285" spans="1:6" ht="35.25" customHeight="1">
      <c r="A285" s="63" t="s">
        <v>389</v>
      </c>
      <c r="B285" s="61" t="s">
        <v>422</v>
      </c>
      <c r="C285" s="61" t="s">
        <v>142</v>
      </c>
      <c r="D285" s="62">
        <f t="shared" si="50"/>
        <v>120</v>
      </c>
      <c r="E285" s="62">
        <f t="shared" si="50"/>
        <v>120</v>
      </c>
      <c r="F285" s="62">
        <f t="shared" si="50"/>
        <v>120</v>
      </c>
    </row>
    <row r="286" spans="1:6" ht="24">
      <c r="A286" s="76" t="s">
        <v>44</v>
      </c>
      <c r="B286" s="77" t="s">
        <v>422</v>
      </c>
      <c r="C286" s="77" t="s">
        <v>6</v>
      </c>
      <c r="D286" s="78">
        <f>'Приложение 2'!E372</f>
        <v>120</v>
      </c>
      <c r="E286" s="78">
        <f>'Приложение 2'!F372</f>
        <v>120</v>
      </c>
      <c r="F286" s="78">
        <f>'Приложение 2'!G372</f>
        <v>120</v>
      </c>
    </row>
    <row r="287" spans="1:6" ht="38.25" customHeight="1">
      <c r="A287" s="79" t="s">
        <v>45</v>
      </c>
      <c r="B287" s="55" t="s">
        <v>182</v>
      </c>
      <c r="C287" s="55" t="s">
        <v>142</v>
      </c>
      <c r="D287" s="57">
        <f>D288+D295</f>
        <v>4693.6</v>
      </c>
      <c r="E287" s="57">
        <f>E288+E295</f>
        <v>2115</v>
      </c>
      <c r="F287" s="57">
        <f>F288+F295</f>
        <v>2615</v>
      </c>
    </row>
    <row r="288" spans="1:6" ht="42" customHeight="1">
      <c r="A288" s="79" t="s">
        <v>426</v>
      </c>
      <c r="B288" s="55" t="s">
        <v>359</v>
      </c>
      <c r="C288" s="61" t="s">
        <v>142</v>
      </c>
      <c r="D288" s="57">
        <f>D292+D289</f>
        <v>1393.6</v>
      </c>
      <c r="E288" s="57">
        <f>E292+E289</f>
        <v>1115</v>
      </c>
      <c r="F288" s="57">
        <f>F292+F289</f>
        <v>1615</v>
      </c>
    </row>
    <row r="289" spans="1:6" ht="77.25" customHeight="1">
      <c r="A289" s="74" t="s">
        <v>388</v>
      </c>
      <c r="B289" s="61" t="s">
        <v>386</v>
      </c>
      <c r="C289" s="61"/>
      <c r="D289" s="62">
        <f aca="true" t="shared" si="51" ref="D289:F290">D290</f>
        <v>115</v>
      </c>
      <c r="E289" s="62">
        <f t="shared" si="51"/>
        <v>115</v>
      </c>
      <c r="F289" s="62">
        <f t="shared" si="51"/>
        <v>115</v>
      </c>
    </row>
    <row r="290" spans="1:6" ht="15.75" customHeight="1">
      <c r="A290" s="63" t="s">
        <v>51</v>
      </c>
      <c r="B290" s="61" t="s">
        <v>387</v>
      </c>
      <c r="C290" s="61"/>
      <c r="D290" s="62">
        <f t="shared" si="51"/>
        <v>115</v>
      </c>
      <c r="E290" s="62">
        <f t="shared" si="51"/>
        <v>115</v>
      </c>
      <c r="F290" s="62">
        <f t="shared" si="51"/>
        <v>115</v>
      </c>
    </row>
    <row r="291" spans="1:6" ht="36.75" customHeight="1">
      <c r="A291" s="76" t="s">
        <v>5</v>
      </c>
      <c r="B291" s="77" t="s">
        <v>387</v>
      </c>
      <c r="C291" s="77" t="s">
        <v>13</v>
      </c>
      <c r="D291" s="78">
        <f>'Приложение 2'!E329</f>
        <v>115</v>
      </c>
      <c r="E291" s="78">
        <f>'Приложение 2'!F329</f>
        <v>115</v>
      </c>
      <c r="F291" s="78">
        <f>'Приложение 2'!G329</f>
        <v>115</v>
      </c>
    </row>
    <row r="292" spans="1:6" ht="73.5" customHeight="1">
      <c r="A292" s="74" t="s">
        <v>362</v>
      </c>
      <c r="B292" s="61" t="s">
        <v>360</v>
      </c>
      <c r="C292" s="61" t="s">
        <v>142</v>
      </c>
      <c r="D292" s="62">
        <f aca="true" t="shared" si="52" ref="D292:F293">D293</f>
        <v>1278.6</v>
      </c>
      <c r="E292" s="62">
        <f t="shared" si="52"/>
        <v>1000</v>
      </c>
      <c r="F292" s="62">
        <f t="shared" si="52"/>
        <v>1500</v>
      </c>
    </row>
    <row r="293" spans="1:6" ht="12.75">
      <c r="A293" s="63" t="s">
        <v>51</v>
      </c>
      <c r="B293" s="61" t="s">
        <v>361</v>
      </c>
      <c r="C293" s="61" t="s">
        <v>142</v>
      </c>
      <c r="D293" s="62">
        <f t="shared" si="52"/>
        <v>1278.6</v>
      </c>
      <c r="E293" s="62">
        <f t="shared" si="52"/>
        <v>1000</v>
      </c>
      <c r="F293" s="62">
        <f t="shared" si="52"/>
        <v>1500</v>
      </c>
    </row>
    <row r="294" spans="1:6" ht="14.25" customHeight="1">
      <c r="A294" s="76" t="s">
        <v>1</v>
      </c>
      <c r="B294" s="77" t="s">
        <v>361</v>
      </c>
      <c r="C294" s="77" t="s">
        <v>0</v>
      </c>
      <c r="D294" s="78">
        <f>'Приложение 2'!E116</f>
        <v>1278.6</v>
      </c>
      <c r="E294" s="78">
        <f>'Приложение 2'!F116</f>
        <v>1000</v>
      </c>
      <c r="F294" s="78">
        <f>'Приложение 2'!G116</f>
        <v>1500</v>
      </c>
    </row>
    <row r="295" spans="1:6" ht="36.75" customHeight="1">
      <c r="A295" s="79" t="s">
        <v>463</v>
      </c>
      <c r="B295" s="55" t="s">
        <v>363</v>
      </c>
      <c r="C295" s="61" t="s">
        <v>142</v>
      </c>
      <c r="D295" s="57">
        <f>D296</f>
        <v>3300</v>
      </c>
      <c r="E295" s="57">
        <f>E296</f>
        <v>1000</v>
      </c>
      <c r="F295" s="57">
        <f>F296</f>
        <v>1000</v>
      </c>
    </row>
    <row r="296" spans="1:6" ht="28.5" customHeight="1">
      <c r="A296" s="74" t="s">
        <v>70</v>
      </c>
      <c r="B296" s="61" t="s">
        <v>364</v>
      </c>
      <c r="C296" s="61" t="s">
        <v>142</v>
      </c>
      <c r="D296" s="62">
        <f>D297+D299</f>
        <v>3300</v>
      </c>
      <c r="E296" s="62">
        <f>E297+E299</f>
        <v>1000</v>
      </c>
      <c r="F296" s="62">
        <f>F297+F299</f>
        <v>1000</v>
      </c>
    </row>
    <row r="297" spans="1:6" ht="13.5" customHeight="1">
      <c r="A297" s="63" t="s">
        <v>51</v>
      </c>
      <c r="B297" s="61" t="s">
        <v>365</v>
      </c>
      <c r="C297" s="61" t="s">
        <v>142</v>
      </c>
      <c r="D297" s="62">
        <f>D298</f>
        <v>1000</v>
      </c>
      <c r="E297" s="62">
        <f>E298</f>
        <v>1000</v>
      </c>
      <c r="F297" s="62">
        <f>F298</f>
        <v>1000</v>
      </c>
    </row>
    <row r="298" spans="1:6" ht="13.5" customHeight="1">
      <c r="A298" s="76" t="s">
        <v>1</v>
      </c>
      <c r="B298" s="77" t="s">
        <v>365</v>
      </c>
      <c r="C298" s="77" t="s">
        <v>0</v>
      </c>
      <c r="D298" s="78">
        <f>'Приложение 2'!E120</f>
        <v>1000</v>
      </c>
      <c r="E298" s="78">
        <f>'Приложение 2'!F120</f>
        <v>1000</v>
      </c>
      <c r="F298" s="78">
        <f>'Приложение 2'!G120</f>
        <v>1000</v>
      </c>
    </row>
    <row r="299" spans="1:6" ht="41.25" customHeight="1">
      <c r="A299" s="63" t="s">
        <v>183</v>
      </c>
      <c r="B299" s="61" t="s">
        <v>366</v>
      </c>
      <c r="C299" s="61" t="s">
        <v>142</v>
      </c>
      <c r="D299" s="62">
        <f>D300</f>
        <v>2300</v>
      </c>
      <c r="E299" s="62">
        <f>E300</f>
        <v>0</v>
      </c>
      <c r="F299" s="62">
        <f>F300</f>
        <v>0</v>
      </c>
    </row>
    <row r="300" spans="1:6" ht="12.75" customHeight="1">
      <c r="A300" s="76" t="s">
        <v>1</v>
      </c>
      <c r="B300" s="77" t="s">
        <v>366</v>
      </c>
      <c r="C300" s="77" t="s">
        <v>0</v>
      </c>
      <c r="D300" s="78">
        <f>'Приложение 2'!E122</f>
        <v>2300</v>
      </c>
      <c r="E300" s="78">
        <f>'Приложение 2'!F122</f>
        <v>0</v>
      </c>
      <c r="F300" s="78">
        <f>'Приложение 2'!G122</f>
        <v>0</v>
      </c>
    </row>
    <row r="301" spans="1:6" ht="38.25" customHeight="1">
      <c r="A301" s="79" t="s">
        <v>19</v>
      </c>
      <c r="B301" s="55" t="s">
        <v>184</v>
      </c>
      <c r="C301" s="55" t="s">
        <v>142</v>
      </c>
      <c r="D301" s="57">
        <f>D302+D316+D330+D343</f>
        <v>78655.8</v>
      </c>
      <c r="E301" s="57">
        <f>E302+E316+E330+E343</f>
        <v>76313.6</v>
      </c>
      <c r="F301" s="57">
        <f>F302+F316+F330+F343</f>
        <v>78093.6</v>
      </c>
    </row>
    <row r="302" spans="1:6" ht="23.25" customHeight="1">
      <c r="A302" s="79" t="s">
        <v>8</v>
      </c>
      <c r="B302" s="55" t="s">
        <v>306</v>
      </c>
      <c r="C302" s="55" t="s">
        <v>142</v>
      </c>
      <c r="D302" s="57">
        <f>D303+D308+D311</f>
        <v>73230</v>
      </c>
      <c r="E302" s="57">
        <f>E303+E308+E311</f>
        <v>72937.8</v>
      </c>
      <c r="F302" s="57">
        <f>F303+F308+F311</f>
        <v>74717.8</v>
      </c>
    </row>
    <row r="303" spans="1:6" ht="24">
      <c r="A303" s="74" t="s">
        <v>62</v>
      </c>
      <c r="B303" s="61" t="s">
        <v>407</v>
      </c>
      <c r="C303" s="61" t="s">
        <v>142</v>
      </c>
      <c r="D303" s="62">
        <f>D304+D306</f>
        <v>52437.299999999996</v>
      </c>
      <c r="E303" s="62">
        <f>E304+E306</f>
        <v>52995</v>
      </c>
      <c r="F303" s="62">
        <f>F304+F306</f>
        <v>54776.5</v>
      </c>
    </row>
    <row r="304" spans="1:6" ht="26.25" customHeight="1">
      <c r="A304" s="63" t="s">
        <v>351</v>
      </c>
      <c r="B304" s="61" t="s">
        <v>408</v>
      </c>
      <c r="C304" s="61" t="s">
        <v>142</v>
      </c>
      <c r="D304" s="62">
        <f>D305</f>
        <v>51926.1</v>
      </c>
      <c r="E304" s="62">
        <f>E305</f>
        <v>52488.5</v>
      </c>
      <c r="F304" s="62">
        <f>F305</f>
        <v>54272.7</v>
      </c>
    </row>
    <row r="305" spans="1:6" ht="17.25" customHeight="1">
      <c r="A305" s="76" t="s">
        <v>31</v>
      </c>
      <c r="B305" s="77" t="s">
        <v>408</v>
      </c>
      <c r="C305" s="77" t="s">
        <v>2</v>
      </c>
      <c r="D305" s="78">
        <f>'Приложение 2'!E494</f>
        <v>51926.1</v>
      </c>
      <c r="E305" s="78">
        <f>'Приложение 2'!F494</f>
        <v>52488.5</v>
      </c>
      <c r="F305" s="78">
        <f>'Приложение 2'!G494</f>
        <v>54272.7</v>
      </c>
    </row>
    <row r="306" spans="1:6" ht="46.5" customHeight="1">
      <c r="A306" s="116" t="s">
        <v>433</v>
      </c>
      <c r="B306" s="61" t="s">
        <v>409</v>
      </c>
      <c r="C306" s="61" t="s">
        <v>142</v>
      </c>
      <c r="D306" s="62">
        <f>D307</f>
        <v>511.2</v>
      </c>
      <c r="E306" s="62">
        <f>E307</f>
        <v>506.5</v>
      </c>
      <c r="F306" s="62">
        <f>F307</f>
        <v>503.8</v>
      </c>
    </row>
    <row r="307" spans="1:6" ht="12.75" customHeight="1">
      <c r="A307" s="76" t="s">
        <v>31</v>
      </c>
      <c r="B307" s="77" t="s">
        <v>409</v>
      </c>
      <c r="C307" s="77" t="s">
        <v>2</v>
      </c>
      <c r="D307" s="78">
        <f>'Приложение 2'!E496</f>
        <v>511.2</v>
      </c>
      <c r="E307" s="78">
        <f>'Приложение 2'!F496</f>
        <v>506.5</v>
      </c>
      <c r="F307" s="78">
        <f>'Приложение 2'!G496</f>
        <v>503.8</v>
      </c>
    </row>
    <row r="308" spans="1:6" ht="25.5" customHeight="1">
      <c r="A308" s="74" t="s">
        <v>88</v>
      </c>
      <c r="B308" s="61" t="s">
        <v>543</v>
      </c>
      <c r="C308" s="61" t="s">
        <v>142</v>
      </c>
      <c r="D308" s="62">
        <f aca="true" t="shared" si="53" ref="D308:F309">D309</f>
        <v>4</v>
      </c>
      <c r="E308" s="62">
        <f t="shared" si="53"/>
        <v>2.4</v>
      </c>
      <c r="F308" s="62">
        <f t="shared" si="53"/>
        <v>0.8</v>
      </c>
    </row>
    <row r="309" spans="1:6" ht="15.75" customHeight="1">
      <c r="A309" s="63" t="s">
        <v>51</v>
      </c>
      <c r="B309" s="61" t="s">
        <v>544</v>
      </c>
      <c r="C309" s="61" t="s">
        <v>142</v>
      </c>
      <c r="D309" s="62">
        <f t="shared" si="53"/>
        <v>4</v>
      </c>
      <c r="E309" s="62">
        <f t="shared" si="53"/>
        <v>2.4</v>
      </c>
      <c r="F309" s="62">
        <f t="shared" si="53"/>
        <v>0.8</v>
      </c>
    </row>
    <row r="310" spans="1:6" ht="24">
      <c r="A310" s="76" t="s">
        <v>89</v>
      </c>
      <c r="B310" s="77" t="s">
        <v>544</v>
      </c>
      <c r="C310" s="77" t="s">
        <v>307</v>
      </c>
      <c r="D310" s="78">
        <f>'Приложение 2'!E499</f>
        <v>4</v>
      </c>
      <c r="E310" s="78">
        <f>'Приложение 2'!F499</f>
        <v>2.4</v>
      </c>
      <c r="F310" s="78">
        <f>'Приложение 2'!G499</f>
        <v>0.8</v>
      </c>
    </row>
    <row r="311" spans="1:6" ht="27.75" customHeight="1">
      <c r="A311" s="74" t="s">
        <v>61</v>
      </c>
      <c r="B311" s="61" t="s">
        <v>308</v>
      </c>
      <c r="C311" s="61" t="s">
        <v>142</v>
      </c>
      <c r="D311" s="62">
        <f>D312</f>
        <v>20788.7</v>
      </c>
      <c r="E311" s="62">
        <f>E312</f>
        <v>19940.399999999998</v>
      </c>
      <c r="F311" s="62">
        <f>F312</f>
        <v>19940.5</v>
      </c>
    </row>
    <row r="312" spans="1:6" ht="36.75" customHeight="1">
      <c r="A312" s="63" t="s">
        <v>21</v>
      </c>
      <c r="B312" s="61" t="s">
        <v>309</v>
      </c>
      <c r="C312" s="61" t="s">
        <v>142</v>
      </c>
      <c r="D312" s="62">
        <f>D313+D314+D315</f>
        <v>20788.7</v>
      </c>
      <c r="E312" s="62">
        <f>E313+E314+E315</f>
        <v>19940.399999999998</v>
      </c>
      <c r="F312" s="62">
        <f>F313+F314+F315</f>
        <v>19940.5</v>
      </c>
    </row>
    <row r="313" spans="1:6" ht="61.5" customHeight="1">
      <c r="A313" s="76" t="s">
        <v>11</v>
      </c>
      <c r="B313" s="77" t="s">
        <v>309</v>
      </c>
      <c r="C313" s="77" t="s">
        <v>12</v>
      </c>
      <c r="D313" s="78">
        <f>'Приложение 2'!E502</f>
        <v>19221.3</v>
      </c>
      <c r="E313" s="78">
        <f>'Приложение 2'!F502</f>
        <v>18374.3</v>
      </c>
      <c r="F313" s="78">
        <f>'Приложение 2'!G502</f>
        <v>18374.3</v>
      </c>
    </row>
    <row r="314" spans="1:6" ht="23.25" customHeight="1">
      <c r="A314" s="76" t="s">
        <v>154</v>
      </c>
      <c r="B314" s="77" t="s">
        <v>309</v>
      </c>
      <c r="C314" s="77" t="s">
        <v>26</v>
      </c>
      <c r="D314" s="78">
        <f>'Приложение 2'!E503</f>
        <v>1562.4</v>
      </c>
      <c r="E314" s="78">
        <f>'Приложение 2'!F503</f>
        <v>1561.1</v>
      </c>
      <c r="F314" s="78">
        <f>'Приложение 2'!G503</f>
        <v>1561.2</v>
      </c>
    </row>
    <row r="315" spans="1:6" ht="15" customHeight="1">
      <c r="A315" s="76" t="s">
        <v>1</v>
      </c>
      <c r="B315" s="77" t="s">
        <v>309</v>
      </c>
      <c r="C315" s="77" t="s">
        <v>0</v>
      </c>
      <c r="D315" s="78">
        <f>'Приложение 2'!E504</f>
        <v>5</v>
      </c>
      <c r="E315" s="78">
        <f>'Приложение 2'!F504</f>
        <v>5</v>
      </c>
      <c r="F315" s="78">
        <f>'Приложение 2'!G504</f>
        <v>5</v>
      </c>
    </row>
    <row r="316" spans="1:6" ht="24">
      <c r="A316" s="79" t="s">
        <v>79</v>
      </c>
      <c r="B316" s="55" t="s">
        <v>185</v>
      </c>
      <c r="C316" s="55" t="s">
        <v>142</v>
      </c>
      <c r="D316" s="57">
        <f>D320+D323+D317+D327</f>
        <v>4430.8</v>
      </c>
      <c r="E316" s="57">
        <f>E320+E323+E317+E327</f>
        <v>2870.8</v>
      </c>
      <c r="F316" s="57">
        <f>F320+F323+F317+F327</f>
        <v>2870.8</v>
      </c>
    </row>
    <row r="317" spans="1:6" ht="48">
      <c r="A317" s="74" t="s">
        <v>332</v>
      </c>
      <c r="B317" s="61" t="s">
        <v>333</v>
      </c>
      <c r="C317" s="61"/>
      <c r="D317" s="62">
        <f aca="true" t="shared" si="54" ref="D317:F318">D318</f>
        <v>937.2</v>
      </c>
      <c r="E317" s="62">
        <f t="shared" si="54"/>
        <v>60</v>
      </c>
      <c r="F317" s="62">
        <f t="shared" si="54"/>
        <v>60</v>
      </c>
    </row>
    <row r="318" spans="1:6" ht="15.75" customHeight="1">
      <c r="A318" s="63" t="s">
        <v>51</v>
      </c>
      <c r="B318" s="61" t="s">
        <v>334</v>
      </c>
      <c r="C318" s="61"/>
      <c r="D318" s="62">
        <f t="shared" si="54"/>
        <v>937.2</v>
      </c>
      <c r="E318" s="62">
        <f t="shared" si="54"/>
        <v>60</v>
      </c>
      <c r="F318" s="62">
        <f t="shared" si="54"/>
        <v>60</v>
      </c>
    </row>
    <row r="319" spans="1:6" ht="27" customHeight="1">
      <c r="A319" s="76" t="s">
        <v>154</v>
      </c>
      <c r="B319" s="77" t="s">
        <v>334</v>
      </c>
      <c r="C319" s="77">
        <v>200</v>
      </c>
      <c r="D319" s="78">
        <f>'Приложение 2'!E127</f>
        <v>937.2</v>
      </c>
      <c r="E319" s="78">
        <f>'Приложение 2'!F127</f>
        <v>60</v>
      </c>
      <c r="F319" s="78">
        <f>'Приложение 2'!G127</f>
        <v>60</v>
      </c>
    </row>
    <row r="320" spans="1:6" ht="24">
      <c r="A320" s="74" t="s">
        <v>80</v>
      </c>
      <c r="B320" s="61" t="s">
        <v>186</v>
      </c>
      <c r="C320" s="61" t="s">
        <v>142</v>
      </c>
      <c r="D320" s="62">
        <f aca="true" t="shared" si="55" ref="D320:F321">D321</f>
        <v>50</v>
      </c>
      <c r="E320" s="62">
        <f t="shared" si="55"/>
        <v>50</v>
      </c>
      <c r="F320" s="62">
        <f t="shared" si="55"/>
        <v>50</v>
      </c>
    </row>
    <row r="321" spans="1:6" ht="13.5" customHeight="1">
      <c r="A321" s="63" t="s">
        <v>51</v>
      </c>
      <c r="B321" s="61" t="s">
        <v>187</v>
      </c>
      <c r="C321" s="61" t="s">
        <v>142</v>
      </c>
      <c r="D321" s="62">
        <f t="shared" si="55"/>
        <v>50</v>
      </c>
      <c r="E321" s="62">
        <f t="shared" si="55"/>
        <v>50</v>
      </c>
      <c r="F321" s="62">
        <f t="shared" si="55"/>
        <v>50</v>
      </c>
    </row>
    <row r="322" spans="1:6" ht="27" customHeight="1">
      <c r="A322" s="76" t="s">
        <v>154</v>
      </c>
      <c r="B322" s="77" t="s">
        <v>187</v>
      </c>
      <c r="C322" s="77" t="s">
        <v>26</v>
      </c>
      <c r="D322" s="78">
        <f>'Приложение 2'!E130</f>
        <v>50</v>
      </c>
      <c r="E322" s="78">
        <f>'Приложение 2'!F130</f>
        <v>50</v>
      </c>
      <c r="F322" s="78">
        <f>'Приложение 2'!G130</f>
        <v>50</v>
      </c>
    </row>
    <row r="323" spans="1:6" ht="27" customHeight="1">
      <c r="A323" s="74" t="s">
        <v>256</v>
      </c>
      <c r="B323" s="61" t="s">
        <v>367</v>
      </c>
      <c r="C323" s="61"/>
      <c r="D323" s="62">
        <f>D324</f>
        <v>2910.6</v>
      </c>
      <c r="E323" s="62">
        <f>E324</f>
        <v>2760.8</v>
      </c>
      <c r="F323" s="62">
        <f>F324</f>
        <v>2760.8</v>
      </c>
    </row>
    <row r="324" spans="1:6" ht="24.75" customHeight="1">
      <c r="A324" s="63" t="s">
        <v>197</v>
      </c>
      <c r="B324" s="61" t="s">
        <v>368</v>
      </c>
      <c r="C324" s="61" t="s">
        <v>142</v>
      </c>
      <c r="D324" s="62">
        <f>D325+D326</f>
        <v>2910.6</v>
      </c>
      <c r="E324" s="62">
        <f>E325+E326</f>
        <v>2760.8</v>
      </c>
      <c r="F324" s="62">
        <f>F325+F326</f>
        <v>2760.8</v>
      </c>
    </row>
    <row r="325" spans="1:6" ht="27.75" customHeight="1">
      <c r="A325" s="76" t="s">
        <v>154</v>
      </c>
      <c r="B325" s="77" t="s">
        <v>368</v>
      </c>
      <c r="C325" s="77" t="s">
        <v>26</v>
      </c>
      <c r="D325" s="78">
        <f>'Приложение 2'!E133</f>
        <v>1765.6</v>
      </c>
      <c r="E325" s="78">
        <f>'Приложение 2'!F133</f>
        <v>1720.8</v>
      </c>
      <c r="F325" s="78">
        <f>'Приложение 2'!G133</f>
        <v>1720.8</v>
      </c>
    </row>
    <row r="326" spans="1:6" ht="36">
      <c r="A326" s="76" t="s">
        <v>5</v>
      </c>
      <c r="B326" s="77" t="s">
        <v>368</v>
      </c>
      <c r="C326" s="77" t="s">
        <v>13</v>
      </c>
      <c r="D326" s="78">
        <f>'Приложение 2'!E134</f>
        <v>1145</v>
      </c>
      <c r="E326" s="78">
        <f>'Приложение 2'!F134</f>
        <v>1040</v>
      </c>
      <c r="F326" s="78">
        <f>'Приложение 2'!G134</f>
        <v>1040</v>
      </c>
    </row>
    <row r="327" spans="1:6" ht="36">
      <c r="A327" s="65" t="s">
        <v>529</v>
      </c>
      <c r="B327" s="61" t="s">
        <v>530</v>
      </c>
      <c r="C327" s="61"/>
      <c r="D327" s="62">
        <f aca="true" t="shared" si="56" ref="D327:F328">D328</f>
        <v>533</v>
      </c>
      <c r="E327" s="62">
        <f t="shared" si="56"/>
        <v>0</v>
      </c>
      <c r="F327" s="62">
        <f t="shared" si="56"/>
        <v>0</v>
      </c>
    </row>
    <row r="328" spans="1:6" ht="12.75">
      <c r="A328" s="63" t="s">
        <v>51</v>
      </c>
      <c r="B328" s="61" t="s">
        <v>531</v>
      </c>
      <c r="C328" s="61"/>
      <c r="D328" s="62">
        <f t="shared" si="56"/>
        <v>533</v>
      </c>
      <c r="E328" s="62">
        <f t="shared" si="56"/>
        <v>0</v>
      </c>
      <c r="F328" s="62">
        <f t="shared" si="56"/>
        <v>0</v>
      </c>
    </row>
    <row r="329" spans="1:6" ht="36">
      <c r="A329" s="76" t="s">
        <v>5</v>
      </c>
      <c r="B329" s="77" t="s">
        <v>531</v>
      </c>
      <c r="C329" s="77">
        <v>600</v>
      </c>
      <c r="D329" s="78">
        <f>'Приложение 2'!E137</f>
        <v>533</v>
      </c>
      <c r="E329" s="78">
        <f>'Приложение 2'!F137</f>
        <v>0</v>
      </c>
      <c r="F329" s="78">
        <f>'Приложение 2'!G137</f>
        <v>0</v>
      </c>
    </row>
    <row r="330" spans="1:6" ht="15" customHeight="1">
      <c r="A330" s="79" t="s">
        <v>68</v>
      </c>
      <c r="B330" s="55" t="s">
        <v>188</v>
      </c>
      <c r="C330" s="55" t="s">
        <v>142</v>
      </c>
      <c r="D330" s="57">
        <f>D331+D334+D337+D340</f>
        <v>865</v>
      </c>
      <c r="E330" s="57">
        <f>E331+E334+E337+E340</f>
        <v>505</v>
      </c>
      <c r="F330" s="57">
        <f>F331+F334+F337+F340</f>
        <v>505</v>
      </c>
    </row>
    <row r="331" spans="1:6" ht="36" customHeight="1">
      <c r="A331" s="74" t="s">
        <v>69</v>
      </c>
      <c r="B331" s="61" t="s">
        <v>189</v>
      </c>
      <c r="C331" s="61" t="s">
        <v>142</v>
      </c>
      <c r="D331" s="62">
        <f aca="true" t="shared" si="57" ref="D331:F332">D332</f>
        <v>200</v>
      </c>
      <c r="E331" s="62">
        <f t="shared" si="57"/>
        <v>190</v>
      </c>
      <c r="F331" s="62">
        <f t="shared" si="57"/>
        <v>190</v>
      </c>
    </row>
    <row r="332" spans="1:6" ht="14.25" customHeight="1">
      <c r="A332" s="63" t="s">
        <v>51</v>
      </c>
      <c r="B332" s="61" t="s">
        <v>190</v>
      </c>
      <c r="C332" s="61" t="s">
        <v>142</v>
      </c>
      <c r="D332" s="62">
        <f t="shared" si="57"/>
        <v>200</v>
      </c>
      <c r="E332" s="62">
        <f t="shared" si="57"/>
        <v>190</v>
      </c>
      <c r="F332" s="62">
        <f t="shared" si="57"/>
        <v>190</v>
      </c>
    </row>
    <row r="333" spans="1:6" ht="24" customHeight="1">
      <c r="A333" s="76" t="s">
        <v>154</v>
      </c>
      <c r="B333" s="77" t="s">
        <v>190</v>
      </c>
      <c r="C333" s="77" t="s">
        <v>26</v>
      </c>
      <c r="D333" s="78">
        <f>'Приложение 2'!E141</f>
        <v>200</v>
      </c>
      <c r="E333" s="78">
        <f>'Приложение 2'!F141</f>
        <v>190</v>
      </c>
      <c r="F333" s="78">
        <f>'Приложение 2'!G141</f>
        <v>190</v>
      </c>
    </row>
    <row r="334" spans="1:6" ht="42" customHeight="1">
      <c r="A334" s="74" t="s">
        <v>191</v>
      </c>
      <c r="B334" s="61" t="s">
        <v>192</v>
      </c>
      <c r="C334" s="61" t="s">
        <v>142</v>
      </c>
      <c r="D334" s="62">
        <f aca="true" t="shared" si="58" ref="D334:F335">D335</f>
        <v>15</v>
      </c>
      <c r="E334" s="62">
        <f t="shared" si="58"/>
        <v>15</v>
      </c>
      <c r="F334" s="62">
        <f t="shared" si="58"/>
        <v>15</v>
      </c>
    </row>
    <row r="335" spans="1:6" ht="17.25" customHeight="1">
      <c r="A335" s="63" t="s">
        <v>51</v>
      </c>
      <c r="B335" s="61" t="s">
        <v>193</v>
      </c>
      <c r="C335" s="61" t="s">
        <v>142</v>
      </c>
      <c r="D335" s="62">
        <f t="shared" si="58"/>
        <v>15</v>
      </c>
      <c r="E335" s="62">
        <f t="shared" si="58"/>
        <v>15</v>
      </c>
      <c r="F335" s="62">
        <f t="shared" si="58"/>
        <v>15</v>
      </c>
    </row>
    <row r="336" spans="1:6" ht="28.5" customHeight="1">
      <c r="A336" s="76" t="s">
        <v>154</v>
      </c>
      <c r="B336" s="77" t="s">
        <v>193</v>
      </c>
      <c r="C336" s="77" t="s">
        <v>26</v>
      </c>
      <c r="D336" s="78">
        <f>'Приложение 2'!E144</f>
        <v>15</v>
      </c>
      <c r="E336" s="94">
        <f>'Приложение 2'!F144</f>
        <v>15</v>
      </c>
      <c r="F336" s="94">
        <f>'Приложение 2'!G144</f>
        <v>15</v>
      </c>
    </row>
    <row r="337" spans="1:6" ht="63.75" customHeight="1">
      <c r="A337" s="58" t="s">
        <v>369</v>
      </c>
      <c r="B337" s="61" t="s">
        <v>370</v>
      </c>
      <c r="C337" s="77"/>
      <c r="D337" s="124">
        <f aca="true" t="shared" si="59" ref="D337:F338">D338</f>
        <v>300</v>
      </c>
      <c r="E337" s="84">
        <f t="shared" si="59"/>
        <v>300</v>
      </c>
      <c r="F337" s="84">
        <f t="shared" si="59"/>
        <v>300</v>
      </c>
    </row>
    <row r="338" spans="1:6" ht="15.75" customHeight="1">
      <c r="A338" s="60" t="s">
        <v>51</v>
      </c>
      <c r="B338" s="61" t="s">
        <v>371</v>
      </c>
      <c r="C338" s="77"/>
      <c r="D338" s="124">
        <f t="shared" si="59"/>
        <v>300</v>
      </c>
      <c r="E338" s="84">
        <f t="shared" si="59"/>
        <v>300</v>
      </c>
      <c r="F338" s="84">
        <f t="shared" si="59"/>
        <v>300</v>
      </c>
    </row>
    <row r="339" spans="1:7" ht="23.25" customHeight="1">
      <c r="A339" s="76" t="s">
        <v>154</v>
      </c>
      <c r="B339" s="77" t="s">
        <v>371</v>
      </c>
      <c r="C339" s="77">
        <v>200</v>
      </c>
      <c r="D339" s="124">
        <f>'Приложение 2'!E147</f>
        <v>300</v>
      </c>
      <c r="E339" s="84">
        <f>'Приложение 2'!F147</f>
        <v>300</v>
      </c>
      <c r="F339" s="84">
        <f>'Приложение 2'!G147</f>
        <v>300</v>
      </c>
      <c r="G339" s="120"/>
    </row>
    <row r="340" spans="1:6" ht="30.75" customHeight="1">
      <c r="A340" s="58" t="s">
        <v>469</v>
      </c>
      <c r="B340" s="59" t="s">
        <v>532</v>
      </c>
      <c r="C340" s="59" t="s">
        <v>142</v>
      </c>
      <c r="D340" s="124">
        <f aca="true" t="shared" si="60" ref="D340:F341">D341</f>
        <v>350</v>
      </c>
      <c r="E340" s="84">
        <f t="shared" si="60"/>
        <v>0</v>
      </c>
      <c r="F340" s="84">
        <f t="shared" si="60"/>
        <v>0</v>
      </c>
    </row>
    <row r="341" spans="1:6" ht="13.5" customHeight="1">
      <c r="A341" s="60" t="s">
        <v>51</v>
      </c>
      <c r="B341" s="61" t="s">
        <v>533</v>
      </c>
      <c r="C341" s="61" t="s">
        <v>142</v>
      </c>
      <c r="D341" s="78">
        <f t="shared" si="60"/>
        <v>350</v>
      </c>
      <c r="E341" s="118">
        <f t="shared" si="60"/>
        <v>0</v>
      </c>
      <c r="F341" s="118">
        <f t="shared" si="60"/>
        <v>0</v>
      </c>
    </row>
    <row r="342" spans="1:6" ht="26.25" customHeight="1">
      <c r="A342" s="76" t="s">
        <v>154</v>
      </c>
      <c r="B342" s="108" t="s">
        <v>533</v>
      </c>
      <c r="C342" s="77" t="s">
        <v>26</v>
      </c>
      <c r="D342" s="78">
        <f>'Приложение 2'!E150</f>
        <v>350</v>
      </c>
      <c r="E342" s="78">
        <f>'Приложение 2'!F150</f>
        <v>0</v>
      </c>
      <c r="F342" s="78">
        <f>'Приложение 2'!G150</f>
        <v>0</v>
      </c>
    </row>
    <row r="343" spans="1:6" ht="26.25" customHeight="1">
      <c r="A343" s="79" t="s">
        <v>194</v>
      </c>
      <c r="B343" s="55" t="s">
        <v>195</v>
      </c>
      <c r="C343" s="55" t="s">
        <v>142</v>
      </c>
      <c r="D343" s="57">
        <f>D344</f>
        <v>130</v>
      </c>
      <c r="E343" s="57">
        <f>E344</f>
        <v>0</v>
      </c>
      <c r="F343" s="57">
        <f>F344</f>
        <v>0</v>
      </c>
    </row>
    <row r="344" spans="1:6" ht="25.5" customHeight="1">
      <c r="A344" s="74" t="s">
        <v>97</v>
      </c>
      <c r="B344" s="61" t="s">
        <v>196</v>
      </c>
      <c r="C344" s="61" t="s">
        <v>142</v>
      </c>
      <c r="D344" s="62">
        <f aca="true" t="shared" si="61" ref="D344:F345">D345</f>
        <v>130</v>
      </c>
      <c r="E344" s="62">
        <f t="shared" si="61"/>
        <v>0</v>
      </c>
      <c r="F344" s="62">
        <f t="shared" si="61"/>
        <v>0</v>
      </c>
    </row>
    <row r="345" spans="1:6" ht="73.5" customHeight="1">
      <c r="A345" s="63" t="s">
        <v>344</v>
      </c>
      <c r="B345" s="61" t="s">
        <v>98</v>
      </c>
      <c r="C345" s="61" t="s">
        <v>142</v>
      </c>
      <c r="D345" s="62">
        <f t="shared" si="61"/>
        <v>130</v>
      </c>
      <c r="E345" s="62">
        <f t="shared" si="61"/>
        <v>0</v>
      </c>
      <c r="F345" s="62">
        <f t="shared" si="61"/>
        <v>0</v>
      </c>
    </row>
    <row r="346" spans="1:6" ht="36" customHeight="1">
      <c r="A346" s="76" t="s">
        <v>5</v>
      </c>
      <c r="B346" s="77" t="s">
        <v>98</v>
      </c>
      <c r="C346" s="77" t="s">
        <v>13</v>
      </c>
      <c r="D346" s="78">
        <f>'Приложение 2'!E154</f>
        <v>130</v>
      </c>
      <c r="E346" s="78">
        <f>'Приложение 2'!F154</f>
        <v>0</v>
      </c>
      <c r="F346" s="78">
        <f>'Приложение 2'!G154</f>
        <v>0</v>
      </c>
    </row>
    <row r="347" spans="1:6" ht="38.25" customHeight="1">
      <c r="A347" s="79" t="s">
        <v>10</v>
      </c>
      <c r="B347" s="55" t="s">
        <v>198</v>
      </c>
      <c r="C347" s="55" t="s">
        <v>142</v>
      </c>
      <c r="D347" s="57">
        <f>D348+D356</f>
        <v>2591.4</v>
      </c>
      <c r="E347" s="57">
        <f>E348+E356</f>
        <v>225.4</v>
      </c>
      <c r="F347" s="57">
        <f>F348+F356</f>
        <v>225.4</v>
      </c>
    </row>
    <row r="348" spans="1:6" ht="36">
      <c r="A348" s="79" t="s">
        <v>49</v>
      </c>
      <c r="B348" s="55" t="s">
        <v>199</v>
      </c>
      <c r="C348" s="55" t="s">
        <v>142</v>
      </c>
      <c r="D348" s="57">
        <f>D349+D353</f>
        <v>2566</v>
      </c>
      <c r="E348" s="57">
        <f>E349+E353</f>
        <v>200</v>
      </c>
      <c r="F348" s="57">
        <f>F349+F353</f>
        <v>200</v>
      </c>
    </row>
    <row r="349" spans="1:6" ht="111" customHeight="1">
      <c r="A349" s="74" t="s">
        <v>50</v>
      </c>
      <c r="B349" s="61" t="s">
        <v>200</v>
      </c>
      <c r="C349" s="61" t="s">
        <v>142</v>
      </c>
      <c r="D349" s="62">
        <f>D350</f>
        <v>2466</v>
      </c>
      <c r="E349" s="62">
        <f>E350</f>
        <v>100</v>
      </c>
      <c r="F349" s="62">
        <f>F350</f>
        <v>100</v>
      </c>
    </row>
    <row r="350" spans="1:6" ht="12" customHeight="1">
      <c r="A350" s="63" t="s">
        <v>51</v>
      </c>
      <c r="B350" s="61" t="s">
        <v>201</v>
      </c>
      <c r="C350" s="61" t="s">
        <v>142</v>
      </c>
      <c r="D350" s="62">
        <f>D351+D352</f>
        <v>2466</v>
      </c>
      <c r="E350" s="62">
        <f>E351+E352</f>
        <v>100</v>
      </c>
      <c r="F350" s="62">
        <f>F351+F352</f>
        <v>100</v>
      </c>
    </row>
    <row r="351" spans="1:6" ht="25.5" customHeight="1">
      <c r="A351" s="76" t="s">
        <v>154</v>
      </c>
      <c r="B351" s="77" t="s">
        <v>201</v>
      </c>
      <c r="C351" s="77" t="s">
        <v>26</v>
      </c>
      <c r="D351" s="78">
        <f>'Приложение 2'!E159</f>
        <v>1000</v>
      </c>
      <c r="E351" s="78">
        <f>'Приложение 2'!F159</f>
        <v>0</v>
      </c>
      <c r="F351" s="78">
        <f>'Приложение 2'!G159</f>
        <v>0</v>
      </c>
    </row>
    <row r="352" spans="1:6" ht="36">
      <c r="A352" s="76" t="s">
        <v>5</v>
      </c>
      <c r="B352" s="77" t="s">
        <v>201</v>
      </c>
      <c r="C352" s="77" t="s">
        <v>13</v>
      </c>
      <c r="D352" s="78">
        <f>'Приложение 2'!E160+'Приложение 2'!E334</f>
        <v>1466</v>
      </c>
      <c r="E352" s="78">
        <f>'Приложение 2'!F160+'Приложение 2'!F334</f>
        <v>100</v>
      </c>
      <c r="F352" s="78">
        <f>'Приложение 2'!G160+'Приложение 2'!G334</f>
        <v>100</v>
      </c>
    </row>
    <row r="353" spans="1:6" ht="48">
      <c r="A353" s="63" t="s">
        <v>483</v>
      </c>
      <c r="B353" s="61" t="s">
        <v>470</v>
      </c>
      <c r="C353" s="61"/>
      <c r="D353" s="62">
        <f aca="true" t="shared" si="62" ref="D353:F354">D354</f>
        <v>100</v>
      </c>
      <c r="E353" s="62">
        <f t="shared" si="62"/>
        <v>100</v>
      </c>
      <c r="F353" s="62">
        <f t="shared" si="62"/>
        <v>100</v>
      </c>
    </row>
    <row r="354" spans="1:6" ht="12.75">
      <c r="A354" s="63" t="s">
        <v>51</v>
      </c>
      <c r="B354" s="61" t="s">
        <v>471</v>
      </c>
      <c r="C354" s="61"/>
      <c r="D354" s="62">
        <f t="shared" si="62"/>
        <v>100</v>
      </c>
      <c r="E354" s="62">
        <f t="shared" si="62"/>
        <v>100</v>
      </c>
      <c r="F354" s="62">
        <f t="shared" si="62"/>
        <v>100</v>
      </c>
    </row>
    <row r="355" spans="1:6" ht="27.75" customHeight="1">
      <c r="A355" s="76" t="s">
        <v>154</v>
      </c>
      <c r="B355" s="77" t="s">
        <v>471</v>
      </c>
      <c r="C355" s="77">
        <v>200</v>
      </c>
      <c r="D355" s="78">
        <f>'Приложение 2'!E163</f>
        <v>100</v>
      </c>
      <c r="E355" s="78">
        <f>'Приложение 2'!F163</f>
        <v>100</v>
      </c>
      <c r="F355" s="78">
        <f>'Приложение 2'!G163</f>
        <v>100</v>
      </c>
    </row>
    <row r="356" spans="1:6" ht="37.5" customHeight="1">
      <c r="A356" s="79" t="s">
        <v>246</v>
      </c>
      <c r="B356" s="55" t="s">
        <v>247</v>
      </c>
      <c r="C356" s="55" t="s">
        <v>142</v>
      </c>
      <c r="D356" s="57">
        <f>D357</f>
        <v>25.4</v>
      </c>
      <c r="E356" s="57">
        <f>E357</f>
        <v>25.4</v>
      </c>
      <c r="F356" s="57">
        <f>F357</f>
        <v>25.4</v>
      </c>
    </row>
    <row r="357" spans="1:6" ht="26.25" customHeight="1">
      <c r="A357" s="63" t="s">
        <v>322</v>
      </c>
      <c r="B357" s="61" t="s">
        <v>412</v>
      </c>
      <c r="C357" s="61" t="s">
        <v>142</v>
      </c>
      <c r="D357" s="62">
        <f aca="true" t="shared" si="63" ref="D357:F358">D358</f>
        <v>25.4</v>
      </c>
      <c r="E357" s="62">
        <f t="shared" si="63"/>
        <v>25.4</v>
      </c>
      <c r="F357" s="62">
        <f t="shared" si="63"/>
        <v>25.4</v>
      </c>
    </row>
    <row r="358" spans="1:6" ht="15" customHeight="1">
      <c r="A358" s="63" t="s">
        <v>51</v>
      </c>
      <c r="B358" s="61" t="s">
        <v>413</v>
      </c>
      <c r="C358" s="61"/>
      <c r="D358" s="62">
        <f t="shared" si="63"/>
        <v>25.4</v>
      </c>
      <c r="E358" s="62">
        <f t="shared" si="63"/>
        <v>25.4</v>
      </c>
      <c r="F358" s="62">
        <f t="shared" si="63"/>
        <v>25.4</v>
      </c>
    </row>
    <row r="359" spans="1:6" ht="36">
      <c r="A359" s="76" t="s">
        <v>5</v>
      </c>
      <c r="B359" s="77" t="s">
        <v>413</v>
      </c>
      <c r="C359" s="77" t="s">
        <v>13</v>
      </c>
      <c r="D359" s="78">
        <f>'Приложение 2'!E338</f>
        <v>25.4</v>
      </c>
      <c r="E359" s="78">
        <f>'Приложение 2'!F338</f>
        <v>25.4</v>
      </c>
      <c r="F359" s="78">
        <f>'Приложение 2'!G338</f>
        <v>25.4</v>
      </c>
    </row>
    <row r="360" spans="1:6" ht="38.25" customHeight="1">
      <c r="A360" s="79" t="s">
        <v>38</v>
      </c>
      <c r="B360" s="55" t="s">
        <v>202</v>
      </c>
      <c r="C360" s="55" t="s">
        <v>142</v>
      </c>
      <c r="D360" s="57">
        <f>D361+D374+D392</f>
        <v>42490.4</v>
      </c>
      <c r="E360" s="57">
        <f>E361+E374+E392</f>
        <v>32184.8</v>
      </c>
      <c r="F360" s="57">
        <f>F361+F374+F392</f>
        <v>32514.6</v>
      </c>
    </row>
    <row r="361" spans="1:9" ht="26.25" customHeight="1">
      <c r="A361" s="79" t="s">
        <v>25</v>
      </c>
      <c r="B361" s="55" t="s">
        <v>203</v>
      </c>
      <c r="C361" s="55" t="s">
        <v>142</v>
      </c>
      <c r="D361" s="57">
        <f>+D362+D368+D371</f>
        <v>24912.7</v>
      </c>
      <c r="E361" s="57">
        <f>+E362+E368+E371</f>
        <v>17290.3</v>
      </c>
      <c r="F361" s="57">
        <f>+F362+F368+F371</f>
        <v>17730.699999999997</v>
      </c>
      <c r="G361" s="3"/>
      <c r="H361" s="3"/>
      <c r="I361" s="3"/>
    </row>
    <row r="362" spans="1:9" ht="51.75" customHeight="1">
      <c r="A362" s="74" t="s">
        <v>345</v>
      </c>
      <c r="B362" s="61" t="s">
        <v>204</v>
      </c>
      <c r="C362" s="61" t="s">
        <v>142</v>
      </c>
      <c r="D362" s="62">
        <f>D363+D366</f>
        <v>15400.5</v>
      </c>
      <c r="E362" s="62">
        <f>E363+E366</f>
        <v>8968.9</v>
      </c>
      <c r="F362" s="62">
        <f>F363+F366</f>
        <v>9409.3</v>
      </c>
      <c r="G362" s="3"/>
      <c r="H362" s="3"/>
      <c r="I362" s="3"/>
    </row>
    <row r="363" spans="1:6" ht="13.5" customHeight="1">
      <c r="A363" s="63" t="s">
        <v>51</v>
      </c>
      <c r="B363" s="61" t="s">
        <v>319</v>
      </c>
      <c r="C363" s="61" t="s">
        <v>142</v>
      </c>
      <c r="D363" s="62">
        <f>D364+D365</f>
        <v>12410</v>
      </c>
      <c r="E363" s="62">
        <f>E364+E365</f>
        <v>5978.4</v>
      </c>
      <c r="F363" s="62">
        <f>F364+F365</f>
        <v>6418.8</v>
      </c>
    </row>
    <row r="364" spans="1:8" ht="27" customHeight="1">
      <c r="A364" s="76" t="s">
        <v>154</v>
      </c>
      <c r="B364" s="77" t="s">
        <v>319</v>
      </c>
      <c r="C364" s="77" t="s">
        <v>26</v>
      </c>
      <c r="D364" s="78">
        <f>'Приложение 2'!E168</f>
        <v>12090</v>
      </c>
      <c r="E364" s="78">
        <f>'Приложение 2'!F168</f>
        <v>5978.4</v>
      </c>
      <c r="F364" s="78">
        <f>'Приложение 2'!G168</f>
        <v>6418.8</v>
      </c>
      <c r="G364" s="3"/>
      <c r="H364" s="3"/>
    </row>
    <row r="365" spans="1:8" ht="27" customHeight="1">
      <c r="A365" s="76" t="s">
        <v>35</v>
      </c>
      <c r="B365" s="77" t="s">
        <v>319</v>
      </c>
      <c r="C365" s="77">
        <v>400</v>
      </c>
      <c r="D365" s="78">
        <f>'Приложение 2'!E169</f>
        <v>320</v>
      </c>
      <c r="E365" s="78">
        <f>'Приложение 2'!F169</f>
        <v>0</v>
      </c>
      <c r="F365" s="78">
        <f>'Приложение 2'!G169</f>
        <v>0</v>
      </c>
      <c r="G365" s="3"/>
      <c r="H365" s="3"/>
    </row>
    <row r="366" spans="1:6" ht="25.5" customHeight="1">
      <c r="A366" s="63" t="s">
        <v>73</v>
      </c>
      <c r="B366" s="61" t="s">
        <v>74</v>
      </c>
      <c r="C366" s="61" t="s">
        <v>142</v>
      </c>
      <c r="D366" s="62">
        <f>D367</f>
        <v>2990.5</v>
      </c>
      <c r="E366" s="62">
        <f>E367</f>
        <v>2990.5</v>
      </c>
      <c r="F366" s="62">
        <f>F367</f>
        <v>2990.5</v>
      </c>
    </row>
    <row r="367" spans="1:6" ht="26.25" customHeight="1">
      <c r="A367" s="76" t="s">
        <v>154</v>
      </c>
      <c r="B367" s="77" t="s">
        <v>74</v>
      </c>
      <c r="C367" s="77" t="s">
        <v>26</v>
      </c>
      <c r="D367" s="78">
        <f>'Приложение 2'!E171</f>
        <v>2990.5</v>
      </c>
      <c r="E367" s="78">
        <f>'Приложение 2'!F171</f>
        <v>2990.5</v>
      </c>
      <c r="F367" s="78">
        <f>'Приложение 2'!G171</f>
        <v>2990.5</v>
      </c>
    </row>
    <row r="368" spans="1:6" ht="36" customHeight="1">
      <c r="A368" s="74" t="s">
        <v>497</v>
      </c>
      <c r="B368" s="61" t="s">
        <v>205</v>
      </c>
      <c r="C368" s="61" t="s">
        <v>142</v>
      </c>
      <c r="D368" s="62">
        <f aca="true" t="shared" si="64" ref="D368:F369">D369</f>
        <v>7321.4</v>
      </c>
      <c r="E368" s="62">
        <f t="shared" si="64"/>
        <v>7321.4</v>
      </c>
      <c r="F368" s="62">
        <f t="shared" si="64"/>
        <v>7321.4</v>
      </c>
    </row>
    <row r="369" spans="1:6" ht="39.75" customHeight="1">
      <c r="A369" s="74" t="s">
        <v>52</v>
      </c>
      <c r="B369" s="61" t="s">
        <v>75</v>
      </c>
      <c r="C369" s="61" t="s">
        <v>142</v>
      </c>
      <c r="D369" s="62">
        <f t="shared" si="64"/>
        <v>7321.4</v>
      </c>
      <c r="E369" s="62">
        <f t="shared" si="64"/>
        <v>7321.4</v>
      </c>
      <c r="F369" s="62">
        <f t="shared" si="64"/>
        <v>7321.4</v>
      </c>
    </row>
    <row r="370" spans="1:6" ht="27" customHeight="1">
      <c r="A370" s="76" t="s">
        <v>154</v>
      </c>
      <c r="B370" s="77" t="s">
        <v>75</v>
      </c>
      <c r="C370" s="77" t="s">
        <v>26</v>
      </c>
      <c r="D370" s="78">
        <f>'Приложение 2'!E174</f>
        <v>7321.4</v>
      </c>
      <c r="E370" s="78">
        <f>'Приложение 2'!F174</f>
        <v>7321.4</v>
      </c>
      <c r="F370" s="78">
        <f>'Приложение 2'!G174</f>
        <v>7321.4</v>
      </c>
    </row>
    <row r="371" spans="1:6" ht="15.75" customHeight="1">
      <c r="A371" s="74" t="s">
        <v>134</v>
      </c>
      <c r="B371" s="61" t="s">
        <v>206</v>
      </c>
      <c r="C371" s="61" t="s">
        <v>142</v>
      </c>
      <c r="D371" s="62">
        <f aca="true" t="shared" si="65" ref="D371:F372">D372</f>
        <v>2190.8</v>
      </c>
      <c r="E371" s="62">
        <f t="shared" si="65"/>
        <v>1000</v>
      </c>
      <c r="F371" s="62">
        <f t="shared" si="65"/>
        <v>1000</v>
      </c>
    </row>
    <row r="372" spans="1:6" ht="15" customHeight="1">
      <c r="A372" s="75" t="s">
        <v>51</v>
      </c>
      <c r="B372" s="64" t="s">
        <v>207</v>
      </c>
      <c r="C372" s="64" t="s">
        <v>142</v>
      </c>
      <c r="D372" s="68">
        <f t="shared" si="65"/>
        <v>2190.8</v>
      </c>
      <c r="E372" s="68">
        <f t="shared" si="65"/>
        <v>1000</v>
      </c>
      <c r="F372" s="68">
        <f t="shared" si="65"/>
        <v>1000</v>
      </c>
    </row>
    <row r="373" spans="1:6" ht="38.25" customHeight="1">
      <c r="A373" s="88" t="s">
        <v>5</v>
      </c>
      <c r="B373" s="83" t="s">
        <v>207</v>
      </c>
      <c r="C373" s="83" t="s">
        <v>13</v>
      </c>
      <c r="D373" s="84">
        <f>'Приложение 2'!E177</f>
        <v>2190.8</v>
      </c>
      <c r="E373" s="84">
        <f>'Приложение 2'!F177</f>
        <v>1000</v>
      </c>
      <c r="F373" s="84">
        <f>'Приложение 2'!G177</f>
        <v>1000</v>
      </c>
    </row>
    <row r="374" spans="1:6" ht="36.75" customHeight="1">
      <c r="A374" s="79" t="s">
        <v>53</v>
      </c>
      <c r="B374" s="55" t="s">
        <v>208</v>
      </c>
      <c r="C374" s="55" t="s">
        <v>142</v>
      </c>
      <c r="D374" s="57">
        <f>+D375+D381+D386+D389</f>
        <v>17227.7</v>
      </c>
      <c r="E374" s="57">
        <f>+E375+E381+E386+E389</f>
        <v>14764.5</v>
      </c>
      <c r="F374" s="57">
        <f>+F375+F381+F386+F389</f>
        <v>14653.900000000001</v>
      </c>
    </row>
    <row r="375" spans="1:6" ht="30" customHeight="1">
      <c r="A375" s="74" t="s">
        <v>23</v>
      </c>
      <c r="B375" s="61" t="s">
        <v>209</v>
      </c>
      <c r="C375" s="61" t="s">
        <v>142</v>
      </c>
      <c r="D375" s="62">
        <f>D376+D379</f>
        <v>9643.2</v>
      </c>
      <c r="E375" s="62">
        <f>E376+E379</f>
        <v>10345.5</v>
      </c>
      <c r="F375" s="62">
        <f>F376+F379</f>
        <v>10200.2</v>
      </c>
    </row>
    <row r="376" spans="1:6" ht="15" customHeight="1">
      <c r="A376" s="63" t="s">
        <v>51</v>
      </c>
      <c r="B376" s="61" t="s">
        <v>210</v>
      </c>
      <c r="C376" s="61" t="s">
        <v>142</v>
      </c>
      <c r="D376" s="62">
        <f>D377+D378</f>
        <v>5449.7</v>
      </c>
      <c r="E376" s="62">
        <f>E377+E378</f>
        <v>6214.5</v>
      </c>
      <c r="F376" s="62">
        <f>F377+F378</f>
        <v>6214.5</v>
      </c>
    </row>
    <row r="377" spans="1:6" ht="27" customHeight="1">
      <c r="A377" s="76" t="s">
        <v>154</v>
      </c>
      <c r="B377" s="77" t="s">
        <v>210</v>
      </c>
      <c r="C377" s="77" t="s">
        <v>26</v>
      </c>
      <c r="D377" s="78">
        <f>'Приложение 2'!E181</f>
        <v>5163.7</v>
      </c>
      <c r="E377" s="78">
        <f>'Приложение 2'!F181</f>
        <v>5934.5</v>
      </c>
      <c r="F377" s="78">
        <f>'Приложение 2'!G181</f>
        <v>5934.5</v>
      </c>
    </row>
    <row r="378" spans="1:6" ht="14.25" customHeight="1">
      <c r="A378" s="76" t="s">
        <v>1</v>
      </c>
      <c r="B378" s="77" t="s">
        <v>210</v>
      </c>
      <c r="C378" s="77" t="s">
        <v>0</v>
      </c>
      <c r="D378" s="78">
        <f>'Приложение 2'!E182</f>
        <v>286</v>
      </c>
      <c r="E378" s="78">
        <f>'Приложение 2'!F182</f>
        <v>280</v>
      </c>
      <c r="F378" s="78">
        <f>'Приложение 2'!G182</f>
        <v>280</v>
      </c>
    </row>
    <row r="379" spans="1:6" ht="55.5" customHeight="1">
      <c r="A379" s="117" t="s">
        <v>464</v>
      </c>
      <c r="B379" s="61" t="s">
        <v>465</v>
      </c>
      <c r="C379" s="61"/>
      <c r="D379" s="62">
        <f>D380</f>
        <v>4193.5</v>
      </c>
      <c r="E379" s="62">
        <f>E380</f>
        <v>4131</v>
      </c>
      <c r="F379" s="62">
        <f>F380</f>
        <v>3985.7</v>
      </c>
    </row>
    <row r="380" spans="1:6" ht="27" customHeight="1">
      <c r="A380" s="76" t="s">
        <v>154</v>
      </c>
      <c r="B380" s="77" t="s">
        <v>465</v>
      </c>
      <c r="C380" s="77">
        <v>200</v>
      </c>
      <c r="D380" s="78">
        <f>'Приложение 2'!E184</f>
        <v>4193.5</v>
      </c>
      <c r="E380" s="78">
        <f>'Приложение 2'!F184</f>
        <v>4131</v>
      </c>
      <c r="F380" s="78">
        <f>'Приложение 2'!G184</f>
        <v>3985.7</v>
      </c>
    </row>
    <row r="381" spans="1:6" ht="25.5" customHeight="1">
      <c r="A381" s="74" t="s">
        <v>24</v>
      </c>
      <c r="B381" s="61" t="s">
        <v>211</v>
      </c>
      <c r="C381" s="61" t="s">
        <v>142</v>
      </c>
      <c r="D381" s="62">
        <f>D384+D382</f>
        <v>4511.599999999999</v>
      </c>
      <c r="E381" s="62">
        <f>E384+E382</f>
        <v>4419</v>
      </c>
      <c r="F381" s="62">
        <f>F384+F382</f>
        <v>4453.7</v>
      </c>
    </row>
    <row r="382" spans="1:6" ht="15" customHeight="1">
      <c r="A382" s="87" t="s">
        <v>51</v>
      </c>
      <c r="B382" s="64" t="s">
        <v>480</v>
      </c>
      <c r="C382" s="64"/>
      <c r="D382" s="68">
        <f>D383</f>
        <v>142.7</v>
      </c>
      <c r="E382" s="68">
        <f>E383</f>
        <v>0</v>
      </c>
      <c r="F382" s="68">
        <f>F383</f>
        <v>0</v>
      </c>
    </row>
    <row r="383" spans="1:6" ht="15" customHeight="1">
      <c r="A383" s="92" t="s">
        <v>1</v>
      </c>
      <c r="B383" s="93" t="s">
        <v>480</v>
      </c>
      <c r="C383" s="93">
        <v>800</v>
      </c>
      <c r="D383" s="94">
        <f>'Приложение 2'!E187</f>
        <v>142.7</v>
      </c>
      <c r="E383" s="94">
        <f>'Приложение 2'!F187</f>
        <v>0</v>
      </c>
      <c r="F383" s="94">
        <f>'Приложение 2'!G187</f>
        <v>0</v>
      </c>
    </row>
    <row r="384" spans="1:6" ht="48.75" customHeight="1">
      <c r="A384" s="65" t="s">
        <v>466</v>
      </c>
      <c r="B384" s="66" t="s">
        <v>76</v>
      </c>
      <c r="C384" s="66" t="s">
        <v>142</v>
      </c>
      <c r="D384" s="67">
        <f>D385</f>
        <v>4368.9</v>
      </c>
      <c r="E384" s="67">
        <f>E385</f>
        <v>4419</v>
      </c>
      <c r="F384" s="67">
        <f>F385</f>
        <v>4453.7</v>
      </c>
    </row>
    <row r="385" spans="1:6" ht="13.5" customHeight="1">
      <c r="A385" s="88" t="s">
        <v>1</v>
      </c>
      <c r="B385" s="83" t="s">
        <v>76</v>
      </c>
      <c r="C385" s="83" t="s">
        <v>0</v>
      </c>
      <c r="D385" s="84">
        <f>'Приложение 2'!E189</f>
        <v>4368.9</v>
      </c>
      <c r="E385" s="84">
        <f>'Приложение 2'!F189</f>
        <v>4419</v>
      </c>
      <c r="F385" s="84">
        <f>'Приложение 2'!G189</f>
        <v>4453.7</v>
      </c>
    </row>
    <row r="386" spans="1:6" ht="41.25" customHeight="1">
      <c r="A386" s="65" t="s">
        <v>534</v>
      </c>
      <c r="B386" s="66" t="s">
        <v>535</v>
      </c>
      <c r="C386" s="66"/>
      <c r="D386" s="67">
        <f aca="true" t="shared" si="66" ref="D386:F387">D387</f>
        <v>3000</v>
      </c>
      <c r="E386" s="67">
        <f t="shared" si="66"/>
        <v>0</v>
      </c>
      <c r="F386" s="67">
        <f t="shared" si="66"/>
        <v>0</v>
      </c>
    </row>
    <row r="387" spans="1:6" ht="14.25" customHeight="1">
      <c r="A387" s="65" t="s">
        <v>51</v>
      </c>
      <c r="B387" s="134" t="s">
        <v>536</v>
      </c>
      <c r="C387" s="134"/>
      <c r="D387" s="135">
        <f t="shared" si="66"/>
        <v>3000</v>
      </c>
      <c r="E387" s="135">
        <f t="shared" si="66"/>
        <v>0</v>
      </c>
      <c r="F387" s="135">
        <f t="shared" si="66"/>
        <v>0</v>
      </c>
    </row>
    <row r="388" spans="1:6" ht="26.25" customHeight="1">
      <c r="A388" s="88" t="s">
        <v>154</v>
      </c>
      <c r="B388" s="83" t="s">
        <v>536</v>
      </c>
      <c r="C388" s="83">
        <v>200</v>
      </c>
      <c r="D388" s="84">
        <v>3000</v>
      </c>
      <c r="E388" s="84">
        <v>0</v>
      </c>
      <c r="F388" s="84">
        <v>0</v>
      </c>
    </row>
    <row r="389" spans="1:6" ht="26.25" customHeight="1">
      <c r="A389" s="136" t="s">
        <v>539</v>
      </c>
      <c r="B389" s="66" t="s">
        <v>537</v>
      </c>
      <c r="C389" s="66"/>
      <c r="D389" s="67">
        <f aca="true" t="shared" si="67" ref="D389:F390">D390</f>
        <v>72.9</v>
      </c>
      <c r="E389" s="67">
        <f t="shared" si="67"/>
        <v>0</v>
      </c>
      <c r="F389" s="67">
        <f t="shared" si="67"/>
        <v>0</v>
      </c>
    </row>
    <row r="390" spans="1:6" ht="13.5" customHeight="1">
      <c r="A390" s="65" t="s">
        <v>51</v>
      </c>
      <c r="B390" s="66" t="s">
        <v>538</v>
      </c>
      <c r="C390" s="83"/>
      <c r="D390" s="67">
        <f t="shared" si="67"/>
        <v>72.9</v>
      </c>
      <c r="E390" s="67">
        <f t="shared" si="67"/>
        <v>0</v>
      </c>
      <c r="F390" s="67">
        <f t="shared" si="67"/>
        <v>0</v>
      </c>
    </row>
    <row r="391" spans="1:6" ht="28.5" customHeight="1">
      <c r="A391" s="88" t="s">
        <v>154</v>
      </c>
      <c r="B391" s="83" t="s">
        <v>538</v>
      </c>
      <c r="C391" s="83">
        <v>200</v>
      </c>
      <c r="D391" s="84">
        <f>'Приложение 2'!E195</f>
        <v>72.9</v>
      </c>
      <c r="E391" s="84">
        <f>'Приложение 2'!F195</f>
        <v>0</v>
      </c>
      <c r="F391" s="84">
        <f>'Приложение 2'!G195</f>
        <v>0</v>
      </c>
    </row>
    <row r="392" spans="1:6" ht="43.5" customHeight="1">
      <c r="A392" s="79" t="s">
        <v>549</v>
      </c>
      <c r="B392" s="55" t="s">
        <v>550</v>
      </c>
      <c r="C392" s="55" t="s">
        <v>142</v>
      </c>
      <c r="D392" s="57">
        <f>D393</f>
        <v>350</v>
      </c>
      <c r="E392" s="57">
        <f>E393+E396+E399</f>
        <v>130</v>
      </c>
      <c r="F392" s="57">
        <f>F393+F396+F399</f>
        <v>130</v>
      </c>
    </row>
    <row r="393" spans="1:6" ht="66.75" customHeight="1">
      <c r="A393" s="144" t="s">
        <v>551</v>
      </c>
      <c r="B393" s="66" t="s">
        <v>552</v>
      </c>
      <c r="C393" s="66"/>
      <c r="D393" s="67">
        <f>D394</f>
        <v>350</v>
      </c>
      <c r="E393" s="67">
        <f>E394</f>
        <v>0</v>
      </c>
      <c r="F393" s="67">
        <f>F394</f>
        <v>0</v>
      </c>
    </row>
    <row r="394" spans="1:6" ht="15.75" customHeight="1">
      <c r="A394" s="65" t="s">
        <v>51</v>
      </c>
      <c r="B394" s="66" t="s">
        <v>553</v>
      </c>
      <c r="C394" s="66"/>
      <c r="D394" s="67">
        <f>D395</f>
        <v>350</v>
      </c>
      <c r="E394" s="67">
        <f>E395</f>
        <v>0</v>
      </c>
      <c r="F394" s="67">
        <f>F395</f>
        <v>0</v>
      </c>
    </row>
    <row r="395" spans="1:6" ht="28.5" customHeight="1">
      <c r="A395" s="88" t="s">
        <v>154</v>
      </c>
      <c r="B395" s="83" t="s">
        <v>553</v>
      </c>
      <c r="C395" s="83">
        <v>200</v>
      </c>
      <c r="D395" s="84">
        <f>'Приложение 2'!E199</f>
        <v>350</v>
      </c>
      <c r="E395" s="84">
        <f>'Приложение 2'!F199</f>
        <v>0</v>
      </c>
      <c r="F395" s="84">
        <f>'Приложение 2'!G199</f>
        <v>0</v>
      </c>
    </row>
    <row r="396" spans="1:6" ht="54" customHeight="1">
      <c r="A396" s="98" t="s">
        <v>337</v>
      </c>
      <c r="B396" s="99" t="s">
        <v>336</v>
      </c>
      <c r="C396" s="99"/>
      <c r="D396" s="100">
        <f>D397+D400+D403</f>
        <v>150</v>
      </c>
      <c r="E396" s="100">
        <f>E397+E400+E403</f>
        <v>100</v>
      </c>
      <c r="F396" s="100">
        <f>F397+F400+F403</f>
        <v>100</v>
      </c>
    </row>
    <row r="397" spans="1:6" ht="26.25" customHeight="1">
      <c r="A397" s="101" t="s">
        <v>137</v>
      </c>
      <c r="B397" s="104" t="s">
        <v>338</v>
      </c>
      <c r="C397" s="66"/>
      <c r="D397" s="67">
        <f aca="true" t="shared" si="68" ref="D397:F398">D398</f>
        <v>30</v>
      </c>
      <c r="E397" s="67">
        <f t="shared" si="68"/>
        <v>30</v>
      </c>
      <c r="F397" s="67">
        <f t="shared" si="68"/>
        <v>30</v>
      </c>
    </row>
    <row r="398" spans="1:6" ht="15.75" customHeight="1">
      <c r="A398" s="65" t="s">
        <v>51</v>
      </c>
      <c r="B398" s="104" t="s">
        <v>339</v>
      </c>
      <c r="C398" s="66"/>
      <c r="D398" s="67">
        <f t="shared" si="68"/>
        <v>30</v>
      </c>
      <c r="E398" s="67">
        <f t="shared" si="68"/>
        <v>30</v>
      </c>
      <c r="F398" s="67">
        <f t="shared" si="68"/>
        <v>30</v>
      </c>
    </row>
    <row r="399" spans="1:6" ht="39" customHeight="1">
      <c r="A399" s="88" t="s">
        <v>5</v>
      </c>
      <c r="B399" s="105" t="s">
        <v>339</v>
      </c>
      <c r="C399" s="83">
        <v>600</v>
      </c>
      <c r="D399" s="84">
        <f>'Приложение 2'!E476</f>
        <v>30</v>
      </c>
      <c r="E399" s="84">
        <f>'Приложение 2'!F476</f>
        <v>30</v>
      </c>
      <c r="F399" s="84">
        <f>'Приложение 2'!G476</f>
        <v>30</v>
      </c>
    </row>
    <row r="400" spans="1:6" ht="53.25" customHeight="1">
      <c r="A400" s="101" t="s">
        <v>477</v>
      </c>
      <c r="B400" s="104" t="s">
        <v>340</v>
      </c>
      <c r="C400" s="66"/>
      <c r="D400" s="67">
        <f aca="true" t="shared" si="69" ref="D400:F401">D401</f>
        <v>70</v>
      </c>
      <c r="E400" s="67">
        <f t="shared" si="69"/>
        <v>70</v>
      </c>
      <c r="F400" s="67">
        <f t="shared" si="69"/>
        <v>70</v>
      </c>
    </row>
    <row r="401" spans="1:6" ht="13.5" customHeight="1">
      <c r="A401" s="65" t="s">
        <v>51</v>
      </c>
      <c r="B401" s="104" t="s">
        <v>341</v>
      </c>
      <c r="C401" s="66"/>
      <c r="D401" s="67">
        <f t="shared" si="69"/>
        <v>70</v>
      </c>
      <c r="E401" s="67">
        <f t="shared" si="69"/>
        <v>70</v>
      </c>
      <c r="F401" s="67">
        <f t="shared" si="69"/>
        <v>70</v>
      </c>
    </row>
    <row r="402" spans="1:6" ht="36.75" customHeight="1">
      <c r="A402" s="88" t="s">
        <v>5</v>
      </c>
      <c r="B402" s="105" t="s">
        <v>341</v>
      </c>
      <c r="C402" s="83">
        <v>600</v>
      </c>
      <c r="D402" s="84">
        <f>'Приложение 2'!E479</f>
        <v>70</v>
      </c>
      <c r="E402" s="84">
        <f>'Приложение 2'!F479</f>
        <v>70</v>
      </c>
      <c r="F402" s="84">
        <f>'Приложение 2'!G479</f>
        <v>70</v>
      </c>
    </row>
    <row r="403" spans="1:6" ht="51" customHeight="1">
      <c r="A403" s="145" t="s">
        <v>554</v>
      </c>
      <c r="B403" s="66" t="s">
        <v>555</v>
      </c>
      <c r="C403" s="66"/>
      <c r="D403" s="67">
        <f aca="true" t="shared" si="70" ref="D403:F404">D404</f>
        <v>50</v>
      </c>
      <c r="E403" s="67">
        <f t="shared" si="70"/>
        <v>0</v>
      </c>
      <c r="F403" s="67">
        <f t="shared" si="70"/>
        <v>0</v>
      </c>
    </row>
    <row r="404" spans="1:6" ht="13.5" customHeight="1">
      <c r="A404" s="65" t="s">
        <v>51</v>
      </c>
      <c r="B404" s="66" t="s">
        <v>556</v>
      </c>
      <c r="C404" s="66"/>
      <c r="D404" s="67">
        <f t="shared" si="70"/>
        <v>50</v>
      </c>
      <c r="E404" s="67">
        <f t="shared" si="70"/>
        <v>0</v>
      </c>
      <c r="F404" s="67">
        <f t="shared" si="70"/>
        <v>0</v>
      </c>
    </row>
    <row r="405" spans="1:6" ht="63" customHeight="1">
      <c r="A405" s="76" t="s">
        <v>11</v>
      </c>
      <c r="B405" s="83" t="s">
        <v>556</v>
      </c>
      <c r="C405" s="83">
        <v>100</v>
      </c>
      <c r="D405" s="84">
        <f>'Приложение 2'!E203</f>
        <v>50</v>
      </c>
      <c r="E405" s="84">
        <f>'Приложение 2'!F203</f>
        <v>0</v>
      </c>
      <c r="F405" s="84">
        <f>'Приложение 2'!G203</f>
        <v>0</v>
      </c>
    </row>
    <row r="406" spans="1:6" ht="14.25" customHeight="1">
      <c r="A406" s="95" t="s">
        <v>22</v>
      </c>
      <c r="B406" s="96" t="s">
        <v>152</v>
      </c>
      <c r="C406" s="96" t="s">
        <v>142</v>
      </c>
      <c r="D406" s="97">
        <f>D407+D412+D414+D416+D423+D425+D428+D431+D433+D435+D438+D440+D443+D446+D449+D453+D458+D464+D468+D470+D472+D455+D461+D418+D421+D410</f>
        <v>143537.6</v>
      </c>
      <c r="E406" s="97">
        <f>E407+E412+E414+E416+E423+E425+E428+E431+E433+E435+E438+E440+E443+E446+E449+E453+E458+E464+E468+E470+E472+E455+E461+E418+E421+E410</f>
        <v>139895.30000000002</v>
      </c>
      <c r="F406" s="97">
        <f>F407+F412+F414+F416+F423+F425+F428+F431+F433+F435+F438+F440+F443+F446+F449+F453+F458+F464+F468+F470+F472+F455+F461+F418+F421+F410</f>
        <v>159126.9</v>
      </c>
    </row>
    <row r="407" spans="1:6" ht="12.75">
      <c r="A407" s="63" t="s">
        <v>15</v>
      </c>
      <c r="B407" s="61" t="s">
        <v>212</v>
      </c>
      <c r="C407" s="61" t="s">
        <v>142</v>
      </c>
      <c r="D407" s="62">
        <f>D408+D409</f>
        <v>5470.6</v>
      </c>
      <c r="E407" s="62">
        <f>E408+E409</f>
        <v>2651.3</v>
      </c>
      <c r="F407" s="62">
        <f>F408+F409</f>
        <v>8010.4</v>
      </c>
    </row>
    <row r="408" spans="1:6" ht="24" customHeight="1">
      <c r="A408" s="76" t="s">
        <v>154</v>
      </c>
      <c r="B408" s="77" t="s">
        <v>212</v>
      </c>
      <c r="C408" s="77" t="s">
        <v>26</v>
      </c>
      <c r="D408" s="78">
        <f>'Приложение 2'!E206</f>
        <v>5250.6</v>
      </c>
      <c r="E408" s="78">
        <f>'Приложение 2'!F206</f>
        <v>2431.3</v>
      </c>
      <c r="F408" s="78">
        <f>'Приложение 2'!G206</f>
        <v>7790.4</v>
      </c>
    </row>
    <row r="409" spans="1:6" ht="14.25" customHeight="1">
      <c r="A409" s="76" t="s">
        <v>1</v>
      </c>
      <c r="B409" s="77" t="s">
        <v>212</v>
      </c>
      <c r="C409" s="77" t="s">
        <v>0</v>
      </c>
      <c r="D409" s="78">
        <f>'Приложение 2'!E207</f>
        <v>220</v>
      </c>
      <c r="E409" s="78">
        <f>'Приложение 2'!F207</f>
        <v>220</v>
      </c>
      <c r="F409" s="78">
        <f>'Приложение 2'!G207</f>
        <v>220</v>
      </c>
    </row>
    <row r="410" spans="1:6" ht="29.25" customHeight="1">
      <c r="A410" s="125" t="s">
        <v>481</v>
      </c>
      <c r="B410" s="61" t="s">
        <v>482</v>
      </c>
      <c r="C410" s="61"/>
      <c r="D410" s="78">
        <f>D411</f>
        <v>863</v>
      </c>
      <c r="E410" s="78">
        <f>E411</f>
        <v>2475</v>
      </c>
      <c r="F410" s="78">
        <f>F411</f>
        <v>0</v>
      </c>
    </row>
    <row r="411" spans="1:6" ht="14.25" customHeight="1">
      <c r="A411" s="76" t="s">
        <v>1</v>
      </c>
      <c r="B411" s="77" t="s">
        <v>482</v>
      </c>
      <c r="C411" s="77">
        <v>800</v>
      </c>
      <c r="D411" s="78">
        <f>'Приложение 2'!E209</f>
        <v>863</v>
      </c>
      <c r="E411" s="78">
        <f>'Приложение 2'!F209</f>
        <v>2475</v>
      </c>
      <c r="F411" s="78">
        <f>'Приложение 2'!G209</f>
        <v>0</v>
      </c>
    </row>
    <row r="412" spans="1:6" ht="38.25" customHeight="1">
      <c r="A412" s="63" t="s">
        <v>20</v>
      </c>
      <c r="B412" s="61" t="s">
        <v>213</v>
      </c>
      <c r="C412" s="61" t="s">
        <v>142</v>
      </c>
      <c r="D412" s="62">
        <f>D413</f>
        <v>7844.4</v>
      </c>
      <c r="E412" s="62">
        <f>E413</f>
        <v>7844.4</v>
      </c>
      <c r="F412" s="62">
        <f>F413</f>
        <v>7844.4</v>
      </c>
    </row>
    <row r="413" spans="1:6" ht="24">
      <c r="A413" s="76" t="s">
        <v>44</v>
      </c>
      <c r="B413" s="77" t="s">
        <v>213</v>
      </c>
      <c r="C413" s="77" t="s">
        <v>6</v>
      </c>
      <c r="D413" s="78">
        <f>'Приложение 2'!E211</f>
        <v>7844.4</v>
      </c>
      <c r="E413" s="78">
        <f>'Приложение 2'!F211</f>
        <v>7844.4</v>
      </c>
      <c r="F413" s="78">
        <f>'Приложение 2'!G211</f>
        <v>7844.4</v>
      </c>
    </row>
    <row r="414" spans="1:6" ht="37.5" customHeight="1">
      <c r="A414" s="63" t="s">
        <v>3</v>
      </c>
      <c r="B414" s="61" t="s">
        <v>248</v>
      </c>
      <c r="C414" s="61" t="s">
        <v>142</v>
      </c>
      <c r="D414" s="62">
        <f>D415</f>
        <v>733</v>
      </c>
      <c r="E414" s="62">
        <f>E415</f>
        <v>733</v>
      </c>
      <c r="F414" s="62">
        <f>F415</f>
        <v>733</v>
      </c>
    </row>
    <row r="415" spans="1:6" ht="36">
      <c r="A415" s="76" t="s">
        <v>5</v>
      </c>
      <c r="B415" s="77" t="s">
        <v>248</v>
      </c>
      <c r="C415" s="77" t="s">
        <v>13</v>
      </c>
      <c r="D415" s="78">
        <f>'Приложение 2'!E341</f>
        <v>733</v>
      </c>
      <c r="E415" s="78">
        <f>'Приложение 2'!F341</f>
        <v>733</v>
      </c>
      <c r="F415" s="78">
        <f>'Приложение 2'!G341</f>
        <v>733</v>
      </c>
    </row>
    <row r="416" spans="1:6" ht="15.75" customHeight="1">
      <c r="A416" s="63" t="s">
        <v>41</v>
      </c>
      <c r="B416" s="61" t="s">
        <v>303</v>
      </c>
      <c r="C416" s="61" t="s">
        <v>142</v>
      </c>
      <c r="D416" s="62">
        <f>D417</f>
        <v>300</v>
      </c>
      <c r="E416" s="62">
        <f>E417</f>
        <v>300</v>
      </c>
      <c r="F416" s="62">
        <f>F417</f>
        <v>300</v>
      </c>
    </row>
    <row r="417" spans="1:6" ht="24">
      <c r="A417" s="76" t="s">
        <v>44</v>
      </c>
      <c r="B417" s="77" t="s">
        <v>303</v>
      </c>
      <c r="C417" s="77" t="s">
        <v>6</v>
      </c>
      <c r="D417" s="78">
        <f>'Приложение 2'!E482</f>
        <v>300</v>
      </c>
      <c r="E417" s="78">
        <f>'Приложение 2'!F482</f>
        <v>300</v>
      </c>
      <c r="F417" s="78">
        <f>'Приложение 2'!G482</f>
        <v>300</v>
      </c>
    </row>
    <row r="418" spans="1:6" ht="24">
      <c r="A418" s="63" t="s">
        <v>14</v>
      </c>
      <c r="B418" s="61" t="s">
        <v>478</v>
      </c>
      <c r="C418" s="61" t="s">
        <v>142</v>
      </c>
      <c r="D418" s="62">
        <f>D420+D419</f>
        <v>200</v>
      </c>
      <c r="E418" s="62">
        <f>E420+E419</f>
        <v>200</v>
      </c>
      <c r="F418" s="62">
        <f>F420+F419</f>
        <v>200</v>
      </c>
    </row>
    <row r="419" spans="1:6" ht="24">
      <c r="A419" s="76" t="s">
        <v>44</v>
      </c>
      <c r="B419" s="77" t="s">
        <v>478</v>
      </c>
      <c r="C419" s="77">
        <v>300</v>
      </c>
      <c r="D419" s="78">
        <f>'Приложение 2'!E213</f>
        <v>15</v>
      </c>
      <c r="E419" s="78">
        <f>'Приложение 2'!F213</f>
        <v>0</v>
      </c>
      <c r="F419" s="78">
        <f>'Приложение 2'!G213</f>
        <v>0</v>
      </c>
    </row>
    <row r="420" spans="1:6" ht="15" customHeight="1">
      <c r="A420" s="76" t="s">
        <v>1</v>
      </c>
      <c r="B420" s="77" t="s">
        <v>478</v>
      </c>
      <c r="C420" s="77" t="s">
        <v>0</v>
      </c>
      <c r="D420" s="78">
        <f>'Приложение 2'!E507</f>
        <v>185</v>
      </c>
      <c r="E420" s="78">
        <f>'Приложение 2'!F507</f>
        <v>200</v>
      </c>
      <c r="F420" s="78">
        <f>'Приложение 2'!G507</f>
        <v>200</v>
      </c>
    </row>
    <row r="421" spans="1:6" ht="48">
      <c r="A421" s="63" t="s">
        <v>30</v>
      </c>
      <c r="B421" s="61" t="s">
        <v>479</v>
      </c>
      <c r="C421" s="61" t="s">
        <v>142</v>
      </c>
      <c r="D421" s="62">
        <f>D422</f>
        <v>1000</v>
      </c>
      <c r="E421" s="62">
        <f>E422</f>
        <v>1000</v>
      </c>
      <c r="F421" s="62">
        <f>F422</f>
        <v>1000</v>
      </c>
    </row>
    <row r="422" spans="1:6" ht="13.5" customHeight="1">
      <c r="A422" s="76" t="s">
        <v>1</v>
      </c>
      <c r="B422" s="77" t="s">
        <v>479</v>
      </c>
      <c r="C422" s="77" t="s">
        <v>0</v>
      </c>
      <c r="D422" s="78">
        <f>'Приложение 2'!E509</f>
        <v>1000</v>
      </c>
      <c r="E422" s="78">
        <f>'Приложение 2'!F509</f>
        <v>1000</v>
      </c>
      <c r="F422" s="78">
        <f>'Приложение 2'!G509</f>
        <v>1000</v>
      </c>
    </row>
    <row r="423" spans="1:6" ht="36" customHeight="1">
      <c r="A423" s="63" t="s">
        <v>326</v>
      </c>
      <c r="B423" s="61" t="s">
        <v>310</v>
      </c>
      <c r="C423" s="61" t="s">
        <v>142</v>
      </c>
      <c r="D423" s="62">
        <f>D424</f>
        <v>16870</v>
      </c>
      <c r="E423" s="62">
        <f>E424</f>
        <v>8823</v>
      </c>
      <c r="F423" s="62">
        <f>F424</f>
        <v>8546.1</v>
      </c>
    </row>
    <row r="424" spans="1:6" ht="13.5" customHeight="1">
      <c r="A424" s="76" t="s">
        <v>31</v>
      </c>
      <c r="B424" s="77" t="s">
        <v>310</v>
      </c>
      <c r="C424" s="77" t="s">
        <v>2</v>
      </c>
      <c r="D424" s="78">
        <f>'Приложение 2'!E511</f>
        <v>16870</v>
      </c>
      <c r="E424" s="78">
        <f>'Приложение 2'!F511</f>
        <v>8823</v>
      </c>
      <c r="F424" s="78">
        <f>'Приложение 2'!G511</f>
        <v>8546.1</v>
      </c>
    </row>
    <row r="425" spans="1:6" ht="50.25" customHeight="1">
      <c r="A425" s="63" t="s">
        <v>85</v>
      </c>
      <c r="B425" s="61" t="s">
        <v>227</v>
      </c>
      <c r="C425" s="61" t="s">
        <v>142</v>
      </c>
      <c r="D425" s="62">
        <f>D426+D427</f>
        <v>126</v>
      </c>
      <c r="E425" s="62">
        <f>E426+E427</f>
        <v>0</v>
      </c>
      <c r="F425" s="62">
        <f>F426+F427</f>
        <v>0</v>
      </c>
    </row>
    <row r="426" spans="1:6" ht="63.75" customHeight="1">
      <c r="A426" s="76" t="s">
        <v>11</v>
      </c>
      <c r="B426" s="77" t="s">
        <v>227</v>
      </c>
      <c r="C426" s="77" t="s">
        <v>12</v>
      </c>
      <c r="D426" s="78">
        <f>'Приложение 2'!E250</f>
        <v>125</v>
      </c>
      <c r="E426" s="78">
        <f>'Приложение 2'!F250</f>
        <v>0</v>
      </c>
      <c r="F426" s="78">
        <f>'Приложение 2'!G250</f>
        <v>0</v>
      </c>
    </row>
    <row r="427" spans="1:6" ht="26.25" customHeight="1">
      <c r="A427" s="76" t="s">
        <v>154</v>
      </c>
      <c r="B427" s="77" t="s">
        <v>227</v>
      </c>
      <c r="C427" s="77" t="s">
        <v>26</v>
      </c>
      <c r="D427" s="78">
        <f>'Приложение 2'!E251</f>
        <v>1</v>
      </c>
      <c r="E427" s="78">
        <f>'Приложение 2'!F251</f>
        <v>0</v>
      </c>
      <c r="F427" s="78">
        <f>'Приложение 2'!G251</f>
        <v>0</v>
      </c>
    </row>
    <row r="428" spans="1:6" ht="51" customHeight="1">
      <c r="A428" s="63" t="s">
        <v>90</v>
      </c>
      <c r="B428" s="61" t="s">
        <v>311</v>
      </c>
      <c r="C428" s="61" t="s">
        <v>142</v>
      </c>
      <c r="D428" s="62">
        <f>D429+D430</f>
        <v>193</v>
      </c>
      <c r="E428" s="62">
        <f>E429+E430</f>
        <v>0</v>
      </c>
      <c r="F428" s="62">
        <f>F429+F430</f>
        <v>0</v>
      </c>
    </row>
    <row r="429" spans="1:6" ht="61.5" customHeight="1">
      <c r="A429" s="76" t="s">
        <v>11</v>
      </c>
      <c r="B429" s="77" t="s">
        <v>311</v>
      </c>
      <c r="C429" s="77" t="s">
        <v>12</v>
      </c>
      <c r="D429" s="78">
        <f>'Приложение 2'!E513</f>
        <v>187</v>
      </c>
      <c r="E429" s="78">
        <f>'Приложение 2'!F513</f>
        <v>0</v>
      </c>
      <c r="F429" s="78">
        <f>'Приложение 2'!G513</f>
        <v>0</v>
      </c>
    </row>
    <row r="430" spans="1:6" ht="25.5" customHeight="1">
      <c r="A430" s="76" t="s">
        <v>154</v>
      </c>
      <c r="B430" s="77" t="s">
        <v>311</v>
      </c>
      <c r="C430" s="77" t="s">
        <v>26</v>
      </c>
      <c r="D430" s="78">
        <f>'Приложение 2'!E514</f>
        <v>6</v>
      </c>
      <c r="E430" s="78">
        <f>'Приложение 2'!F514</f>
        <v>0</v>
      </c>
      <c r="F430" s="78">
        <f>'Приложение 2'!G514</f>
        <v>0</v>
      </c>
    </row>
    <row r="431" spans="1:6" ht="37.5" customHeight="1">
      <c r="A431" s="63" t="s">
        <v>136</v>
      </c>
      <c r="B431" s="61" t="s">
        <v>214</v>
      </c>
      <c r="C431" s="61" t="s">
        <v>142</v>
      </c>
      <c r="D431" s="62">
        <f>D432</f>
        <v>4.3</v>
      </c>
      <c r="E431" s="62">
        <f>E432</f>
        <v>4.5</v>
      </c>
      <c r="F431" s="62">
        <f>F432</f>
        <v>4</v>
      </c>
    </row>
    <row r="432" spans="1:6" ht="26.25" customHeight="1">
      <c r="A432" s="76" t="s">
        <v>154</v>
      </c>
      <c r="B432" s="77" t="s">
        <v>214</v>
      </c>
      <c r="C432" s="77" t="s">
        <v>26</v>
      </c>
      <c r="D432" s="78">
        <f>'Приложение 2'!E215</f>
        <v>4.3</v>
      </c>
      <c r="E432" s="78">
        <f>'Приложение 2'!F215</f>
        <v>4.5</v>
      </c>
      <c r="F432" s="78">
        <f>'Приложение 2'!G215</f>
        <v>4</v>
      </c>
    </row>
    <row r="433" spans="1:6" ht="37.5" customHeight="1">
      <c r="A433" s="63" t="s">
        <v>215</v>
      </c>
      <c r="B433" s="61" t="s">
        <v>216</v>
      </c>
      <c r="C433" s="61" t="s">
        <v>142</v>
      </c>
      <c r="D433" s="62">
        <f>D434</f>
        <v>10</v>
      </c>
      <c r="E433" s="62">
        <f>E434</f>
        <v>10</v>
      </c>
      <c r="F433" s="62">
        <f>F434</f>
        <v>10</v>
      </c>
    </row>
    <row r="434" spans="1:6" ht="24">
      <c r="A434" s="76" t="s">
        <v>44</v>
      </c>
      <c r="B434" s="77" t="s">
        <v>216</v>
      </c>
      <c r="C434" s="77" t="s">
        <v>6</v>
      </c>
      <c r="D434" s="78">
        <f>'Приложение 2'!E217</f>
        <v>10</v>
      </c>
      <c r="E434" s="78">
        <f>'Приложение 2'!F217</f>
        <v>10</v>
      </c>
      <c r="F434" s="78">
        <f>'Приложение 2'!G217</f>
        <v>10</v>
      </c>
    </row>
    <row r="435" spans="1:10" ht="72" customHeight="1">
      <c r="A435" s="63" t="s">
        <v>324</v>
      </c>
      <c r="B435" s="61" t="s">
        <v>304</v>
      </c>
      <c r="C435" s="61" t="s">
        <v>142</v>
      </c>
      <c r="D435" s="62">
        <f>D436+D437</f>
        <v>4245.2</v>
      </c>
      <c r="E435" s="62">
        <f>E436+E437</f>
        <v>4245.2</v>
      </c>
      <c r="F435" s="62">
        <f>F436+F437</f>
        <v>4245.2</v>
      </c>
      <c r="G435" s="3"/>
      <c r="H435" s="3"/>
      <c r="I435" s="3"/>
      <c r="J435" s="3"/>
    </row>
    <row r="436" spans="1:6" ht="62.25" customHeight="1">
      <c r="A436" s="76" t="s">
        <v>11</v>
      </c>
      <c r="B436" s="77" t="s">
        <v>304</v>
      </c>
      <c r="C436" s="77" t="s">
        <v>12</v>
      </c>
      <c r="D436" s="78">
        <f>'Приложение 2'!E484</f>
        <v>3320.1</v>
      </c>
      <c r="E436" s="78">
        <f>'Приложение 2'!F484</f>
        <v>4075.2</v>
      </c>
      <c r="F436" s="78">
        <f>'Приложение 2'!G484</f>
        <v>4075.2</v>
      </c>
    </row>
    <row r="437" spans="1:6" ht="24.75" customHeight="1">
      <c r="A437" s="76" t="s">
        <v>154</v>
      </c>
      <c r="B437" s="77" t="s">
        <v>304</v>
      </c>
      <c r="C437" s="77" t="s">
        <v>26</v>
      </c>
      <c r="D437" s="78">
        <f>'Приложение 2'!E485</f>
        <v>925.1</v>
      </c>
      <c r="E437" s="78">
        <f>'Приложение 2'!F485</f>
        <v>170</v>
      </c>
      <c r="F437" s="78">
        <f>'Приложение 2'!G485</f>
        <v>170</v>
      </c>
    </row>
    <row r="438" spans="1:6" ht="38.25" customHeight="1">
      <c r="A438" s="63" t="s">
        <v>472</v>
      </c>
      <c r="B438" s="61" t="s">
        <v>217</v>
      </c>
      <c r="C438" s="61" t="s">
        <v>142</v>
      </c>
      <c r="D438" s="62">
        <f>D439</f>
        <v>5330.4</v>
      </c>
      <c r="E438" s="62">
        <f>E439</f>
        <v>5330.4</v>
      </c>
      <c r="F438" s="62">
        <f>F439</f>
        <v>5330.4</v>
      </c>
    </row>
    <row r="439" spans="1:6" ht="13.5" customHeight="1">
      <c r="A439" s="76" t="s">
        <v>1</v>
      </c>
      <c r="B439" s="77" t="s">
        <v>217</v>
      </c>
      <c r="C439" s="77" t="s">
        <v>0</v>
      </c>
      <c r="D439" s="78">
        <f>'Приложение 2'!E219</f>
        <v>5330.4</v>
      </c>
      <c r="E439" s="78">
        <f>'Приложение 2'!F219</f>
        <v>5330.4</v>
      </c>
      <c r="F439" s="78">
        <f>'Приложение 2'!G219</f>
        <v>5330.4</v>
      </c>
    </row>
    <row r="440" spans="1:6" ht="74.25" customHeight="1">
      <c r="A440" s="63" t="s">
        <v>218</v>
      </c>
      <c r="B440" s="61" t="s">
        <v>219</v>
      </c>
      <c r="C440" s="61" t="s">
        <v>142</v>
      </c>
      <c r="D440" s="62">
        <f>D441+D442</f>
        <v>123.9</v>
      </c>
      <c r="E440" s="62">
        <f>E441+E442</f>
        <v>123.9</v>
      </c>
      <c r="F440" s="62">
        <f>F441+F442</f>
        <v>123.9</v>
      </c>
    </row>
    <row r="441" spans="1:6" ht="64.5" customHeight="1">
      <c r="A441" s="76" t="s">
        <v>11</v>
      </c>
      <c r="B441" s="77" t="s">
        <v>219</v>
      </c>
      <c r="C441" s="77" t="s">
        <v>12</v>
      </c>
      <c r="D441" s="78">
        <f>'Приложение 2'!E221</f>
        <v>118.9</v>
      </c>
      <c r="E441" s="78">
        <f>'Приложение 2'!F221</f>
        <v>118.9</v>
      </c>
      <c r="F441" s="78">
        <f>'Приложение 2'!G221</f>
        <v>118.9</v>
      </c>
    </row>
    <row r="442" spans="1:6" ht="23.25" customHeight="1">
      <c r="A442" s="76" t="s">
        <v>154</v>
      </c>
      <c r="B442" s="77" t="s">
        <v>219</v>
      </c>
      <c r="C442" s="77" t="s">
        <v>26</v>
      </c>
      <c r="D442" s="78">
        <f>'Приложение 2'!E222</f>
        <v>5</v>
      </c>
      <c r="E442" s="78">
        <f>'Приложение 2'!F222</f>
        <v>5</v>
      </c>
      <c r="F442" s="78">
        <f>'Приложение 2'!G222</f>
        <v>5</v>
      </c>
    </row>
    <row r="443" spans="1:6" ht="73.5" customHeight="1">
      <c r="A443" s="63" t="s">
        <v>131</v>
      </c>
      <c r="B443" s="61" t="s">
        <v>220</v>
      </c>
      <c r="C443" s="61" t="s">
        <v>142</v>
      </c>
      <c r="D443" s="62">
        <f>D444+D445</f>
        <v>601.9</v>
      </c>
      <c r="E443" s="62">
        <f>E444+E445</f>
        <v>601.9</v>
      </c>
      <c r="F443" s="62">
        <f>F444+F445</f>
        <v>601.9</v>
      </c>
    </row>
    <row r="444" spans="1:6" ht="62.25" customHeight="1">
      <c r="A444" s="76" t="s">
        <v>11</v>
      </c>
      <c r="B444" s="77" t="s">
        <v>220</v>
      </c>
      <c r="C444" s="77" t="s">
        <v>12</v>
      </c>
      <c r="D444" s="78">
        <f>'Приложение 2'!E224</f>
        <v>594.4</v>
      </c>
      <c r="E444" s="78">
        <f>'Приложение 2'!F224</f>
        <v>594.4</v>
      </c>
      <c r="F444" s="78">
        <f>'Приложение 2'!G224</f>
        <v>594.4</v>
      </c>
    </row>
    <row r="445" spans="1:6" ht="25.5" customHeight="1">
      <c r="A445" s="76" t="s">
        <v>154</v>
      </c>
      <c r="B445" s="77" t="s">
        <v>220</v>
      </c>
      <c r="C445" s="77" t="s">
        <v>26</v>
      </c>
      <c r="D445" s="78">
        <f>'Приложение 2'!E225</f>
        <v>7.5</v>
      </c>
      <c r="E445" s="78">
        <f>'Приложение 2'!F225</f>
        <v>7.5</v>
      </c>
      <c r="F445" s="78">
        <f>'Приложение 2'!G225</f>
        <v>7.5</v>
      </c>
    </row>
    <row r="446" spans="1:6" ht="72.75" customHeight="1">
      <c r="A446" s="63" t="s">
        <v>221</v>
      </c>
      <c r="B446" s="61" t="s">
        <v>222</v>
      </c>
      <c r="C446" s="61" t="s">
        <v>142</v>
      </c>
      <c r="D446" s="62">
        <f>D447+D448</f>
        <v>84.3</v>
      </c>
      <c r="E446" s="62">
        <f>E447+E448</f>
        <v>84.3</v>
      </c>
      <c r="F446" s="62">
        <f>F447+F448</f>
        <v>84.3</v>
      </c>
    </row>
    <row r="447" spans="1:6" ht="60.75" customHeight="1">
      <c r="A447" s="76" t="s">
        <v>11</v>
      </c>
      <c r="B447" s="77" t="s">
        <v>222</v>
      </c>
      <c r="C447" s="77" t="s">
        <v>12</v>
      </c>
      <c r="D447" s="78">
        <f>'Приложение 2'!E227</f>
        <v>83.2</v>
      </c>
      <c r="E447" s="78">
        <f>'Приложение 2'!F227</f>
        <v>83.2</v>
      </c>
      <c r="F447" s="78">
        <f>'Приложение 2'!G227</f>
        <v>83.2</v>
      </c>
    </row>
    <row r="448" spans="1:6" ht="26.25" customHeight="1">
      <c r="A448" s="76" t="s">
        <v>154</v>
      </c>
      <c r="B448" s="77" t="s">
        <v>222</v>
      </c>
      <c r="C448" s="77" t="s">
        <v>26</v>
      </c>
      <c r="D448" s="78">
        <f>'Приложение 2'!E228</f>
        <v>1.1</v>
      </c>
      <c r="E448" s="78">
        <f>'Приложение 2'!F228</f>
        <v>1.1</v>
      </c>
      <c r="F448" s="78">
        <f>'Приложение 2'!G228</f>
        <v>1.1</v>
      </c>
    </row>
    <row r="449" spans="1:6" ht="72" customHeight="1">
      <c r="A449" s="63" t="s">
        <v>135</v>
      </c>
      <c r="B449" s="61" t="s">
        <v>223</v>
      </c>
      <c r="C449" s="61" t="s">
        <v>142</v>
      </c>
      <c r="D449" s="62">
        <f>D450+D451+D452</f>
        <v>315.09999999999997</v>
      </c>
      <c r="E449" s="62">
        <f>E450+E451+E452</f>
        <v>315.09999999999997</v>
      </c>
      <c r="F449" s="62">
        <f>F450+F451+F452</f>
        <v>315.09999999999997</v>
      </c>
    </row>
    <row r="450" spans="1:6" ht="61.5" customHeight="1">
      <c r="A450" s="76" t="s">
        <v>11</v>
      </c>
      <c r="B450" s="77" t="s">
        <v>223</v>
      </c>
      <c r="C450" s="77" t="s">
        <v>12</v>
      </c>
      <c r="D450" s="78">
        <f>'Приложение 2'!E230</f>
        <v>2.4</v>
      </c>
      <c r="E450" s="78">
        <f>'Приложение 2'!F230</f>
        <v>2.4</v>
      </c>
      <c r="F450" s="78">
        <f>'Приложение 2'!G230</f>
        <v>2.4</v>
      </c>
    </row>
    <row r="451" spans="1:6" ht="24.75" customHeight="1">
      <c r="A451" s="76" t="s">
        <v>154</v>
      </c>
      <c r="B451" s="77" t="s">
        <v>223</v>
      </c>
      <c r="C451" s="77" t="s">
        <v>26</v>
      </c>
      <c r="D451" s="78">
        <f>'Приложение 2'!E231</f>
        <v>3</v>
      </c>
      <c r="E451" s="78">
        <f>'Приложение 2'!F231</f>
        <v>3</v>
      </c>
      <c r="F451" s="78">
        <f>'Приложение 2'!G231</f>
        <v>3</v>
      </c>
    </row>
    <row r="452" spans="1:6" ht="14.25" customHeight="1">
      <c r="A452" s="76" t="s">
        <v>31</v>
      </c>
      <c r="B452" s="77" t="s">
        <v>223</v>
      </c>
      <c r="C452" s="77" t="s">
        <v>2</v>
      </c>
      <c r="D452" s="78">
        <f>'Приложение 2'!E232+'Приложение 2'!E516</f>
        <v>309.7</v>
      </c>
      <c r="E452" s="78">
        <f>'Приложение 2'!F232+'Приложение 2'!F516</f>
        <v>309.7</v>
      </c>
      <c r="F452" s="78">
        <f>'Приложение 2'!G232+'Приложение 2'!G516</f>
        <v>309.7</v>
      </c>
    </row>
    <row r="453" spans="1:6" ht="122.25" customHeight="1">
      <c r="A453" s="63" t="s">
        <v>224</v>
      </c>
      <c r="B453" s="61" t="s">
        <v>225</v>
      </c>
      <c r="C453" s="61" t="s">
        <v>142</v>
      </c>
      <c r="D453" s="62">
        <f>D454</f>
        <v>10</v>
      </c>
      <c r="E453" s="62">
        <f>E454</f>
        <v>10</v>
      </c>
      <c r="F453" s="62">
        <f>F454</f>
        <v>10</v>
      </c>
    </row>
    <row r="454" spans="1:6" ht="26.25" customHeight="1">
      <c r="A454" s="76" t="s">
        <v>154</v>
      </c>
      <c r="B454" s="77" t="s">
        <v>225</v>
      </c>
      <c r="C454" s="77" t="s">
        <v>26</v>
      </c>
      <c r="D454" s="78">
        <f>'Приложение 2'!E518+'Приложение 2'!E234</f>
        <v>10</v>
      </c>
      <c r="E454" s="78">
        <f>'Приложение 2'!F518+'Приложение 2'!F234</f>
        <v>10</v>
      </c>
      <c r="F454" s="78">
        <f>'Приложение 2'!G518+'Приложение 2'!G234</f>
        <v>10</v>
      </c>
    </row>
    <row r="455" spans="1:6" ht="72.75" customHeight="1">
      <c r="A455" s="63" t="s">
        <v>416</v>
      </c>
      <c r="B455" s="61" t="s">
        <v>417</v>
      </c>
      <c r="C455" s="77"/>
      <c r="D455" s="78">
        <f>D457+D456</f>
        <v>20.5</v>
      </c>
      <c r="E455" s="78">
        <f>E457+E456</f>
        <v>20.5</v>
      </c>
      <c r="F455" s="78">
        <f>F457+F456</f>
        <v>20.5</v>
      </c>
    </row>
    <row r="456" spans="1:6" ht="61.5" customHeight="1">
      <c r="A456" s="76" t="s">
        <v>11</v>
      </c>
      <c r="B456" s="77" t="s">
        <v>417</v>
      </c>
      <c r="C456" s="77">
        <v>100</v>
      </c>
      <c r="D456" s="78">
        <f>'Приложение 2'!E236</f>
        <v>20.3</v>
      </c>
      <c r="E456" s="78">
        <f>'Приложение 2'!F236</f>
        <v>20.3</v>
      </c>
      <c r="F456" s="78">
        <f>'Приложение 2'!G236</f>
        <v>20.3</v>
      </c>
    </row>
    <row r="457" spans="1:6" ht="26.25" customHeight="1">
      <c r="A457" s="76" t="s">
        <v>154</v>
      </c>
      <c r="B457" s="77" t="s">
        <v>417</v>
      </c>
      <c r="C457" s="77" t="s">
        <v>26</v>
      </c>
      <c r="D457" s="78">
        <f>'Приложение 2'!E237</f>
        <v>0.2</v>
      </c>
      <c r="E457" s="78">
        <f>'Приложение 2'!F237</f>
        <v>0.2</v>
      </c>
      <c r="F457" s="78">
        <f>'Приложение 2'!G237</f>
        <v>0.2</v>
      </c>
    </row>
    <row r="458" spans="1:6" ht="99" customHeight="1">
      <c r="A458" s="63" t="s">
        <v>84</v>
      </c>
      <c r="B458" s="61" t="s">
        <v>249</v>
      </c>
      <c r="C458" s="61" t="s">
        <v>142</v>
      </c>
      <c r="D458" s="62">
        <f>D459+D460</f>
        <v>22700</v>
      </c>
      <c r="E458" s="62">
        <f>E459+E460</f>
        <v>22700</v>
      </c>
      <c r="F458" s="62">
        <f>F459+F460</f>
        <v>22700</v>
      </c>
    </row>
    <row r="459" spans="1:6" ht="60.75" customHeight="1">
      <c r="A459" s="76" t="s">
        <v>11</v>
      </c>
      <c r="B459" s="77" t="s">
        <v>249</v>
      </c>
      <c r="C459" s="77">
        <v>100</v>
      </c>
      <c r="D459" s="78">
        <f>'Приложение 2'!E343+'Приложение 2'!E487</f>
        <v>22678</v>
      </c>
      <c r="E459" s="78">
        <f>'Приложение 2'!F343+'Приложение 2'!F487</f>
        <v>22678</v>
      </c>
      <c r="F459" s="78">
        <f>'Приложение 2'!G343+'Приложение 2'!G487</f>
        <v>22678</v>
      </c>
    </row>
    <row r="460" spans="1:6" ht="27" customHeight="1">
      <c r="A460" s="76" t="s">
        <v>154</v>
      </c>
      <c r="B460" s="77" t="s">
        <v>249</v>
      </c>
      <c r="C460" s="77">
        <v>200</v>
      </c>
      <c r="D460" s="78">
        <f>'Приложение 2'!E488</f>
        <v>22</v>
      </c>
      <c r="E460" s="78">
        <f>'Приложение 2'!F488</f>
        <v>22</v>
      </c>
      <c r="F460" s="78">
        <f>'Приложение 2'!G488</f>
        <v>22</v>
      </c>
    </row>
    <row r="461" spans="1:6" ht="72.75" customHeight="1">
      <c r="A461" s="63" t="s">
        <v>418</v>
      </c>
      <c r="B461" s="61" t="s">
        <v>419</v>
      </c>
      <c r="C461" s="77"/>
      <c r="D461" s="78">
        <f>D463+D462</f>
        <v>40.9</v>
      </c>
      <c r="E461" s="78">
        <f>E463+E462</f>
        <v>40.9</v>
      </c>
      <c r="F461" s="78">
        <f>F463+F462</f>
        <v>40.9</v>
      </c>
    </row>
    <row r="462" spans="1:6" ht="63" customHeight="1">
      <c r="A462" s="76" t="s">
        <v>11</v>
      </c>
      <c r="B462" s="77" t="s">
        <v>419</v>
      </c>
      <c r="C462" s="77">
        <v>100</v>
      </c>
      <c r="D462" s="78">
        <f>'Приложение 2'!E239</f>
        <v>40.5</v>
      </c>
      <c r="E462" s="78">
        <f>'Приложение 2'!F239</f>
        <v>40.5</v>
      </c>
      <c r="F462" s="78">
        <f>'Приложение 2'!G239</f>
        <v>40.5</v>
      </c>
    </row>
    <row r="463" spans="1:6" ht="30" customHeight="1">
      <c r="A463" s="76" t="s">
        <v>154</v>
      </c>
      <c r="B463" s="77" t="s">
        <v>419</v>
      </c>
      <c r="C463" s="77" t="s">
        <v>26</v>
      </c>
      <c r="D463" s="78">
        <f>'Приложение 2'!E240</f>
        <v>0.4</v>
      </c>
      <c r="E463" s="78">
        <f>'Приложение 2'!F240</f>
        <v>0.4</v>
      </c>
      <c r="F463" s="78">
        <f>'Приложение 2'!G240</f>
        <v>0.4</v>
      </c>
    </row>
    <row r="464" spans="1:7" ht="37.5" customHeight="1">
      <c r="A464" s="75" t="s">
        <v>21</v>
      </c>
      <c r="B464" s="64" t="s">
        <v>153</v>
      </c>
      <c r="C464" s="64" t="s">
        <v>142</v>
      </c>
      <c r="D464" s="68">
        <f>D465+D466+D467</f>
        <v>70461.09999999999</v>
      </c>
      <c r="E464" s="68">
        <f>E465+E466+E467</f>
        <v>63281.1</v>
      </c>
      <c r="F464" s="68">
        <f>F465+F466+F467</f>
        <v>63261</v>
      </c>
      <c r="G464" s="3"/>
    </row>
    <row r="465" spans="1:6" ht="61.5" customHeight="1">
      <c r="A465" s="88" t="s">
        <v>11</v>
      </c>
      <c r="B465" s="83" t="s">
        <v>153</v>
      </c>
      <c r="C465" s="83" t="s">
        <v>12</v>
      </c>
      <c r="D465" s="84">
        <f>'Приложение 2'!E242+'Приложение 2'!E253+'Приложение 2'!E23</f>
        <v>61033.399999999994</v>
      </c>
      <c r="E465" s="84">
        <f>'Приложение 2'!F242+'Приложение 2'!F253+'Приложение 2'!F23</f>
        <v>58190.5</v>
      </c>
      <c r="F465" s="84">
        <f>'Приложение 2'!G242+'Приложение 2'!G253+'Приложение 2'!G23</f>
        <v>58190.6</v>
      </c>
    </row>
    <row r="466" spans="1:6" ht="24" customHeight="1">
      <c r="A466" s="88" t="s">
        <v>154</v>
      </c>
      <c r="B466" s="83" t="s">
        <v>153</v>
      </c>
      <c r="C466" s="83" t="s">
        <v>26</v>
      </c>
      <c r="D466" s="84">
        <f>'Приложение 2'!E254+'Приложение 2'!E243+'Приложение 2'!E24</f>
        <v>9397.7</v>
      </c>
      <c r="E466" s="84">
        <f>'Приложение 2'!F254+'Приложение 2'!F243+'Приложение 2'!F24</f>
        <v>5060.6</v>
      </c>
      <c r="F466" s="84">
        <f>'Приложение 2'!G254+'Приложение 2'!G243+'Приложение 2'!G24</f>
        <v>5040.400000000001</v>
      </c>
    </row>
    <row r="467" spans="1:6" ht="12" customHeight="1">
      <c r="A467" s="88" t="s">
        <v>1</v>
      </c>
      <c r="B467" s="83" t="s">
        <v>153</v>
      </c>
      <c r="C467" s="83" t="s">
        <v>0</v>
      </c>
      <c r="D467" s="89">
        <f>'Приложение 2'!E244</f>
        <v>30</v>
      </c>
      <c r="E467" s="89">
        <f>'Приложение 2'!F244</f>
        <v>30</v>
      </c>
      <c r="F467" s="89">
        <f>'Приложение 2'!G244</f>
        <v>30</v>
      </c>
    </row>
    <row r="468" spans="1:6" ht="25.5" customHeight="1">
      <c r="A468" s="65" t="s">
        <v>32</v>
      </c>
      <c r="B468" s="66" t="s">
        <v>228</v>
      </c>
      <c r="C468" s="66" t="s">
        <v>142</v>
      </c>
      <c r="D468" s="67">
        <f>D469</f>
        <v>1785.1</v>
      </c>
      <c r="E468" s="67">
        <f>E469</f>
        <v>1643.6</v>
      </c>
      <c r="F468" s="67">
        <f>F469</f>
        <v>1643.6</v>
      </c>
    </row>
    <row r="469" spans="1:6" ht="63.75" customHeight="1">
      <c r="A469" s="88" t="s">
        <v>11</v>
      </c>
      <c r="B469" s="83" t="s">
        <v>228</v>
      </c>
      <c r="C469" s="83" t="s">
        <v>12</v>
      </c>
      <c r="D469" s="84">
        <f>'Приложение 2'!E256</f>
        <v>1785.1</v>
      </c>
      <c r="E469" s="84">
        <f>'Приложение 2'!F256</f>
        <v>1643.6</v>
      </c>
      <c r="F469" s="84">
        <f>'Приложение 2'!G256</f>
        <v>1643.6</v>
      </c>
    </row>
    <row r="470" spans="1:6" ht="14.25" customHeight="1">
      <c r="A470" s="87" t="s">
        <v>313</v>
      </c>
      <c r="B470" s="61" t="s">
        <v>346</v>
      </c>
      <c r="C470" s="81" t="s">
        <v>142</v>
      </c>
      <c r="D470" s="82">
        <f>D471</f>
        <v>4204.9</v>
      </c>
      <c r="E470" s="82">
        <f>E471</f>
        <v>4017.2</v>
      </c>
      <c r="F470" s="82">
        <f>F471</f>
        <v>4017.2</v>
      </c>
    </row>
    <row r="471" spans="1:6" ht="63" customHeight="1">
      <c r="A471" s="76" t="s">
        <v>11</v>
      </c>
      <c r="B471" s="77" t="s">
        <v>346</v>
      </c>
      <c r="C471" s="77" t="s">
        <v>12</v>
      </c>
      <c r="D471" s="78">
        <f>'Приложение 2'!E246</f>
        <v>4204.9</v>
      </c>
      <c r="E471" s="78">
        <f>'Приложение 2'!F246</f>
        <v>4017.2</v>
      </c>
      <c r="F471" s="78">
        <f>'Приложение 2'!G246</f>
        <v>4017.2</v>
      </c>
    </row>
    <row r="472" spans="1:6" ht="14.25" customHeight="1">
      <c r="A472" s="63" t="s">
        <v>105</v>
      </c>
      <c r="B472" s="61" t="s">
        <v>312</v>
      </c>
      <c r="C472" s="61" t="s">
        <v>142</v>
      </c>
      <c r="D472" s="62">
        <f>D473</f>
        <v>0</v>
      </c>
      <c r="E472" s="62">
        <f>E473</f>
        <v>13440</v>
      </c>
      <c r="F472" s="62">
        <f>F473</f>
        <v>30085</v>
      </c>
    </row>
    <row r="473" spans="1:6" ht="14.25" customHeight="1">
      <c r="A473" s="76" t="s">
        <v>1</v>
      </c>
      <c r="B473" s="77" t="s">
        <v>312</v>
      </c>
      <c r="C473" s="77" t="s">
        <v>0</v>
      </c>
      <c r="D473" s="78">
        <f>'Приложение 2'!E520</f>
        <v>0</v>
      </c>
      <c r="E473" s="78">
        <f>'Приложение 2'!F520</f>
        <v>13440</v>
      </c>
      <c r="F473" s="78">
        <f>'Приложение 2'!G520</f>
        <v>30085</v>
      </c>
    </row>
    <row r="474" spans="1:6" ht="12.75">
      <c r="A474" s="52" t="s">
        <v>149</v>
      </c>
      <c r="B474" s="113" t="s">
        <v>142</v>
      </c>
      <c r="C474" s="113" t="s">
        <v>142</v>
      </c>
      <c r="D474" s="53">
        <f>D17+D95+D184+D250+D287+D301+D347+D360+D406+D396</f>
        <v>1637373.1</v>
      </c>
      <c r="E474" s="53">
        <f>E17+E95+E184+E250+E287+E301+E347+E360+E406+E396</f>
        <v>1641087.5300000003</v>
      </c>
      <c r="F474" s="53">
        <f>F17+F95+F184+F250+F287+F301+F347+F360+F406+F396</f>
        <v>1715338.9999999998</v>
      </c>
    </row>
    <row r="475" spans="4:6" ht="12.75">
      <c r="D475" s="3"/>
      <c r="E475" s="3"/>
      <c r="F475" s="3"/>
    </row>
    <row r="476" spans="2:6" ht="12.75">
      <c r="B476" s="90"/>
      <c r="D476" s="3"/>
      <c r="E476" s="3"/>
      <c r="F476" s="3"/>
    </row>
  </sheetData>
  <sheetProtection/>
  <autoFilter ref="A16:F474"/>
  <mergeCells count="15">
    <mergeCell ref="A8:F8"/>
    <mergeCell ref="A5:F5"/>
    <mergeCell ref="A6:F6"/>
    <mergeCell ref="A1:F1"/>
    <mergeCell ref="A2:F2"/>
    <mergeCell ref="A3:F3"/>
    <mergeCell ref="A4:F4"/>
    <mergeCell ref="A9:F9"/>
    <mergeCell ref="A10:F10"/>
    <mergeCell ref="A11:F11"/>
    <mergeCell ref="A13:F13"/>
    <mergeCell ref="A15:A16"/>
    <mergeCell ref="B15:B16"/>
    <mergeCell ref="C15:C16"/>
    <mergeCell ref="D15:F15"/>
  </mergeCells>
  <printOptions/>
  <pageMargins left="0.7086614173228347" right="0.7086614173228347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2"/>
  <sheetViews>
    <sheetView view="pageBreakPreview" zoomScaleSheetLayoutView="100" zoomScalePageLayoutView="0" workbookViewId="0" topLeftCell="A1">
      <selection activeCell="E169" sqref="E169"/>
    </sheetView>
  </sheetViews>
  <sheetFormatPr defaultColWidth="9.00390625" defaultRowHeight="12.75"/>
  <cols>
    <col min="1" max="1" width="40.75390625" style="0" customWidth="1"/>
    <col min="2" max="2" width="3.75390625" style="0" customWidth="1"/>
    <col min="3" max="3" width="12.75390625" style="0" customWidth="1"/>
    <col min="4" max="4" width="4.125" style="0" customWidth="1"/>
    <col min="5" max="5" width="11.25390625" style="0" customWidth="1"/>
    <col min="6" max="6" width="10.375" style="0" customWidth="1"/>
    <col min="7" max="7" width="11.25390625" style="0" customWidth="1"/>
    <col min="8" max="8" width="19.625" style="0" customWidth="1"/>
    <col min="9" max="9" width="15.75390625" style="0" customWidth="1"/>
    <col min="10" max="10" width="10.75390625" style="0" bestFit="1" customWidth="1"/>
  </cols>
  <sheetData>
    <row r="1" spans="1:7" ht="12.75">
      <c r="A1" s="152" t="s">
        <v>509</v>
      </c>
      <c r="B1" s="152"/>
      <c r="C1" s="152"/>
      <c r="D1" s="152"/>
      <c r="E1" s="152"/>
      <c r="F1" s="152"/>
      <c r="G1" s="152"/>
    </row>
    <row r="2" spans="1:7" ht="12.75">
      <c r="A2" s="152" t="s">
        <v>503</v>
      </c>
      <c r="B2" s="152"/>
      <c r="C2" s="152"/>
      <c r="D2" s="152"/>
      <c r="E2" s="152"/>
      <c r="F2" s="152"/>
      <c r="G2" s="152"/>
    </row>
    <row r="3" spans="1:7" ht="12.75">
      <c r="A3" s="152" t="s">
        <v>504</v>
      </c>
      <c r="B3" s="152"/>
      <c r="C3" s="152"/>
      <c r="D3" s="152"/>
      <c r="E3" s="152"/>
      <c r="F3" s="152"/>
      <c r="G3" s="152"/>
    </row>
    <row r="4" spans="1:7" ht="12.75">
      <c r="A4" s="152" t="s">
        <v>505</v>
      </c>
      <c r="B4" s="152"/>
      <c r="C4" s="152"/>
      <c r="D4" s="152"/>
      <c r="E4" s="152"/>
      <c r="F4" s="152"/>
      <c r="G4" s="152"/>
    </row>
    <row r="5" spans="1:7" ht="12.75">
      <c r="A5" s="152" t="s">
        <v>507</v>
      </c>
      <c r="B5" s="152"/>
      <c r="C5" s="152"/>
      <c r="D5" s="152"/>
      <c r="E5" s="152"/>
      <c r="F5" s="152"/>
      <c r="G5" s="152"/>
    </row>
    <row r="6" spans="1:7" ht="12.75">
      <c r="A6" s="152" t="s">
        <v>506</v>
      </c>
      <c r="B6" s="152"/>
      <c r="C6" s="152"/>
      <c r="D6" s="152"/>
      <c r="E6" s="152"/>
      <c r="F6" s="152"/>
      <c r="G6" s="152"/>
    </row>
    <row r="8" spans="1:7" ht="12.75">
      <c r="A8" s="43"/>
      <c r="B8" s="154" t="s">
        <v>508</v>
      </c>
      <c r="C8" s="154"/>
      <c r="D8" s="154"/>
      <c r="E8" s="154"/>
      <c r="F8" s="154"/>
      <c r="G8" s="154"/>
    </row>
    <row r="9" spans="1:7" ht="12.75">
      <c r="A9" s="147" t="s">
        <v>29</v>
      </c>
      <c r="B9" s="147"/>
      <c r="C9" s="147"/>
      <c r="D9" s="147"/>
      <c r="E9" s="147"/>
      <c r="F9" s="147"/>
      <c r="G9" s="147"/>
    </row>
    <row r="10" spans="1:7" ht="12.75">
      <c r="A10" s="147" t="s">
        <v>117</v>
      </c>
      <c r="B10" s="147"/>
      <c r="C10" s="147"/>
      <c r="D10" s="147"/>
      <c r="E10" s="147"/>
      <c r="F10" s="147"/>
      <c r="G10" s="147"/>
    </row>
    <row r="11" spans="1:7" ht="12.75">
      <c r="A11" s="147" t="s">
        <v>436</v>
      </c>
      <c r="B11" s="147"/>
      <c r="C11" s="147"/>
      <c r="D11" s="147"/>
      <c r="E11" s="147"/>
      <c r="F11" s="147"/>
      <c r="G11" s="147"/>
    </row>
    <row r="13" spans="1:7" ht="12.75">
      <c r="A13" s="153" t="s">
        <v>314</v>
      </c>
      <c r="B13" s="153"/>
      <c r="C13" s="153"/>
      <c r="D13" s="153"/>
      <c r="E13" s="153"/>
      <c r="F13" s="153"/>
      <c r="G13" s="153"/>
    </row>
    <row r="14" spans="1:7" ht="12.75">
      <c r="A14" s="153" t="s">
        <v>438</v>
      </c>
      <c r="B14" s="153"/>
      <c r="C14" s="153"/>
      <c r="D14" s="153"/>
      <c r="E14" s="153"/>
      <c r="F14" s="153"/>
      <c r="G14" s="153"/>
    </row>
    <row r="16" spans="1:7" ht="12.75">
      <c r="A16" s="155" t="s">
        <v>138</v>
      </c>
      <c r="B16" s="155" t="s">
        <v>139</v>
      </c>
      <c r="C16" s="155" t="s">
        <v>16</v>
      </c>
      <c r="D16" s="155" t="s">
        <v>140</v>
      </c>
      <c r="E16" s="156" t="s">
        <v>141</v>
      </c>
      <c r="F16" s="156"/>
      <c r="G16" s="156"/>
    </row>
    <row r="17" spans="1:7" ht="12.75" customHeight="1">
      <c r="A17" s="156" t="s">
        <v>142</v>
      </c>
      <c r="B17" s="156" t="s">
        <v>142</v>
      </c>
      <c r="C17" s="156" t="s">
        <v>142</v>
      </c>
      <c r="D17" s="156" t="s">
        <v>142</v>
      </c>
      <c r="E17" s="114" t="s">
        <v>328</v>
      </c>
      <c r="F17" s="114" t="s">
        <v>352</v>
      </c>
      <c r="G17" s="114" t="s">
        <v>435</v>
      </c>
    </row>
    <row r="18" spans="1:7" ht="12.75" customHeight="1">
      <c r="A18" s="114" t="s">
        <v>143</v>
      </c>
      <c r="B18" s="114" t="s">
        <v>144</v>
      </c>
      <c r="C18" s="114" t="s">
        <v>145</v>
      </c>
      <c r="D18" s="114" t="s">
        <v>146</v>
      </c>
      <c r="E18" s="114" t="s">
        <v>63</v>
      </c>
      <c r="F18" s="114" t="s">
        <v>147</v>
      </c>
      <c r="G18" s="114" t="s">
        <v>148</v>
      </c>
    </row>
    <row r="19" spans="1:10" ht="12.75" customHeight="1">
      <c r="A19" s="52" t="s">
        <v>149</v>
      </c>
      <c r="B19" s="113" t="s">
        <v>142</v>
      </c>
      <c r="C19" s="113" t="s">
        <v>142</v>
      </c>
      <c r="D19" s="113" t="s">
        <v>142</v>
      </c>
      <c r="E19" s="53">
        <f>E20+E25+E247+E257+E344+E373+E489</f>
        <v>1637373.0999999999</v>
      </c>
      <c r="F19" s="53">
        <f>F20+F25+F247+F257+F344+F373+F489</f>
        <v>1640957.53</v>
      </c>
      <c r="G19" s="53">
        <f>G20+G25+G247+G257+G344+G373+G489</f>
        <v>1715208.9999999998</v>
      </c>
      <c r="H19" s="3"/>
      <c r="I19" s="3"/>
      <c r="J19" s="3"/>
    </row>
    <row r="20" spans="1:10" ht="12.75" customHeight="1">
      <c r="A20" s="54" t="s">
        <v>150</v>
      </c>
      <c r="B20" s="55" t="s">
        <v>151</v>
      </c>
      <c r="C20" s="56" t="s">
        <v>142</v>
      </c>
      <c r="D20" s="56" t="s">
        <v>142</v>
      </c>
      <c r="E20" s="57">
        <f aca="true" t="shared" si="0" ref="E20:G21">E21</f>
        <v>250</v>
      </c>
      <c r="F20" s="57">
        <f t="shared" si="0"/>
        <v>250</v>
      </c>
      <c r="G20" s="57">
        <f t="shared" si="0"/>
        <v>250</v>
      </c>
      <c r="J20" s="3"/>
    </row>
    <row r="21" spans="1:8" ht="15" customHeight="1">
      <c r="A21" s="86" t="s">
        <v>22</v>
      </c>
      <c r="B21" s="114"/>
      <c r="C21" s="114" t="s">
        <v>152</v>
      </c>
      <c r="D21" s="114" t="s">
        <v>142</v>
      </c>
      <c r="E21" s="53">
        <f t="shared" si="0"/>
        <v>250</v>
      </c>
      <c r="F21" s="53">
        <f t="shared" si="0"/>
        <v>250</v>
      </c>
      <c r="G21" s="53">
        <f t="shared" si="0"/>
        <v>250</v>
      </c>
      <c r="H21" s="3"/>
    </row>
    <row r="22" spans="1:7" ht="36" customHeight="1">
      <c r="A22" s="60" t="s">
        <v>21</v>
      </c>
      <c r="B22" s="61"/>
      <c r="C22" s="61" t="s">
        <v>153</v>
      </c>
      <c r="D22" s="61" t="s">
        <v>142</v>
      </c>
      <c r="E22" s="62">
        <f>E23+E24</f>
        <v>250</v>
      </c>
      <c r="F22" s="62">
        <f>F23+F24</f>
        <v>250</v>
      </c>
      <c r="G22" s="62">
        <f>G23+G24</f>
        <v>250</v>
      </c>
    </row>
    <row r="23" spans="1:7" ht="73.5" customHeight="1">
      <c r="A23" s="76" t="s">
        <v>11</v>
      </c>
      <c r="B23" s="77"/>
      <c r="C23" s="77" t="s">
        <v>153</v>
      </c>
      <c r="D23" s="77" t="s">
        <v>12</v>
      </c>
      <c r="E23" s="78">
        <v>80</v>
      </c>
      <c r="F23" s="78">
        <v>80</v>
      </c>
      <c r="G23" s="78">
        <v>80</v>
      </c>
    </row>
    <row r="24" spans="1:7" ht="36" customHeight="1">
      <c r="A24" s="76" t="s">
        <v>154</v>
      </c>
      <c r="B24" s="77"/>
      <c r="C24" s="77" t="s">
        <v>153</v>
      </c>
      <c r="D24" s="77" t="s">
        <v>26</v>
      </c>
      <c r="E24" s="78">
        <v>170</v>
      </c>
      <c r="F24" s="78">
        <v>170</v>
      </c>
      <c r="G24" s="78">
        <v>170</v>
      </c>
    </row>
    <row r="25" spans="1:9" ht="24" customHeight="1">
      <c r="A25" s="54" t="s">
        <v>155</v>
      </c>
      <c r="B25" s="55" t="s">
        <v>18</v>
      </c>
      <c r="C25" s="56" t="s">
        <v>142</v>
      </c>
      <c r="D25" s="56" t="s">
        <v>142</v>
      </c>
      <c r="E25" s="57">
        <f>E26+E104+E112+E123+E155+E164+E204+E108+E200</f>
        <v>232565.9</v>
      </c>
      <c r="F25" s="57">
        <f>F26+F104+F112+F123+F155+F164+F204+F108+F200</f>
        <v>219609.1</v>
      </c>
      <c r="G25" s="57">
        <f>G26+G104+G112+G123+G155+G164+G204+G108+G200</f>
        <v>258414.8</v>
      </c>
      <c r="H25" s="127"/>
      <c r="I25" s="127"/>
    </row>
    <row r="26" spans="1:7" ht="38.25" customHeight="1">
      <c r="A26" s="79" t="s">
        <v>156</v>
      </c>
      <c r="B26" s="55"/>
      <c r="C26" s="55" t="s">
        <v>157</v>
      </c>
      <c r="D26" s="55" t="s">
        <v>142</v>
      </c>
      <c r="E26" s="57">
        <f>E27+E66+E97</f>
        <v>68328.90000000001</v>
      </c>
      <c r="F26" s="57">
        <f>F27+F66+F97</f>
        <v>97327.1</v>
      </c>
      <c r="G26" s="57">
        <f>G27+G66+G97</f>
        <v>132439.5</v>
      </c>
    </row>
    <row r="27" spans="1:7" ht="36.75" customHeight="1">
      <c r="A27" s="79" t="s">
        <v>43</v>
      </c>
      <c r="B27" s="55"/>
      <c r="C27" s="55" t="s">
        <v>158</v>
      </c>
      <c r="D27" s="55" t="s">
        <v>142</v>
      </c>
      <c r="E27" s="57">
        <f>+E48+E51+E54+E57+E35+E38+E28+E45</f>
        <v>35677.700000000004</v>
      </c>
      <c r="F27" s="57">
        <f>+F48+F51+F54+F57+F35+F38+F28</f>
        <v>87002.9</v>
      </c>
      <c r="G27" s="57">
        <f>+G48+G51+G54+G57+G35+G38+G28</f>
        <v>121158.7</v>
      </c>
    </row>
    <row r="28" spans="1:7" ht="51" customHeight="1">
      <c r="A28" s="63" t="s">
        <v>441</v>
      </c>
      <c r="B28" s="61"/>
      <c r="C28" s="61" t="s">
        <v>442</v>
      </c>
      <c r="D28" s="61"/>
      <c r="E28" s="62">
        <f>E33+E29+E31</f>
        <v>1215.4</v>
      </c>
      <c r="F28" s="62">
        <f>F33+F29+F31</f>
        <v>871.8</v>
      </c>
      <c r="G28" s="62">
        <f>G33+G29+G31</f>
        <v>2892</v>
      </c>
    </row>
    <row r="29" spans="1:7" ht="27" customHeight="1">
      <c r="A29" s="63" t="s">
        <v>51</v>
      </c>
      <c r="B29" s="77"/>
      <c r="C29" s="61" t="s">
        <v>445</v>
      </c>
      <c r="D29" s="77"/>
      <c r="E29" s="78">
        <f>E30</f>
        <v>748</v>
      </c>
      <c r="F29" s="78">
        <f>F30</f>
        <v>0</v>
      </c>
      <c r="G29" s="78">
        <f>G30</f>
        <v>0</v>
      </c>
    </row>
    <row r="30" spans="1:7" ht="34.5" customHeight="1">
      <c r="A30" s="76" t="s">
        <v>154</v>
      </c>
      <c r="B30" s="77"/>
      <c r="C30" s="77" t="s">
        <v>445</v>
      </c>
      <c r="D30" s="77">
        <v>200</v>
      </c>
      <c r="E30" s="78">
        <v>748</v>
      </c>
      <c r="F30" s="78">
        <v>0</v>
      </c>
      <c r="G30" s="78">
        <v>0</v>
      </c>
    </row>
    <row r="31" spans="1:7" ht="15.75" customHeight="1">
      <c r="A31" s="63" t="s">
        <v>443</v>
      </c>
      <c r="B31" s="77"/>
      <c r="C31" s="61" t="s">
        <v>484</v>
      </c>
      <c r="D31" s="77"/>
      <c r="E31" s="78">
        <f>E32</f>
        <v>0</v>
      </c>
      <c r="F31" s="78">
        <f>F32</f>
        <v>0</v>
      </c>
      <c r="G31" s="78">
        <f>G32</f>
        <v>2892</v>
      </c>
    </row>
    <row r="32" spans="1:7" s="122" customFormat="1" ht="34.5" customHeight="1">
      <c r="A32" s="76" t="s">
        <v>154</v>
      </c>
      <c r="B32" s="77"/>
      <c r="C32" s="77" t="s">
        <v>484</v>
      </c>
      <c r="D32" s="77">
        <v>200</v>
      </c>
      <c r="E32" s="78">
        <v>0</v>
      </c>
      <c r="F32" s="78">
        <v>0</v>
      </c>
      <c r="G32" s="78">
        <v>2892</v>
      </c>
    </row>
    <row r="33" spans="1:7" ht="15.75" customHeight="1">
      <c r="A33" s="63" t="s">
        <v>443</v>
      </c>
      <c r="B33" s="61"/>
      <c r="C33" s="61" t="s">
        <v>444</v>
      </c>
      <c r="D33" s="61"/>
      <c r="E33" s="62">
        <f>E34</f>
        <v>467.4</v>
      </c>
      <c r="F33" s="62">
        <f>F34</f>
        <v>871.8</v>
      </c>
      <c r="G33" s="62">
        <f>G34</f>
        <v>0</v>
      </c>
    </row>
    <row r="34" spans="1:7" ht="36.75" customHeight="1">
      <c r="A34" s="76" t="s">
        <v>154</v>
      </c>
      <c r="B34" s="77"/>
      <c r="C34" s="77" t="s">
        <v>444</v>
      </c>
      <c r="D34" s="77">
        <v>200</v>
      </c>
      <c r="E34" s="78">
        <v>467.4</v>
      </c>
      <c r="F34" s="78">
        <v>871.8</v>
      </c>
      <c r="G34" s="78"/>
    </row>
    <row r="35" spans="1:7" ht="63" customHeight="1">
      <c r="A35" s="74" t="s">
        <v>130</v>
      </c>
      <c r="B35" s="61"/>
      <c r="C35" s="61" t="s">
        <v>446</v>
      </c>
      <c r="D35" s="61" t="s">
        <v>142</v>
      </c>
      <c r="E35" s="62">
        <f aca="true" t="shared" si="1" ref="E35:G36">E36</f>
        <v>100</v>
      </c>
      <c r="F35" s="62">
        <f t="shared" si="1"/>
        <v>100</v>
      </c>
      <c r="G35" s="62">
        <f t="shared" si="1"/>
        <v>100</v>
      </c>
    </row>
    <row r="36" spans="1:7" ht="24" customHeight="1">
      <c r="A36" s="63" t="s">
        <v>51</v>
      </c>
      <c r="B36" s="61"/>
      <c r="C36" s="61" t="s">
        <v>447</v>
      </c>
      <c r="D36" s="61" t="s">
        <v>142</v>
      </c>
      <c r="E36" s="62">
        <f t="shared" si="1"/>
        <v>100</v>
      </c>
      <c r="F36" s="62">
        <f t="shared" si="1"/>
        <v>100</v>
      </c>
      <c r="G36" s="62">
        <f t="shared" si="1"/>
        <v>100</v>
      </c>
    </row>
    <row r="37" spans="1:7" ht="24" customHeight="1">
      <c r="A37" s="76" t="s">
        <v>154</v>
      </c>
      <c r="B37" s="77"/>
      <c r="C37" s="77" t="s">
        <v>447</v>
      </c>
      <c r="D37" s="77" t="s">
        <v>26</v>
      </c>
      <c r="E37" s="78">
        <v>100</v>
      </c>
      <c r="F37" s="78">
        <v>100</v>
      </c>
      <c r="G37" s="78">
        <v>100</v>
      </c>
    </row>
    <row r="38" spans="1:7" ht="60.75" customHeight="1">
      <c r="A38" s="91" t="s">
        <v>448</v>
      </c>
      <c r="B38" s="61"/>
      <c r="C38" s="61" t="s">
        <v>449</v>
      </c>
      <c r="D38" s="61" t="s">
        <v>142</v>
      </c>
      <c r="E38" s="62">
        <f>E41+E43+E39</f>
        <v>1000</v>
      </c>
      <c r="F38" s="62">
        <f>F41+F43+F39</f>
        <v>76807.2</v>
      </c>
      <c r="G38" s="62">
        <f>G41+G43+G39</f>
        <v>108942.8</v>
      </c>
    </row>
    <row r="39" spans="1:7" ht="26.25" customHeight="1">
      <c r="A39" s="63" t="s">
        <v>51</v>
      </c>
      <c r="B39" s="77"/>
      <c r="C39" s="61" t="s">
        <v>452</v>
      </c>
      <c r="D39" s="77"/>
      <c r="E39" s="62">
        <f>E40</f>
        <v>1000</v>
      </c>
      <c r="F39" s="62">
        <f>F40</f>
        <v>0</v>
      </c>
      <c r="G39" s="62">
        <f>G40</f>
        <v>0</v>
      </c>
    </row>
    <row r="40" spans="1:7" ht="38.25" customHeight="1">
      <c r="A40" s="76" t="s">
        <v>35</v>
      </c>
      <c r="B40" s="77"/>
      <c r="C40" s="77" t="s">
        <v>452</v>
      </c>
      <c r="D40" s="77">
        <v>400</v>
      </c>
      <c r="E40" s="78">
        <v>1000</v>
      </c>
      <c r="F40" s="78">
        <v>0</v>
      </c>
      <c r="G40" s="78">
        <v>0</v>
      </c>
    </row>
    <row r="41" spans="1:7" ht="50.25" customHeight="1">
      <c r="A41" s="60" t="s">
        <v>354</v>
      </c>
      <c r="B41" s="61"/>
      <c r="C41" s="61" t="s">
        <v>450</v>
      </c>
      <c r="D41" s="61" t="s">
        <v>142</v>
      </c>
      <c r="E41" s="62">
        <f>E42</f>
        <v>0</v>
      </c>
      <c r="F41" s="62">
        <f>F42</f>
        <v>43801.5</v>
      </c>
      <c r="G41" s="62">
        <f>G42</f>
        <v>97424</v>
      </c>
    </row>
    <row r="42" spans="1:7" ht="36" customHeight="1">
      <c r="A42" s="76" t="s">
        <v>35</v>
      </c>
      <c r="B42" s="77"/>
      <c r="C42" s="77" t="s">
        <v>450</v>
      </c>
      <c r="D42" s="77">
        <v>400</v>
      </c>
      <c r="E42" s="78">
        <v>0</v>
      </c>
      <c r="F42" s="78">
        <v>43801.5</v>
      </c>
      <c r="G42" s="78">
        <v>97424</v>
      </c>
    </row>
    <row r="43" spans="1:7" ht="51" customHeight="1">
      <c r="A43" s="60" t="s">
        <v>354</v>
      </c>
      <c r="B43" s="77"/>
      <c r="C43" s="61" t="s">
        <v>451</v>
      </c>
      <c r="D43" s="77"/>
      <c r="E43" s="78">
        <f>E44</f>
        <v>0</v>
      </c>
      <c r="F43" s="78">
        <f>F44</f>
        <v>33005.7</v>
      </c>
      <c r="G43" s="78">
        <f>G44</f>
        <v>11518.8</v>
      </c>
    </row>
    <row r="44" spans="1:7" ht="38.25" customHeight="1">
      <c r="A44" s="76" t="s">
        <v>35</v>
      </c>
      <c r="B44" s="77"/>
      <c r="C44" s="77" t="s">
        <v>451</v>
      </c>
      <c r="D44" s="77">
        <v>400</v>
      </c>
      <c r="E44" s="78">
        <v>0</v>
      </c>
      <c r="F44" s="78">
        <v>33005.7</v>
      </c>
      <c r="G44" s="78">
        <v>11518.8</v>
      </c>
    </row>
    <row r="45" spans="1:7" ht="25.5" customHeight="1">
      <c r="A45" s="63" t="s">
        <v>546</v>
      </c>
      <c r="B45" s="77"/>
      <c r="C45" s="61" t="s">
        <v>547</v>
      </c>
      <c r="D45" s="61"/>
      <c r="E45" s="62">
        <f aca="true" t="shared" si="2" ref="E45:G46">E46</f>
        <v>600</v>
      </c>
      <c r="F45" s="62">
        <f t="shared" si="2"/>
        <v>0</v>
      </c>
      <c r="G45" s="62">
        <f t="shared" si="2"/>
        <v>0</v>
      </c>
    </row>
    <row r="46" spans="1:7" ht="25.5" customHeight="1">
      <c r="A46" s="63" t="s">
        <v>51</v>
      </c>
      <c r="B46" s="77"/>
      <c r="C46" s="61" t="s">
        <v>548</v>
      </c>
      <c r="D46" s="61"/>
      <c r="E46" s="62">
        <f t="shared" si="2"/>
        <v>600</v>
      </c>
      <c r="F46" s="62">
        <f t="shared" si="2"/>
        <v>0</v>
      </c>
      <c r="G46" s="62">
        <f t="shared" si="2"/>
        <v>0</v>
      </c>
    </row>
    <row r="47" spans="1:7" ht="38.25" customHeight="1">
      <c r="A47" s="76" t="s">
        <v>154</v>
      </c>
      <c r="B47" s="77"/>
      <c r="C47" s="77" t="s">
        <v>548</v>
      </c>
      <c r="D47" s="77">
        <v>200</v>
      </c>
      <c r="E47" s="78">
        <v>600</v>
      </c>
      <c r="F47" s="78">
        <v>0</v>
      </c>
      <c r="G47" s="78">
        <v>0</v>
      </c>
    </row>
    <row r="48" spans="1:7" ht="75.75" customHeight="1">
      <c r="A48" s="74" t="s">
        <v>453</v>
      </c>
      <c r="B48" s="61"/>
      <c r="C48" s="61" t="s">
        <v>159</v>
      </c>
      <c r="D48" s="61" t="s">
        <v>142</v>
      </c>
      <c r="E48" s="62">
        <f aca="true" t="shared" si="3" ref="E48:G49">E49</f>
        <v>274.4</v>
      </c>
      <c r="F48" s="62">
        <f t="shared" si="3"/>
        <v>150</v>
      </c>
      <c r="G48" s="62">
        <f t="shared" si="3"/>
        <v>150</v>
      </c>
    </row>
    <row r="49" spans="1:7" ht="24" customHeight="1">
      <c r="A49" s="63" t="s">
        <v>51</v>
      </c>
      <c r="B49" s="61"/>
      <c r="C49" s="61" t="s">
        <v>317</v>
      </c>
      <c r="D49" s="61" t="s">
        <v>142</v>
      </c>
      <c r="E49" s="62">
        <f t="shared" si="3"/>
        <v>274.4</v>
      </c>
      <c r="F49" s="62">
        <f t="shared" si="3"/>
        <v>150</v>
      </c>
      <c r="G49" s="62">
        <f t="shared" si="3"/>
        <v>150</v>
      </c>
    </row>
    <row r="50" spans="1:7" ht="36" customHeight="1">
      <c r="A50" s="76" t="s">
        <v>154</v>
      </c>
      <c r="B50" s="77"/>
      <c r="C50" s="77" t="s">
        <v>317</v>
      </c>
      <c r="D50" s="77" t="s">
        <v>26</v>
      </c>
      <c r="E50" s="78">
        <v>274.4</v>
      </c>
      <c r="F50" s="78">
        <v>150</v>
      </c>
      <c r="G50" s="78">
        <v>150</v>
      </c>
    </row>
    <row r="51" spans="1:7" ht="36" customHeight="1">
      <c r="A51" s="74" t="s">
        <v>47</v>
      </c>
      <c r="B51" s="61"/>
      <c r="C51" s="115" t="s">
        <v>335</v>
      </c>
      <c r="D51" s="61" t="s">
        <v>142</v>
      </c>
      <c r="E51" s="62">
        <f aca="true" t="shared" si="4" ref="E51:G52">E52</f>
        <v>1400</v>
      </c>
      <c r="F51" s="62">
        <f t="shared" si="4"/>
        <v>400</v>
      </c>
      <c r="G51" s="62">
        <f t="shared" si="4"/>
        <v>400</v>
      </c>
    </row>
    <row r="52" spans="1:7" ht="52.5" customHeight="1">
      <c r="A52" s="63" t="s">
        <v>101</v>
      </c>
      <c r="B52" s="61"/>
      <c r="C52" s="61" t="s">
        <v>454</v>
      </c>
      <c r="D52" s="61" t="s">
        <v>142</v>
      </c>
      <c r="E52" s="62">
        <f t="shared" si="4"/>
        <v>1400</v>
      </c>
      <c r="F52" s="62">
        <f t="shared" si="4"/>
        <v>400</v>
      </c>
      <c r="G52" s="62">
        <f t="shared" si="4"/>
        <v>400</v>
      </c>
    </row>
    <row r="53" spans="1:7" ht="24" customHeight="1">
      <c r="A53" s="76" t="s">
        <v>44</v>
      </c>
      <c r="B53" s="77"/>
      <c r="C53" s="77" t="s">
        <v>454</v>
      </c>
      <c r="D53" s="77" t="s">
        <v>6</v>
      </c>
      <c r="E53" s="78">
        <v>1400</v>
      </c>
      <c r="F53" s="78">
        <v>400</v>
      </c>
      <c r="G53" s="78">
        <v>400</v>
      </c>
    </row>
    <row r="54" spans="1:7" ht="135.75" customHeight="1">
      <c r="A54" s="74" t="s">
        <v>455</v>
      </c>
      <c r="B54" s="61"/>
      <c r="C54" s="61" t="s">
        <v>456</v>
      </c>
      <c r="D54" s="61" t="s">
        <v>142</v>
      </c>
      <c r="E54" s="62">
        <f aca="true" t="shared" si="5" ref="E54:G55">E55</f>
        <v>8673.9</v>
      </c>
      <c r="F54" s="62">
        <f t="shared" si="5"/>
        <v>8673.9</v>
      </c>
      <c r="G54" s="62">
        <f t="shared" si="5"/>
        <v>8673.9</v>
      </c>
    </row>
    <row r="55" spans="1:7" ht="110.25" customHeight="1">
      <c r="A55" s="63" t="s">
        <v>48</v>
      </c>
      <c r="B55" s="61"/>
      <c r="C55" s="61" t="s">
        <v>457</v>
      </c>
      <c r="D55" s="61" t="s">
        <v>142</v>
      </c>
      <c r="E55" s="62">
        <f t="shared" si="5"/>
        <v>8673.9</v>
      </c>
      <c r="F55" s="62">
        <f t="shared" si="5"/>
        <v>8673.9</v>
      </c>
      <c r="G55" s="62">
        <f t="shared" si="5"/>
        <v>8673.9</v>
      </c>
    </row>
    <row r="56" spans="1:7" ht="36" customHeight="1">
      <c r="A56" s="76" t="s">
        <v>35</v>
      </c>
      <c r="B56" s="77"/>
      <c r="C56" s="77" t="s">
        <v>457</v>
      </c>
      <c r="D56" s="77" t="s">
        <v>160</v>
      </c>
      <c r="E56" s="78">
        <v>8673.9</v>
      </c>
      <c r="F56" s="78">
        <v>8673.9</v>
      </c>
      <c r="G56" s="78">
        <v>8673.9</v>
      </c>
    </row>
    <row r="57" spans="1:7" ht="48" customHeight="1">
      <c r="A57" s="74" t="s">
        <v>161</v>
      </c>
      <c r="B57" s="61"/>
      <c r="C57" s="61" t="s">
        <v>162</v>
      </c>
      <c r="D57" s="61" t="s">
        <v>142</v>
      </c>
      <c r="E57" s="62">
        <f>E58+E60+E62+E64</f>
        <v>22414</v>
      </c>
      <c r="F57" s="62">
        <f>F58+F60+F62+F64</f>
        <v>0</v>
      </c>
      <c r="G57" s="62">
        <f>G58+G60+G62+G64</f>
        <v>0</v>
      </c>
    </row>
    <row r="58" spans="1:7" ht="36.75" customHeight="1">
      <c r="A58" s="65" t="s">
        <v>163</v>
      </c>
      <c r="B58" s="66"/>
      <c r="C58" s="66" t="s">
        <v>330</v>
      </c>
      <c r="D58" s="66"/>
      <c r="E58" s="67">
        <f>E59</f>
        <v>18313.2</v>
      </c>
      <c r="F58" s="67">
        <f>F59</f>
        <v>0</v>
      </c>
      <c r="G58" s="67">
        <f>G59</f>
        <v>0</v>
      </c>
    </row>
    <row r="59" spans="1:7" ht="36" customHeight="1">
      <c r="A59" s="88" t="s">
        <v>35</v>
      </c>
      <c r="B59" s="66"/>
      <c r="C59" s="83" t="s">
        <v>330</v>
      </c>
      <c r="D59" s="83">
        <v>400</v>
      </c>
      <c r="E59" s="84">
        <v>18313.2</v>
      </c>
      <c r="F59" s="84">
        <v>0</v>
      </c>
      <c r="G59" s="84">
        <v>0</v>
      </c>
    </row>
    <row r="60" spans="1:7" ht="36.75" customHeight="1">
      <c r="A60" s="65" t="s">
        <v>163</v>
      </c>
      <c r="B60" s="66"/>
      <c r="C60" s="66" t="s">
        <v>331</v>
      </c>
      <c r="D60" s="66"/>
      <c r="E60" s="67">
        <f>E61</f>
        <v>771.1</v>
      </c>
      <c r="F60" s="67">
        <f>F61</f>
        <v>0</v>
      </c>
      <c r="G60" s="67">
        <f>G61</f>
        <v>0</v>
      </c>
    </row>
    <row r="61" spans="1:7" ht="36.75" customHeight="1">
      <c r="A61" s="88" t="s">
        <v>35</v>
      </c>
      <c r="B61" s="66"/>
      <c r="C61" s="83" t="s">
        <v>331</v>
      </c>
      <c r="D61" s="83">
        <v>400</v>
      </c>
      <c r="E61" s="84">
        <v>771.1</v>
      </c>
      <c r="F61" s="84">
        <v>0</v>
      </c>
      <c r="G61" s="84">
        <v>0</v>
      </c>
    </row>
    <row r="62" spans="1:7" ht="36" customHeight="1">
      <c r="A62" s="63" t="s">
        <v>163</v>
      </c>
      <c r="B62" s="61"/>
      <c r="C62" s="61" t="s">
        <v>164</v>
      </c>
      <c r="D62" s="61" t="s">
        <v>142</v>
      </c>
      <c r="E62" s="62">
        <f>E63</f>
        <v>259.2</v>
      </c>
      <c r="F62" s="62">
        <f>F63</f>
        <v>0</v>
      </c>
      <c r="G62" s="62">
        <f>G63</f>
        <v>0</v>
      </c>
    </row>
    <row r="63" spans="1:7" ht="36" customHeight="1">
      <c r="A63" s="76" t="s">
        <v>35</v>
      </c>
      <c r="B63" s="77"/>
      <c r="C63" s="77" t="s">
        <v>164</v>
      </c>
      <c r="D63" s="77" t="s">
        <v>160</v>
      </c>
      <c r="E63" s="78">
        <v>259.2</v>
      </c>
      <c r="F63" s="78">
        <v>0</v>
      </c>
      <c r="G63" s="78">
        <v>0</v>
      </c>
    </row>
    <row r="64" spans="1:7" ht="36" customHeight="1">
      <c r="A64" s="63" t="s">
        <v>163</v>
      </c>
      <c r="B64" s="77"/>
      <c r="C64" s="61" t="s">
        <v>494</v>
      </c>
      <c r="D64" s="77"/>
      <c r="E64" s="62">
        <f>E65</f>
        <v>3070.5</v>
      </c>
      <c r="F64" s="62">
        <f>F65</f>
        <v>0</v>
      </c>
      <c r="G64" s="62">
        <f>G65</f>
        <v>0</v>
      </c>
    </row>
    <row r="65" spans="1:7" s="122" customFormat="1" ht="36" customHeight="1">
      <c r="A65" s="76" t="s">
        <v>35</v>
      </c>
      <c r="B65" s="77"/>
      <c r="C65" s="77" t="s">
        <v>494</v>
      </c>
      <c r="D65" s="77">
        <v>400</v>
      </c>
      <c r="E65" s="78">
        <v>3070.5</v>
      </c>
      <c r="F65" s="78">
        <v>0</v>
      </c>
      <c r="G65" s="78">
        <v>0</v>
      </c>
    </row>
    <row r="66" spans="1:7" ht="61.5" customHeight="1">
      <c r="A66" s="79" t="s">
        <v>165</v>
      </c>
      <c r="B66" s="55"/>
      <c r="C66" s="55" t="s">
        <v>166</v>
      </c>
      <c r="D66" s="55" t="s">
        <v>142</v>
      </c>
      <c r="E66" s="57">
        <f>E67+E70+E76+E73+E85+E91+E88+E79+E82+E94</f>
        <v>30449.9</v>
      </c>
      <c r="F66" s="57">
        <f>F67+F70+F76+F73+F85+F91+F88+F79</f>
        <v>9498.6</v>
      </c>
      <c r="G66" s="57">
        <f>G67+G70+G76+G73+G85+G91+G88+G79</f>
        <v>10446.4</v>
      </c>
    </row>
    <row r="67" spans="1:7" ht="28.5" customHeight="1">
      <c r="A67" s="74" t="s">
        <v>329</v>
      </c>
      <c r="B67" s="61"/>
      <c r="C67" s="61" t="s">
        <v>167</v>
      </c>
      <c r="D67" s="61" t="s">
        <v>142</v>
      </c>
      <c r="E67" s="62">
        <f aca="true" t="shared" si="6" ref="E67:G68">E68</f>
        <v>2085.9</v>
      </c>
      <c r="F67" s="62">
        <f t="shared" si="6"/>
        <v>2000</v>
      </c>
      <c r="G67" s="62">
        <f t="shared" si="6"/>
        <v>2000</v>
      </c>
    </row>
    <row r="68" spans="1:7" ht="24" customHeight="1">
      <c r="A68" s="63" t="s">
        <v>51</v>
      </c>
      <c r="B68" s="61"/>
      <c r="C68" s="61" t="s">
        <v>168</v>
      </c>
      <c r="D68" s="61" t="s">
        <v>142</v>
      </c>
      <c r="E68" s="62">
        <f t="shared" si="6"/>
        <v>2085.9</v>
      </c>
      <c r="F68" s="62">
        <f t="shared" si="6"/>
        <v>2000</v>
      </c>
      <c r="G68" s="62">
        <f t="shared" si="6"/>
        <v>2000</v>
      </c>
    </row>
    <row r="69" spans="1:7" ht="36" customHeight="1">
      <c r="A69" s="76" t="s">
        <v>154</v>
      </c>
      <c r="B69" s="77"/>
      <c r="C69" s="77" t="s">
        <v>168</v>
      </c>
      <c r="D69" s="77" t="s">
        <v>26</v>
      </c>
      <c r="E69" s="78">
        <v>2085.9</v>
      </c>
      <c r="F69" s="78">
        <v>2000</v>
      </c>
      <c r="G69" s="78">
        <v>2000</v>
      </c>
    </row>
    <row r="70" spans="1:7" ht="24" customHeight="1">
      <c r="A70" s="74" t="s">
        <v>318</v>
      </c>
      <c r="B70" s="61"/>
      <c r="C70" s="61" t="s">
        <v>458</v>
      </c>
      <c r="D70" s="61" t="s">
        <v>142</v>
      </c>
      <c r="E70" s="62">
        <f aca="true" t="shared" si="7" ref="E70:G71">E71</f>
        <v>387.4</v>
      </c>
      <c r="F70" s="62">
        <f t="shared" si="7"/>
        <v>387.4</v>
      </c>
      <c r="G70" s="62">
        <f t="shared" si="7"/>
        <v>387.4</v>
      </c>
    </row>
    <row r="71" spans="1:7" ht="73.5" customHeight="1">
      <c r="A71" s="63" t="s">
        <v>170</v>
      </c>
      <c r="B71" s="61"/>
      <c r="C71" s="61" t="s">
        <v>459</v>
      </c>
      <c r="D71" s="61" t="s">
        <v>142</v>
      </c>
      <c r="E71" s="62">
        <f t="shared" si="7"/>
        <v>387.4</v>
      </c>
      <c r="F71" s="62">
        <f t="shared" si="7"/>
        <v>387.4</v>
      </c>
      <c r="G71" s="62">
        <f t="shared" si="7"/>
        <v>387.4</v>
      </c>
    </row>
    <row r="72" spans="1:7" ht="36" customHeight="1">
      <c r="A72" s="76" t="s">
        <v>154</v>
      </c>
      <c r="B72" s="77"/>
      <c r="C72" s="77" t="s">
        <v>459</v>
      </c>
      <c r="D72" s="77" t="s">
        <v>26</v>
      </c>
      <c r="E72" s="78">
        <v>387.4</v>
      </c>
      <c r="F72" s="78">
        <v>387.4</v>
      </c>
      <c r="G72" s="78">
        <v>387.4</v>
      </c>
    </row>
    <row r="73" spans="1:7" ht="15.75" customHeight="1">
      <c r="A73" s="74" t="s">
        <v>173</v>
      </c>
      <c r="B73" s="61"/>
      <c r="C73" s="61" t="s">
        <v>169</v>
      </c>
      <c r="D73" s="61" t="s">
        <v>142</v>
      </c>
      <c r="E73" s="62">
        <f aca="true" t="shared" si="8" ref="E73:G74">E74</f>
        <v>262.8</v>
      </c>
      <c r="F73" s="62">
        <f t="shared" si="8"/>
        <v>0</v>
      </c>
      <c r="G73" s="62">
        <f t="shared" si="8"/>
        <v>0</v>
      </c>
    </row>
    <row r="74" spans="1:7" ht="49.5" customHeight="1">
      <c r="A74" s="63" t="s">
        <v>414</v>
      </c>
      <c r="B74" s="61"/>
      <c r="C74" s="61" t="s">
        <v>460</v>
      </c>
      <c r="D74" s="61" t="s">
        <v>142</v>
      </c>
      <c r="E74" s="62">
        <f t="shared" si="8"/>
        <v>262.8</v>
      </c>
      <c r="F74" s="62">
        <f t="shared" si="8"/>
        <v>0</v>
      </c>
      <c r="G74" s="62">
        <f t="shared" si="8"/>
        <v>0</v>
      </c>
    </row>
    <row r="75" spans="1:7" ht="12" customHeight="1">
      <c r="A75" s="76" t="s">
        <v>31</v>
      </c>
      <c r="B75" s="77"/>
      <c r="C75" s="61" t="s">
        <v>460</v>
      </c>
      <c r="D75" s="77" t="s">
        <v>2</v>
      </c>
      <c r="E75" s="78">
        <v>262.8</v>
      </c>
      <c r="F75" s="78">
        <v>0</v>
      </c>
      <c r="G75" s="78">
        <v>0</v>
      </c>
    </row>
    <row r="76" spans="1:7" ht="39.75" customHeight="1">
      <c r="A76" s="74" t="s">
        <v>77</v>
      </c>
      <c r="B76" s="61"/>
      <c r="C76" s="61" t="s">
        <v>171</v>
      </c>
      <c r="D76" s="61" t="s">
        <v>142</v>
      </c>
      <c r="E76" s="62">
        <f aca="true" t="shared" si="9" ref="E76:G77">E77</f>
        <v>6911.2</v>
      </c>
      <c r="F76" s="62">
        <f t="shared" si="9"/>
        <v>6911.2</v>
      </c>
      <c r="G76" s="62">
        <f t="shared" si="9"/>
        <v>7859</v>
      </c>
    </row>
    <row r="77" spans="1:7" ht="24" customHeight="1">
      <c r="A77" s="63" t="s">
        <v>51</v>
      </c>
      <c r="B77" s="61"/>
      <c r="C77" s="61" t="s">
        <v>172</v>
      </c>
      <c r="D77" s="61" t="s">
        <v>142</v>
      </c>
      <c r="E77" s="62">
        <f t="shared" si="9"/>
        <v>6911.2</v>
      </c>
      <c r="F77" s="62">
        <f t="shared" si="9"/>
        <v>6911.2</v>
      </c>
      <c r="G77" s="62">
        <f t="shared" si="9"/>
        <v>7859</v>
      </c>
    </row>
    <row r="78" spans="1:7" ht="36" customHeight="1">
      <c r="A78" s="76" t="s">
        <v>5</v>
      </c>
      <c r="B78" s="77"/>
      <c r="C78" s="77" t="s">
        <v>172</v>
      </c>
      <c r="D78" s="77" t="s">
        <v>13</v>
      </c>
      <c r="E78" s="78">
        <v>6911.2</v>
      </c>
      <c r="F78" s="78">
        <v>6911.2</v>
      </c>
      <c r="G78" s="78">
        <v>7859</v>
      </c>
    </row>
    <row r="79" spans="1:7" ht="26.25" customHeight="1">
      <c r="A79" s="102" t="s">
        <v>515</v>
      </c>
      <c r="B79" s="77"/>
      <c r="C79" s="61" t="s">
        <v>513</v>
      </c>
      <c r="D79" s="61"/>
      <c r="E79" s="62">
        <f aca="true" t="shared" si="10" ref="E79:G80">E80</f>
        <v>15000</v>
      </c>
      <c r="F79" s="62">
        <f t="shared" si="10"/>
        <v>0</v>
      </c>
      <c r="G79" s="62">
        <f t="shared" si="10"/>
        <v>0</v>
      </c>
    </row>
    <row r="80" spans="1:7" ht="26.25" customHeight="1">
      <c r="A80" s="65" t="s">
        <v>51</v>
      </c>
      <c r="B80" s="77"/>
      <c r="C80" s="61" t="s">
        <v>514</v>
      </c>
      <c r="D80" s="61"/>
      <c r="E80" s="62">
        <f t="shared" si="10"/>
        <v>15000</v>
      </c>
      <c r="F80" s="62">
        <f t="shared" si="10"/>
        <v>0</v>
      </c>
      <c r="G80" s="62">
        <f t="shared" si="10"/>
        <v>0</v>
      </c>
    </row>
    <row r="81" spans="1:7" ht="36" customHeight="1">
      <c r="A81" s="88" t="s">
        <v>154</v>
      </c>
      <c r="B81" s="77"/>
      <c r="C81" s="77" t="s">
        <v>514</v>
      </c>
      <c r="D81" s="77">
        <v>200</v>
      </c>
      <c r="E81" s="78">
        <v>15000</v>
      </c>
      <c r="F81" s="78">
        <v>0</v>
      </c>
      <c r="G81" s="78">
        <v>0</v>
      </c>
    </row>
    <row r="82" spans="1:7" ht="29.25" customHeight="1">
      <c r="A82" s="58" t="s">
        <v>516</v>
      </c>
      <c r="B82" s="77"/>
      <c r="C82" s="61" t="s">
        <v>517</v>
      </c>
      <c r="D82" s="77"/>
      <c r="E82" s="78">
        <f aca="true" t="shared" si="11" ref="E82:G83">E83</f>
        <v>5000</v>
      </c>
      <c r="F82" s="78">
        <f t="shared" si="11"/>
        <v>0</v>
      </c>
      <c r="G82" s="78">
        <f t="shared" si="11"/>
        <v>0</v>
      </c>
    </row>
    <row r="83" spans="1:7" ht="24" customHeight="1">
      <c r="A83" s="63" t="s">
        <v>51</v>
      </c>
      <c r="B83" s="77"/>
      <c r="C83" s="61" t="s">
        <v>518</v>
      </c>
      <c r="D83" s="77"/>
      <c r="E83" s="78">
        <f t="shared" si="11"/>
        <v>5000</v>
      </c>
      <c r="F83" s="78">
        <f t="shared" si="11"/>
        <v>0</v>
      </c>
      <c r="G83" s="78">
        <f t="shared" si="11"/>
        <v>0</v>
      </c>
    </row>
    <row r="84" spans="1:7" ht="36" customHeight="1">
      <c r="A84" s="76" t="s">
        <v>35</v>
      </c>
      <c r="B84" s="77"/>
      <c r="C84" s="61" t="s">
        <v>518</v>
      </c>
      <c r="D84" s="77">
        <v>400</v>
      </c>
      <c r="E84" s="78">
        <v>5000</v>
      </c>
      <c r="F84" s="78">
        <v>0</v>
      </c>
      <c r="G84" s="78">
        <v>0</v>
      </c>
    </row>
    <row r="85" spans="1:7" ht="112.5" customHeight="1">
      <c r="A85" s="74" t="s">
        <v>78</v>
      </c>
      <c r="B85" s="61"/>
      <c r="C85" s="61" t="s">
        <v>174</v>
      </c>
      <c r="D85" s="61" t="s">
        <v>142</v>
      </c>
      <c r="E85" s="62">
        <f aca="true" t="shared" si="12" ref="E85:G86">E86</f>
        <v>136.9</v>
      </c>
      <c r="F85" s="62">
        <f t="shared" si="12"/>
        <v>100</v>
      </c>
      <c r="G85" s="62">
        <f t="shared" si="12"/>
        <v>100</v>
      </c>
    </row>
    <row r="86" spans="1:7" ht="24" customHeight="1">
      <c r="A86" s="63" t="s">
        <v>51</v>
      </c>
      <c r="B86" s="61"/>
      <c r="C86" s="61" t="s">
        <v>175</v>
      </c>
      <c r="D86" s="61" t="s">
        <v>142</v>
      </c>
      <c r="E86" s="62">
        <f t="shared" si="12"/>
        <v>136.9</v>
      </c>
      <c r="F86" s="62">
        <f t="shared" si="12"/>
        <v>100</v>
      </c>
      <c r="G86" s="62">
        <f t="shared" si="12"/>
        <v>100</v>
      </c>
    </row>
    <row r="87" spans="1:7" ht="36" customHeight="1">
      <c r="A87" s="76" t="s">
        <v>154</v>
      </c>
      <c r="B87" s="77"/>
      <c r="C87" s="77" t="s">
        <v>175</v>
      </c>
      <c r="D87" s="77" t="s">
        <v>26</v>
      </c>
      <c r="E87" s="78">
        <v>136.9</v>
      </c>
      <c r="F87" s="78">
        <v>100</v>
      </c>
      <c r="G87" s="78">
        <v>100</v>
      </c>
    </row>
    <row r="88" spans="1:7" ht="36" customHeight="1">
      <c r="A88" s="58" t="s">
        <v>485</v>
      </c>
      <c r="B88" s="61"/>
      <c r="C88" s="61" t="s">
        <v>486</v>
      </c>
      <c r="D88" s="61"/>
      <c r="E88" s="62">
        <f aca="true" t="shared" si="13" ref="E88:G89">E89</f>
        <v>515.7</v>
      </c>
      <c r="F88" s="62">
        <f t="shared" si="13"/>
        <v>0</v>
      </c>
      <c r="G88" s="62">
        <f t="shared" si="13"/>
        <v>0</v>
      </c>
    </row>
    <row r="89" spans="1:7" ht="62.25" customHeight="1">
      <c r="A89" s="60" t="s">
        <v>487</v>
      </c>
      <c r="B89" s="61"/>
      <c r="C89" s="61" t="s">
        <v>488</v>
      </c>
      <c r="D89" s="61"/>
      <c r="E89" s="62">
        <f t="shared" si="13"/>
        <v>515.7</v>
      </c>
      <c r="F89" s="62">
        <f t="shared" si="13"/>
        <v>0</v>
      </c>
      <c r="G89" s="62">
        <f t="shared" si="13"/>
        <v>0</v>
      </c>
    </row>
    <row r="90" spans="1:7" ht="13.5" customHeight="1">
      <c r="A90" s="76" t="s">
        <v>31</v>
      </c>
      <c r="B90" s="77"/>
      <c r="C90" s="61" t="s">
        <v>488</v>
      </c>
      <c r="D90" s="77">
        <v>500</v>
      </c>
      <c r="E90" s="78">
        <v>515.7</v>
      </c>
      <c r="F90" s="78">
        <v>0</v>
      </c>
      <c r="G90" s="78">
        <v>0</v>
      </c>
    </row>
    <row r="91" spans="1:9" ht="27" customHeight="1">
      <c r="A91" s="58" t="s">
        <v>355</v>
      </c>
      <c r="B91" s="61"/>
      <c r="C91" s="61" t="s">
        <v>461</v>
      </c>
      <c r="D91" s="61"/>
      <c r="E91" s="62">
        <f aca="true" t="shared" si="14" ref="E91:G92">E92</f>
        <v>100</v>
      </c>
      <c r="F91" s="62">
        <f t="shared" si="14"/>
        <v>100</v>
      </c>
      <c r="G91" s="62">
        <f t="shared" si="14"/>
        <v>100</v>
      </c>
      <c r="I91" s="146"/>
    </row>
    <row r="92" spans="1:7" ht="27" customHeight="1">
      <c r="A92" s="60" t="s">
        <v>51</v>
      </c>
      <c r="B92" s="61"/>
      <c r="C92" s="61" t="s">
        <v>462</v>
      </c>
      <c r="D92" s="61"/>
      <c r="E92" s="62">
        <f t="shared" si="14"/>
        <v>100</v>
      </c>
      <c r="F92" s="62">
        <f t="shared" si="14"/>
        <v>100</v>
      </c>
      <c r="G92" s="62">
        <f t="shared" si="14"/>
        <v>100</v>
      </c>
    </row>
    <row r="93" spans="1:7" ht="38.25" customHeight="1">
      <c r="A93" s="76" t="s">
        <v>5</v>
      </c>
      <c r="B93" s="77"/>
      <c r="C93" s="77" t="s">
        <v>462</v>
      </c>
      <c r="D93" s="77">
        <v>600</v>
      </c>
      <c r="E93" s="78">
        <v>100</v>
      </c>
      <c r="F93" s="78">
        <v>100</v>
      </c>
      <c r="G93" s="78">
        <v>100</v>
      </c>
    </row>
    <row r="94" spans="1:7" ht="27.75" customHeight="1">
      <c r="A94" s="63" t="s">
        <v>519</v>
      </c>
      <c r="B94" s="61"/>
      <c r="C94" s="61" t="s">
        <v>520</v>
      </c>
      <c r="D94" s="61"/>
      <c r="E94" s="62">
        <f aca="true" t="shared" si="15" ref="E94:G95">E95</f>
        <v>50</v>
      </c>
      <c r="F94" s="62">
        <f t="shared" si="15"/>
        <v>0</v>
      </c>
      <c r="G94" s="62">
        <f t="shared" si="15"/>
        <v>0</v>
      </c>
    </row>
    <row r="95" spans="1:7" ht="27.75" customHeight="1">
      <c r="A95" s="60" t="s">
        <v>51</v>
      </c>
      <c r="B95" s="61"/>
      <c r="C95" s="61" t="s">
        <v>521</v>
      </c>
      <c r="D95" s="61"/>
      <c r="E95" s="62">
        <f t="shared" si="15"/>
        <v>50</v>
      </c>
      <c r="F95" s="62">
        <f t="shared" si="15"/>
        <v>0</v>
      </c>
      <c r="G95" s="62">
        <f t="shared" si="15"/>
        <v>0</v>
      </c>
    </row>
    <row r="96" spans="1:7" ht="38.25" customHeight="1">
      <c r="A96" s="76" t="s">
        <v>5</v>
      </c>
      <c r="B96" s="77"/>
      <c r="C96" s="61" t="s">
        <v>521</v>
      </c>
      <c r="D96" s="77">
        <v>200</v>
      </c>
      <c r="E96" s="78">
        <v>50</v>
      </c>
      <c r="F96" s="78">
        <v>0</v>
      </c>
      <c r="G96" s="78">
        <v>0</v>
      </c>
    </row>
    <row r="97" spans="1:7" ht="24" customHeight="1">
      <c r="A97" s="79" t="s">
        <v>176</v>
      </c>
      <c r="B97" s="55"/>
      <c r="C97" s="55" t="s">
        <v>177</v>
      </c>
      <c r="D97" s="55" t="s">
        <v>142</v>
      </c>
      <c r="E97" s="57">
        <f>E98+E101</f>
        <v>2201.3</v>
      </c>
      <c r="F97" s="57">
        <f>F98+F101</f>
        <v>825.6</v>
      </c>
      <c r="G97" s="57">
        <f>G98+G101</f>
        <v>834.4</v>
      </c>
    </row>
    <row r="98" spans="1:7" ht="26.25" customHeight="1">
      <c r="A98" s="63" t="s">
        <v>468</v>
      </c>
      <c r="B98" s="61"/>
      <c r="C98" s="61" t="s">
        <v>467</v>
      </c>
      <c r="D98" s="61"/>
      <c r="E98" s="62">
        <f aca="true" t="shared" si="16" ref="E98:G99">E99</f>
        <v>951.3</v>
      </c>
      <c r="F98" s="62">
        <f t="shared" si="16"/>
        <v>825.6</v>
      </c>
      <c r="G98" s="62">
        <f t="shared" si="16"/>
        <v>834.4</v>
      </c>
    </row>
    <row r="99" spans="1:7" ht="39" customHeight="1">
      <c r="A99" s="63" t="s">
        <v>489</v>
      </c>
      <c r="B99" s="61"/>
      <c r="C99" s="61" t="s">
        <v>522</v>
      </c>
      <c r="D99" s="61"/>
      <c r="E99" s="62">
        <f t="shared" si="16"/>
        <v>951.3</v>
      </c>
      <c r="F99" s="62">
        <f t="shared" si="16"/>
        <v>825.6</v>
      </c>
      <c r="G99" s="62">
        <f t="shared" si="16"/>
        <v>834.4</v>
      </c>
    </row>
    <row r="100" spans="1:9" ht="14.25" customHeight="1">
      <c r="A100" s="76" t="s">
        <v>31</v>
      </c>
      <c r="B100" s="77"/>
      <c r="C100" s="77" t="s">
        <v>522</v>
      </c>
      <c r="D100" s="77">
        <v>500</v>
      </c>
      <c r="E100" s="78">
        <v>951.3</v>
      </c>
      <c r="F100" s="78">
        <v>825.6</v>
      </c>
      <c r="G100" s="78">
        <v>834.4</v>
      </c>
      <c r="H100" s="119"/>
      <c r="I100" s="142"/>
    </row>
    <row r="101" spans="1:8" ht="24" customHeight="1">
      <c r="A101" s="63" t="s">
        <v>523</v>
      </c>
      <c r="B101" s="61"/>
      <c r="C101" s="61" t="s">
        <v>524</v>
      </c>
      <c r="D101" s="61"/>
      <c r="E101" s="62">
        <f aca="true" t="shared" si="17" ref="E101:G102">E102</f>
        <v>1250</v>
      </c>
      <c r="F101" s="62">
        <f t="shared" si="17"/>
        <v>0</v>
      </c>
      <c r="G101" s="62">
        <f t="shared" si="17"/>
        <v>0</v>
      </c>
      <c r="H101" s="120"/>
    </row>
    <row r="102" spans="1:8" ht="24" customHeight="1">
      <c r="A102" s="60" t="s">
        <v>51</v>
      </c>
      <c r="B102" s="61"/>
      <c r="C102" s="61" t="s">
        <v>525</v>
      </c>
      <c r="D102" s="61"/>
      <c r="E102" s="62">
        <f t="shared" si="17"/>
        <v>1250</v>
      </c>
      <c r="F102" s="62">
        <f t="shared" si="17"/>
        <v>0</v>
      </c>
      <c r="G102" s="62">
        <f t="shared" si="17"/>
        <v>0</v>
      </c>
      <c r="H102" s="120"/>
    </row>
    <row r="103" spans="1:8" ht="40.5" customHeight="1">
      <c r="A103" s="76" t="s">
        <v>154</v>
      </c>
      <c r="B103" s="77"/>
      <c r="C103" s="77" t="s">
        <v>525</v>
      </c>
      <c r="D103" s="77">
        <v>200</v>
      </c>
      <c r="E103" s="78">
        <v>1250</v>
      </c>
      <c r="F103" s="78">
        <v>0</v>
      </c>
      <c r="G103" s="78">
        <v>0</v>
      </c>
      <c r="H103" s="120"/>
    </row>
    <row r="104" spans="1:10" ht="37.5" customHeight="1">
      <c r="A104" s="79" t="s">
        <v>33</v>
      </c>
      <c r="B104" s="55"/>
      <c r="C104" s="55" t="s">
        <v>178</v>
      </c>
      <c r="D104" s="55" t="s">
        <v>142</v>
      </c>
      <c r="E104" s="57">
        <f aca="true" t="shared" si="18" ref="E104:G106">E105</f>
        <v>13743.5</v>
      </c>
      <c r="F104" s="57">
        <f t="shared" si="18"/>
        <v>0</v>
      </c>
      <c r="G104" s="57">
        <f t="shared" si="18"/>
        <v>0</v>
      </c>
      <c r="H104" s="3"/>
      <c r="I104" s="3"/>
      <c r="J104" s="3"/>
    </row>
    <row r="105" spans="1:7" ht="27.75" customHeight="1">
      <c r="A105" s="74" t="s">
        <v>87</v>
      </c>
      <c r="B105" s="61"/>
      <c r="C105" s="61" t="s">
        <v>357</v>
      </c>
      <c r="D105" s="61" t="s">
        <v>142</v>
      </c>
      <c r="E105" s="62">
        <f t="shared" si="18"/>
        <v>13743.5</v>
      </c>
      <c r="F105" s="62">
        <f t="shared" si="18"/>
        <v>0</v>
      </c>
      <c r="G105" s="62">
        <f t="shared" si="18"/>
        <v>0</v>
      </c>
    </row>
    <row r="106" spans="1:7" ht="25.5" customHeight="1">
      <c r="A106" s="63" t="s">
        <v>51</v>
      </c>
      <c r="B106" s="61"/>
      <c r="C106" s="61" t="s">
        <v>358</v>
      </c>
      <c r="D106" s="61" t="s">
        <v>142</v>
      </c>
      <c r="E106" s="62">
        <f t="shared" si="18"/>
        <v>13743.5</v>
      </c>
      <c r="F106" s="62">
        <f t="shared" si="18"/>
        <v>0</v>
      </c>
      <c r="G106" s="62">
        <f t="shared" si="18"/>
        <v>0</v>
      </c>
    </row>
    <row r="107" spans="1:7" ht="38.25" customHeight="1">
      <c r="A107" s="76" t="s">
        <v>35</v>
      </c>
      <c r="B107" s="77"/>
      <c r="C107" s="77" t="s">
        <v>358</v>
      </c>
      <c r="D107" s="77" t="s">
        <v>160</v>
      </c>
      <c r="E107" s="78">
        <v>13743.5</v>
      </c>
      <c r="F107" s="78">
        <v>0</v>
      </c>
      <c r="G107" s="78">
        <v>0</v>
      </c>
    </row>
    <row r="108" spans="1:7" ht="38.25" customHeight="1">
      <c r="A108" s="79" t="s">
        <v>46</v>
      </c>
      <c r="B108" s="55"/>
      <c r="C108" s="55" t="s">
        <v>230</v>
      </c>
      <c r="D108" s="77"/>
      <c r="E108" s="57">
        <f>E109</f>
        <v>3495</v>
      </c>
      <c r="F108" s="57">
        <f aca="true" t="shared" si="19" ref="F108:G110">F109</f>
        <v>0</v>
      </c>
      <c r="G108" s="57">
        <f t="shared" si="19"/>
        <v>0</v>
      </c>
    </row>
    <row r="109" spans="1:7" ht="26.25" customHeight="1">
      <c r="A109" s="101" t="s">
        <v>526</v>
      </c>
      <c r="B109" s="77"/>
      <c r="C109" s="77" t="s">
        <v>527</v>
      </c>
      <c r="D109" s="77"/>
      <c r="E109" s="78">
        <f>E110</f>
        <v>3495</v>
      </c>
      <c r="F109" s="78">
        <f t="shared" si="19"/>
        <v>0</v>
      </c>
      <c r="G109" s="78">
        <f t="shared" si="19"/>
        <v>0</v>
      </c>
    </row>
    <row r="110" spans="1:7" ht="24.75" customHeight="1">
      <c r="A110" s="63" t="s">
        <v>51</v>
      </c>
      <c r="B110" s="77"/>
      <c r="C110" s="77" t="s">
        <v>528</v>
      </c>
      <c r="D110" s="77"/>
      <c r="E110" s="78">
        <f>E111</f>
        <v>3495</v>
      </c>
      <c r="F110" s="78">
        <f t="shared" si="19"/>
        <v>0</v>
      </c>
      <c r="G110" s="78">
        <f t="shared" si="19"/>
        <v>0</v>
      </c>
    </row>
    <row r="111" spans="1:7" ht="38.25" customHeight="1">
      <c r="A111" s="76" t="s">
        <v>35</v>
      </c>
      <c r="B111" s="77"/>
      <c r="C111" s="77" t="s">
        <v>528</v>
      </c>
      <c r="D111" s="77">
        <v>400</v>
      </c>
      <c r="E111" s="78">
        <v>3495</v>
      </c>
      <c r="F111" s="78">
        <v>0</v>
      </c>
      <c r="G111" s="78">
        <v>0</v>
      </c>
    </row>
    <row r="112" spans="1:10" ht="39" customHeight="1">
      <c r="A112" s="79" t="s">
        <v>45</v>
      </c>
      <c r="B112" s="55"/>
      <c r="C112" s="55" t="s">
        <v>182</v>
      </c>
      <c r="D112" s="55" t="s">
        <v>142</v>
      </c>
      <c r="E112" s="57">
        <f>E113+E117</f>
        <v>4578.6</v>
      </c>
      <c r="F112" s="57">
        <f>F113+F117</f>
        <v>2000</v>
      </c>
      <c r="G112" s="57">
        <f>G113+G117</f>
        <v>2500</v>
      </c>
      <c r="H112" s="3"/>
      <c r="I112" s="3"/>
      <c r="J112" s="3"/>
    </row>
    <row r="113" spans="1:7" ht="40.5" customHeight="1">
      <c r="A113" s="79" t="s">
        <v>426</v>
      </c>
      <c r="B113" s="55"/>
      <c r="C113" s="55" t="s">
        <v>359</v>
      </c>
      <c r="D113" s="55" t="s">
        <v>142</v>
      </c>
      <c r="E113" s="57">
        <f>E114</f>
        <v>1278.6</v>
      </c>
      <c r="F113" s="57">
        <f>F114</f>
        <v>1000</v>
      </c>
      <c r="G113" s="57">
        <f>G114</f>
        <v>1500</v>
      </c>
    </row>
    <row r="114" spans="1:7" ht="75" customHeight="1">
      <c r="A114" s="74" t="s">
        <v>362</v>
      </c>
      <c r="B114" s="61"/>
      <c r="C114" s="61" t="s">
        <v>360</v>
      </c>
      <c r="D114" s="61" t="s">
        <v>142</v>
      </c>
      <c r="E114" s="62">
        <f aca="true" t="shared" si="20" ref="E114:G115">E115</f>
        <v>1278.6</v>
      </c>
      <c r="F114" s="62">
        <f t="shared" si="20"/>
        <v>1000</v>
      </c>
      <c r="G114" s="62">
        <f t="shared" si="20"/>
        <v>1500</v>
      </c>
    </row>
    <row r="115" spans="1:7" ht="24" customHeight="1">
      <c r="A115" s="63" t="s">
        <v>51</v>
      </c>
      <c r="B115" s="61"/>
      <c r="C115" s="61" t="s">
        <v>361</v>
      </c>
      <c r="D115" s="61" t="s">
        <v>142</v>
      </c>
      <c r="E115" s="62">
        <f t="shared" si="20"/>
        <v>1278.6</v>
      </c>
      <c r="F115" s="62">
        <f t="shared" si="20"/>
        <v>1000</v>
      </c>
      <c r="G115" s="62">
        <f t="shared" si="20"/>
        <v>1500</v>
      </c>
    </row>
    <row r="116" spans="1:7" ht="13.5" customHeight="1">
      <c r="A116" s="76" t="s">
        <v>1</v>
      </c>
      <c r="B116" s="77"/>
      <c r="C116" s="77" t="s">
        <v>361</v>
      </c>
      <c r="D116" s="77" t="s">
        <v>0</v>
      </c>
      <c r="E116" s="78">
        <v>1278.6</v>
      </c>
      <c r="F116" s="78">
        <v>1000</v>
      </c>
      <c r="G116" s="78">
        <v>1500</v>
      </c>
    </row>
    <row r="117" spans="1:7" ht="40.5" customHeight="1">
      <c r="A117" s="79" t="s">
        <v>463</v>
      </c>
      <c r="B117" s="55"/>
      <c r="C117" s="55" t="s">
        <v>363</v>
      </c>
      <c r="D117" s="55" t="s">
        <v>142</v>
      </c>
      <c r="E117" s="57">
        <f>E118</f>
        <v>3300</v>
      </c>
      <c r="F117" s="57">
        <f>F118</f>
        <v>1000</v>
      </c>
      <c r="G117" s="57">
        <f>G118</f>
        <v>1000</v>
      </c>
    </row>
    <row r="118" spans="1:7" ht="36" customHeight="1">
      <c r="A118" s="74" t="s">
        <v>70</v>
      </c>
      <c r="B118" s="61"/>
      <c r="C118" s="61" t="s">
        <v>364</v>
      </c>
      <c r="D118" s="61" t="s">
        <v>142</v>
      </c>
      <c r="E118" s="62">
        <f>E119+E121</f>
        <v>3300</v>
      </c>
      <c r="F118" s="62">
        <f>F119+F121</f>
        <v>1000</v>
      </c>
      <c r="G118" s="62">
        <f>G119+G121</f>
        <v>1000</v>
      </c>
    </row>
    <row r="119" spans="1:7" ht="24" customHeight="1">
      <c r="A119" s="63" t="s">
        <v>51</v>
      </c>
      <c r="B119" s="61"/>
      <c r="C119" s="61" t="s">
        <v>365</v>
      </c>
      <c r="D119" s="61" t="s">
        <v>142</v>
      </c>
      <c r="E119" s="62">
        <f>E120</f>
        <v>1000</v>
      </c>
      <c r="F119" s="62">
        <f>F120</f>
        <v>1000</v>
      </c>
      <c r="G119" s="62">
        <f>G120</f>
        <v>1000</v>
      </c>
    </row>
    <row r="120" spans="1:7" ht="15" customHeight="1">
      <c r="A120" s="76" t="s">
        <v>1</v>
      </c>
      <c r="B120" s="77"/>
      <c r="C120" s="77" t="s">
        <v>365</v>
      </c>
      <c r="D120" s="77" t="s">
        <v>0</v>
      </c>
      <c r="E120" s="78">
        <v>1000</v>
      </c>
      <c r="F120" s="78">
        <v>1000</v>
      </c>
      <c r="G120" s="78">
        <v>1000</v>
      </c>
    </row>
    <row r="121" spans="1:7" ht="39" customHeight="1">
      <c r="A121" s="63" t="s">
        <v>415</v>
      </c>
      <c r="B121" s="61"/>
      <c r="C121" s="61" t="s">
        <v>366</v>
      </c>
      <c r="D121" s="61" t="s">
        <v>142</v>
      </c>
      <c r="E121" s="62">
        <f>E122</f>
        <v>2300</v>
      </c>
      <c r="F121" s="62">
        <f>F122</f>
        <v>0</v>
      </c>
      <c r="G121" s="62">
        <f>G122</f>
        <v>0</v>
      </c>
    </row>
    <row r="122" spans="1:7" ht="14.25" customHeight="1">
      <c r="A122" s="76" t="s">
        <v>1</v>
      </c>
      <c r="B122" s="77"/>
      <c r="C122" s="77" t="s">
        <v>366</v>
      </c>
      <c r="D122" s="77" t="s">
        <v>0</v>
      </c>
      <c r="E122" s="78">
        <v>2300</v>
      </c>
      <c r="F122" s="78">
        <v>0</v>
      </c>
      <c r="G122" s="78">
        <v>0</v>
      </c>
    </row>
    <row r="123" spans="1:10" ht="39.75" customHeight="1">
      <c r="A123" s="79" t="s">
        <v>19</v>
      </c>
      <c r="B123" s="55"/>
      <c r="C123" s="55" t="s">
        <v>184</v>
      </c>
      <c r="D123" s="55" t="s">
        <v>142</v>
      </c>
      <c r="E123" s="57">
        <f>E124+E138+E151</f>
        <v>5425.8</v>
      </c>
      <c r="F123" s="57">
        <f>F124+F138+F151</f>
        <v>3375.8</v>
      </c>
      <c r="G123" s="57">
        <f>G124+G138+G151</f>
        <v>3375.8</v>
      </c>
      <c r="H123" s="3"/>
      <c r="I123" s="3"/>
      <c r="J123" s="3"/>
    </row>
    <row r="124" spans="1:7" ht="24" customHeight="1">
      <c r="A124" s="79" t="s">
        <v>79</v>
      </c>
      <c r="B124" s="55"/>
      <c r="C124" s="55" t="s">
        <v>185</v>
      </c>
      <c r="D124" s="55" t="s">
        <v>142</v>
      </c>
      <c r="E124" s="57">
        <f>E128+E131+E125+E135</f>
        <v>4430.8</v>
      </c>
      <c r="F124" s="57">
        <f>F128+F131+F125</f>
        <v>2870.8</v>
      </c>
      <c r="G124" s="57">
        <f>G128+G131+G125</f>
        <v>2870.8</v>
      </c>
    </row>
    <row r="125" spans="1:7" ht="54" customHeight="1">
      <c r="A125" s="74" t="s">
        <v>332</v>
      </c>
      <c r="B125" s="61"/>
      <c r="C125" s="61" t="s">
        <v>333</v>
      </c>
      <c r="D125" s="61"/>
      <c r="E125" s="62">
        <f aca="true" t="shared" si="21" ref="E125:G126">E126</f>
        <v>937.2</v>
      </c>
      <c r="F125" s="62">
        <f t="shared" si="21"/>
        <v>60</v>
      </c>
      <c r="G125" s="62">
        <f t="shared" si="21"/>
        <v>60</v>
      </c>
    </row>
    <row r="126" spans="1:7" ht="24.75" customHeight="1">
      <c r="A126" s="63" t="s">
        <v>51</v>
      </c>
      <c r="B126" s="61"/>
      <c r="C126" s="61" t="s">
        <v>334</v>
      </c>
      <c r="D126" s="61"/>
      <c r="E126" s="62">
        <f t="shared" si="21"/>
        <v>937.2</v>
      </c>
      <c r="F126" s="62">
        <f t="shared" si="21"/>
        <v>60</v>
      </c>
      <c r="G126" s="62">
        <f t="shared" si="21"/>
        <v>60</v>
      </c>
    </row>
    <row r="127" spans="1:7" ht="36" customHeight="1">
      <c r="A127" s="76" t="s">
        <v>154</v>
      </c>
      <c r="B127" s="77"/>
      <c r="C127" s="77" t="s">
        <v>334</v>
      </c>
      <c r="D127" s="77">
        <v>200</v>
      </c>
      <c r="E127" s="78">
        <v>937.2</v>
      </c>
      <c r="F127" s="78">
        <v>60</v>
      </c>
      <c r="G127" s="78">
        <v>60</v>
      </c>
    </row>
    <row r="128" spans="1:7" ht="24" customHeight="1">
      <c r="A128" s="74" t="s">
        <v>80</v>
      </c>
      <c r="B128" s="61"/>
      <c r="C128" s="61" t="s">
        <v>186</v>
      </c>
      <c r="D128" s="61" t="s">
        <v>142</v>
      </c>
      <c r="E128" s="62">
        <f aca="true" t="shared" si="22" ref="E128:G129">E129</f>
        <v>50</v>
      </c>
      <c r="F128" s="62">
        <f t="shared" si="22"/>
        <v>50</v>
      </c>
      <c r="G128" s="62">
        <f t="shared" si="22"/>
        <v>50</v>
      </c>
    </row>
    <row r="129" spans="1:7" ht="24" customHeight="1">
      <c r="A129" s="63" t="s">
        <v>51</v>
      </c>
      <c r="B129" s="61"/>
      <c r="C129" s="61" t="s">
        <v>187</v>
      </c>
      <c r="D129" s="61" t="s">
        <v>142</v>
      </c>
      <c r="E129" s="62">
        <f t="shared" si="22"/>
        <v>50</v>
      </c>
      <c r="F129" s="62">
        <f t="shared" si="22"/>
        <v>50</v>
      </c>
      <c r="G129" s="62">
        <f t="shared" si="22"/>
        <v>50</v>
      </c>
    </row>
    <row r="130" spans="1:7" ht="36" customHeight="1">
      <c r="A130" s="76" t="s">
        <v>154</v>
      </c>
      <c r="B130" s="77"/>
      <c r="C130" s="77" t="s">
        <v>187</v>
      </c>
      <c r="D130" s="77" t="s">
        <v>26</v>
      </c>
      <c r="E130" s="78">
        <v>50</v>
      </c>
      <c r="F130" s="78">
        <v>50</v>
      </c>
      <c r="G130" s="78">
        <v>50</v>
      </c>
    </row>
    <row r="131" spans="1:7" ht="27" customHeight="1">
      <c r="A131" s="74" t="s">
        <v>256</v>
      </c>
      <c r="B131" s="61"/>
      <c r="C131" s="61" t="s">
        <v>367</v>
      </c>
      <c r="D131" s="61"/>
      <c r="E131" s="62">
        <f>E132</f>
        <v>2910.6</v>
      </c>
      <c r="F131" s="62">
        <f>F132</f>
        <v>2760.8</v>
      </c>
      <c r="G131" s="62">
        <f>G132</f>
        <v>2760.8</v>
      </c>
    </row>
    <row r="132" spans="1:7" ht="24.75" customHeight="1">
      <c r="A132" s="63" t="s">
        <v>197</v>
      </c>
      <c r="B132" s="61"/>
      <c r="C132" s="61" t="s">
        <v>368</v>
      </c>
      <c r="D132" s="61" t="s">
        <v>142</v>
      </c>
      <c r="E132" s="62">
        <f>E133+E134</f>
        <v>2910.6</v>
      </c>
      <c r="F132" s="62">
        <f>F133+F134</f>
        <v>2760.8</v>
      </c>
      <c r="G132" s="62">
        <f>G133+G134</f>
        <v>2760.8</v>
      </c>
    </row>
    <row r="133" spans="1:7" ht="36" customHeight="1">
      <c r="A133" s="76" t="s">
        <v>154</v>
      </c>
      <c r="B133" s="77"/>
      <c r="C133" s="77" t="s">
        <v>368</v>
      </c>
      <c r="D133" s="77" t="s">
        <v>26</v>
      </c>
      <c r="E133" s="78">
        <v>1765.6</v>
      </c>
      <c r="F133" s="78">
        <v>1720.8</v>
      </c>
      <c r="G133" s="78">
        <v>1720.8</v>
      </c>
    </row>
    <row r="134" spans="1:7" ht="36" customHeight="1">
      <c r="A134" s="76" t="s">
        <v>5</v>
      </c>
      <c r="B134" s="77"/>
      <c r="C134" s="77" t="s">
        <v>368</v>
      </c>
      <c r="D134" s="77" t="s">
        <v>13</v>
      </c>
      <c r="E134" s="78">
        <v>1145</v>
      </c>
      <c r="F134" s="78">
        <v>1040</v>
      </c>
      <c r="G134" s="78">
        <v>1040</v>
      </c>
    </row>
    <row r="135" spans="1:7" ht="36" customHeight="1">
      <c r="A135" s="65" t="s">
        <v>529</v>
      </c>
      <c r="B135" s="61"/>
      <c r="C135" s="61" t="s">
        <v>530</v>
      </c>
      <c r="D135" s="61"/>
      <c r="E135" s="62">
        <f aca="true" t="shared" si="23" ref="E135:G136">E136</f>
        <v>533</v>
      </c>
      <c r="F135" s="62">
        <f t="shared" si="23"/>
        <v>0</v>
      </c>
      <c r="G135" s="62">
        <f t="shared" si="23"/>
        <v>0</v>
      </c>
    </row>
    <row r="136" spans="1:7" ht="27" customHeight="1">
      <c r="A136" s="63" t="s">
        <v>51</v>
      </c>
      <c r="B136" s="61"/>
      <c r="C136" s="61" t="s">
        <v>531</v>
      </c>
      <c r="D136" s="61"/>
      <c r="E136" s="62">
        <f t="shared" si="23"/>
        <v>533</v>
      </c>
      <c r="F136" s="62">
        <f t="shared" si="23"/>
        <v>0</v>
      </c>
      <c r="G136" s="62">
        <f t="shared" si="23"/>
        <v>0</v>
      </c>
    </row>
    <row r="137" spans="1:7" ht="36" customHeight="1">
      <c r="A137" s="76" t="s">
        <v>5</v>
      </c>
      <c r="B137" s="77"/>
      <c r="C137" s="77" t="s">
        <v>531</v>
      </c>
      <c r="D137" s="77">
        <v>600</v>
      </c>
      <c r="E137" s="78">
        <v>533</v>
      </c>
      <c r="F137" s="78">
        <v>0</v>
      </c>
      <c r="G137" s="78">
        <v>0</v>
      </c>
    </row>
    <row r="138" spans="1:7" ht="15" customHeight="1">
      <c r="A138" s="79" t="s">
        <v>68</v>
      </c>
      <c r="B138" s="55"/>
      <c r="C138" s="55" t="s">
        <v>188</v>
      </c>
      <c r="D138" s="55" t="s">
        <v>142</v>
      </c>
      <c r="E138" s="57">
        <f>E139+E142+E145+E148</f>
        <v>865</v>
      </c>
      <c r="F138" s="57">
        <f>F139+F142+F145+F148</f>
        <v>505</v>
      </c>
      <c r="G138" s="57">
        <f>G139+G142+G145+G148</f>
        <v>505</v>
      </c>
    </row>
    <row r="139" spans="1:7" ht="39" customHeight="1">
      <c r="A139" s="74" t="s">
        <v>69</v>
      </c>
      <c r="B139" s="61"/>
      <c r="C139" s="61" t="s">
        <v>189</v>
      </c>
      <c r="D139" s="61" t="s">
        <v>142</v>
      </c>
      <c r="E139" s="62">
        <f aca="true" t="shared" si="24" ref="E139:G140">E140</f>
        <v>200</v>
      </c>
      <c r="F139" s="62">
        <f t="shared" si="24"/>
        <v>190</v>
      </c>
      <c r="G139" s="62">
        <f t="shared" si="24"/>
        <v>190</v>
      </c>
    </row>
    <row r="140" spans="1:7" ht="24" customHeight="1">
      <c r="A140" s="63" t="s">
        <v>51</v>
      </c>
      <c r="B140" s="61"/>
      <c r="C140" s="61" t="s">
        <v>190</v>
      </c>
      <c r="D140" s="61" t="s">
        <v>142</v>
      </c>
      <c r="E140" s="62">
        <f t="shared" si="24"/>
        <v>200</v>
      </c>
      <c r="F140" s="62">
        <f t="shared" si="24"/>
        <v>190</v>
      </c>
      <c r="G140" s="62">
        <f t="shared" si="24"/>
        <v>190</v>
      </c>
    </row>
    <row r="141" spans="1:7" ht="36" customHeight="1">
      <c r="A141" s="76" t="s">
        <v>154</v>
      </c>
      <c r="B141" s="77"/>
      <c r="C141" s="77" t="s">
        <v>190</v>
      </c>
      <c r="D141" s="77" t="s">
        <v>26</v>
      </c>
      <c r="E141" s="78">
        <v>200</v>
      </c>
      <c r="F141" s="78">
        <v>190</v>
      </c>
      <c r="G141" s="78">
        <v>190</v>
      </c>
    </row>
    <row r="142" spans="1:7" ht="36" customHeight="1">
      <c r="A142" s="74" t="s">
        <v>191</v>
      </c>
      <c r="B142" s="61"/>
      <c r="C142" s="61" t="s">
        <v>192</v>
      </c>
      <c r="D142" s="61" t="s">
        <v>142</v>
      </c>
      <c r="E142" s="62">
        <f aca="true" t="shared" si="25" ref="E142:G143">E143</f>
        <v>15</v>
      </c>
      <c r="F142" s="62">
        <f t="shared" si="25"/>
        <v>15</v>
      </c>
      <c r="G142" s="62">
        <f t="shared" si="25"/>
        <v>15</v>
      </c>
    </row>
    <row r="143" spans="1:7" ht="24" customHeight="1">
      <c r="A143" s="63" t="s">
        <v>51</v>
      </c>
      <c r="B143" s="61"/>
      <c r="C143" s="61" t="s">
        <v>193</v>
      </c>
      <c r="D143" s="61" t="s">
        <v>142</v>
      </c>
      <c r="E143" s="62">
        <f t="shared" si="25"/>
        <v>15</v>
      </c>
      <c r="F143" s="62">
        <f t="shared" si="25"/>
        <v>15</v>
      </c>
      <c r="G143" s="62">
        <f t="shared" si="25"/>
        <v>15</v>
      </c>
    </row>
    <row r="144" spans="1:7" ht="36" customHeight="1">
      <c r="A144" s="76" t="s">
        <v>154</v>
      </c>
      <c r="B144" s="77"/>
      <c r="C144" s="77" t="s">
        <v>193</v>
      </c>
      <c r="D144" s="77" t="s">
        <v>26</v>
      </c>
      <c r="E144" s="78">
        <v>15</v>
      </c>
      <c r="F144" s="78">
        <v>15</v>
      </c>
      <c r="G144" s="78">
        <v>15</v>
      </c>
    </row>
    <row r="145" spans="1:7" ht="77.25" customHeight="1">
      <c r="A145" s="58" t="s">
        <v>369</v>
      </c>
      <c r="B145" s="77"/>
      <c r="C145" s="61" t="s">
        <v>370</v>
      </c>
      <c r="D145" s="61"/>
      <c r="E145" s="62">
        <f aca="true" t="shared" si="26" ref="E145:G146">E146</f>
        <v>300</v>
      </c>
      <c r="F145" s="62">
        <f t="shared" si="26"/>
        <v>300</v>
      </c>
      <c r="G145" s="62">
        <f t="shared" si="26"/>
        <v>300</v>
      </c>
    </row>
    <row r="146" spans="1:7" ht="26.25" customHeight="1">
      <c r="A146" s="60" t="s">
        <v>51</v>
      </c>
      <c r="B146" s="77"/>
      <c r="C146" s="61" t="s">
        <v>371</v>
      </c>
      <c r="D146" s="61"/>
      <c r="E146" s="62">
        <f t="shared" si="26"/>
        <v>300</v>
      </c>
      <c r="F146" s="62">
        <f t="shared" si="26"/>
        <v>300</v>
      </c>
      <c r="G146" s="62">
        <f t="shared" si="26"/>
        <v>300</v>
      </c>
    </row>
    <row r="147" spans="1:7" ht="36" customHeight="1">
      <c r="A147" s="76" t="s">
        <v>154</v>
      </c>
      <c r="B147" s="77"/>
      <c r="C147" s="77" t="s">
        <v>371</v>
      </c>
      <c r="D147" s="77">
        <v>200</v>
      </c>
      <c r="E147" s="78">
        <v>300</v>
      </c>
      <c r="F147" s="78">
        <v>300</v>
      </c>
      <c r="G147" s="78">
        <v>300</v>
      </c>
    </row>
    <row r="148" spans="1:7" ht="24.75" customHeight="1">
      <c r="A148" s="58" t="s">
        <v>469</v>
      </c>
      <c r="B148" s="59"/>
      <c r="C148" s="59" t="s">
        <v>532</v>
      </c>
      <c r="D148" s="59" t="s">
        <v>142</v>
      </c>
      <c r="E148" s="78">
        <f aca="true" t="shared" si="27" ref="E148:G149">E149</f>
        <v>350</v>
      </c>
      <c r="F148" s="78">
        <f t="shared" si="27"/>
        <v>0</v>
      </c>
      <c r="G148" s="78">
        <f t="shared" si="27"/>
        <v>0</v>
      </c>
    </row>
    <row r="149" spans="1:7" ht="27" customHeight="1">
      <c r="A149" s="60" t="s">
        <v>51</v>
      </c>
      <c r="B149" s="61"/>
      <c r="C149" s="61" t="s">
        <v>533</v>
      </c>
      <c r="D149" s="61" t="s">
        <v>142</v>
      </c>
      <c r="E149" s="78">
        <f t="shared" si="27"/>
        <v>350</v>
      </c>
      <c r="F149" s="78">
        <f t="shared" si="27"/>
        <v>0</v>
      </c>
      <c r="G149" s="78">
        <f t="shared" si="27"/>
        <v>0</v>
      </c>
    </row>
    <row r="150" spans="1:7" ht="36" customHeight="1">
      <c r="A150" s="76" t="s">
        <v>154</v>
      </c>
      <c r="B150" s="77"/>
      <c r="C150" s="108" t="s">
        <v>533</v>
      </c>
      <c r="D150" s="77" t="s">
        <v>26</v>
      </c>
      <c r="E150" s="78">
        <v>350</v>
      </c>
      <c r="F150" s="78">
        <v>0</v>
      </c>
      <c r="G150" s="78">
        <v>0</v>
      </c>
    </row>
    <row r="151" spans="1:7" ht="36" customHeight="1">
      <c r="A151" s="79" t="s">
        <v>194</v>
      </c>
      <c r="B151" s="55"/>
      <c r="C151" s="55" t="s">
        <v>195</v>
      </c>
      <c r="D151" s="55" t="s">
        <v>142</v>
      </c>
      <c r="E151" s="57">
        <f>E152</f>
        <v>130</v>
      </c>
      <c r="F151" s="57">
        <f aca="true" t="shared" si="28" ref="F151:G153">F152</f>
        <v>0</v>
      </c>
      <c r="G151" s="57">
        <f t="shared" si="28"/>
        <v>0</v>
      </c>
    </row>
    <row r="152" spans="1:7" ht="36" customHeight="1">
      <c r="A152" s="74" t="s">
        <v>97</v>
      </c>
      <c r="B152" s="61"/>
      <c r="C152" s="61" t="s">
        <v>196</v>
      </c>
      <c r="D152" s="61" t="s">
        <v>142</v>
      </c>
      <c r="E152" s="62">
        <f>E153</f>
        <v>130</v>
      </c>
      <c r="F152" s="62">
        <f t="shared" si="28"/>
        <v>0</v>
      </c>
      <c r="G152" s="62">
        <f t="shared" si="28"/>
        <v>0</v>
      </c>
    </row>
    <row r="153" spans="1:7" ht="84.75" customHeight="1">
      <c r="A153" s="63" t="s">
        <v>344</v>
      </c>
      <c r="B153" s="61"/>
      <c r="C153" s="61" t="s">
        <v>98</v>
      </c>
      <c r="D153" s="61" t="s">
        <v>142</v>
      </c>
      <c r="E153" s="62">
        <f>E154</f>
        <v>130</v>
      </c>
      <c r="F153" s="62">
        <f t="shared" si="28"/>
        <v>0</v>
      </c>
      <c r="G153" s="62">
        <f t="shared" si="28"/>
        <v>0</v>
      </c>
    </row>
    <row r="154" spans="1:7" ht="36" customHeight="1">
      <c r="A154" s="76" t="s">
        <v>5</v>
      </c>
      <c r="B154" s="77"/>
      <c r="C154" s="77" t="s">
        <v>98</v>
      </c>
      <c r="D154" s="77" t="s">
        <v>13</v>
      </c>
      <c r="E154" s="78">
        <v>130</v>
      </c>
      <c r="F154" s="78">
        <v>0</v>
      </c>
      <c r="G154" s="78">
        <v>0</v>
      </c>
    </row>
    <row r="155" spans="1:10" ht="48.75" customHeight="1">
      <c r="A155" s="79" t="s">
        <v>10</v>
      </c>
      <c r="B155" s="55"/>
      <c r="C155" s="55" t="s">
        <v>198</v>
      </c>
      <c r="D155" s="55" t="s">
        <v>142</v>
      </c>
      <c r="E155" s="57">
        <f>E156</f>
        <v>1200</v>
      </c>
      <c r="F155" s="57">
        <f>F156</f>
        <v>200</v>
      </c>
      <c r="G155" s="57">
        <f>G156</f>
        <v>200</v>
      </c>
      <c r="H155" s="3"/>
      <c r="I155" s="3"/>
      <c r="J155" s="3"/>
    </row>
    <row r="156" spans="1:7" ht="36" customHeight="1">
      <c r="A156" s="79" t="s">
        <v>49</v>
      </c>
      <c r="B156" s="55"/>
      <c r="C156" s="55" t="s">
        <v>199</v>
      </c>
      <c r="D156" s="55" t="s">
        <v>142</v>
      </c>
      <c r="E156" s="57">
        <f>E157+E161</f>
        <v>1200</v>
      </c>
      <c r="F156" s="57">
        <f>F157+F161</f>
        <v>200</v>
      </c>
      <c r="G156" s="57">
        <f>G157+G161</f>
        <v>200</v>
      </c>
    </row>
    <row r="157" spans="1:7" ht="111.75" customHeight="1">
      <c r="A157" s="74" t="s">
        <v>50</v>
      </c>
      <c r="B157" s="61"/>
      <c r="C157" s="61" t="s">
        <v>200</v>
      </c>
      <c r="D157" s="61" t="s">
        <v>142</v>
      </c>
      <c r="E157" s="62">
        <f>E158</f>
        <v>1100</v>
      </c>
      <c r="F157" s="62">
        <f>F158</f>
        <v>100</v>
      </c>
      <c r="G157" s="62">
        <f>G158</f>
        <v>100</v>
      </c>
    </row>
    <row r="158" spans="1:7" ht="24" customHeight="1">
      <c r="A158" s="63" t="s">
        <v>51</v>
      </c>
      <c r="B158" s="61"/>
      <c r="C158" s="61" t="s">
        <v>201</v>
      </c>
      <c r="D158" s="61" t="s">
        <v>142</v>
      </c>
      <c r="E158" s="62">
        <f>E159+E160</f>
        <v>1100</v>
      </c>
      <c r="F158" s="62">
        <f>F159+F160</f>
        <v>100</v>
      </c>
      <c r="G158" s="62">
        <f>G159+G160</f>
        <v>100</v>
      </c>
    </row>
    <row r="159" spans="1:7" ht="36" customHeight="1">
      <c r="A159" s="76" t="s">
        <v>154</v>
      </c>
      <c r="B159" s="77"/>
      <c r="C159" s="77" t="s">
        <v>201</v>
      </c>
      <c r="D159" s="77" t="s">
        <v>26</v>
      </c>
      <c r="E159" s="78">
        <v>1000</v>
      </c>
      <c r="F159" s="78">
        <v>0</v>
      </c>
      <c r="G159" s="78">
        <v>0</v>
      </c>
    </row>
    <row r="160" spans="1:7" ht="36" customHeight="1">
      <c r="A160" s="76" t="s">
        <v>5</v>
      </c>
      <c r="B160" s="77"/>
      <c r="C160" s="77" t="s">
        <v>201</v>
      </c>
      <c r="D160" s="77" t="s">
        <v>13</v>
      </c>
      <c r="E160" s="78">
        <v>100</v>
      </c>
      <c r="F160" s="78">
        <v>100</v>
      </c>
      <c r="G160" s="78">
        <v>100</v>
      </c>
    </row>
    <row r="161" spans="1:7" ht="51.75" customHeight="1">
      <c r="A161" s="63" t="s">
        <v>483</v>
      </c>
      <c r="B161" s="61"/>
      <c r="C161" s="61" t="s">
        <v>470</v>
      </c>
      <c r="D161" s="61"/>
      <c r="E161" s="62">
        <f aca="true" t="shared" si="29" ref="E161:G162">E162</f>
        <v>100</v>
      </c>
      <c r="F161" s="62">
        <f t="shared" si="29"/>
        <v>100</v>
      </c>
      <c r="G161" s="62">
        <f t="shared" si="29"/>
        <v>100</v>
      </c>
    </row>
    <row r="162" spans="1:7" ht="27.75" customHeight="1">
      <c r="A162" s="63" t="s">
        <v>51</v>
      </c>
      <c r="B162" s="61"/>
      <c r="C162" s="61" t="s">
        <v>471</v>
      </c>
      <c r="D162" s="61"/>
      <c r="E162" s="62">
        <f t="shared" si="29"/>
        <v>100</v>
      </c>
      <c r="F162" s="62">
        <f t="shared" si="29"/>
        <v>100</v>
      </c>
      <c r="G162" s="62">
        <f t="shared" si="29"/>
        <v>100</v>
      </c>
    </row>
    <row r="163" spans="1:7" ht="36" customHeight="1">
      <c r="A163" s="76" t="s">
        <v>154</v>
      </c>
      <c r="B163" s="77"/>
      <c r="C163" s="77" t="s">
        <v>471</v>
      </c>
      <c r="D163" s="77">
        <v>200</v>
      </c>
      <c r="E163" s="78">
        <v>100</v>
      </c>
      <c r="F163" s="78">
        <v>100</v>
      </c>
      <c r="G163" s="78">
        <v>100</v>
      </c>
    </row>
    <row r="164" spans="1:8" ht="38.25" customHeight="1">
      <c r="A164" s="79" t="s">
        <v>38</v>
      </c>
      <c r="B164" s="55"/>
      <c r="C164" s="55" t="s">
        <v>202</v>
      </c>
      <c r="D164" s="55" t="s">
        <v>142</v>
      </c>
      <c r="E164" s="57">
        <f>E165+E178+E196</f>
        <v>42490.4</v>
      </c>
      <c r="F164" s="57">
        <f>F165+F178+F196</f>
        <v>32054.8</v>
      </c>
      <c r="G164" s="57">
        <f>G165+G178+G196</f>
        <v>32384.6</v>
      </c>
      <c r="H164" s="3"/>
    </row>
    <row r="165" spans="1:8" ht="28.5" customHeight="1">
      <c r="A165" s="79" t="s">
        <v>25</v>
      </c>
      <c r="B165" s="55"/>
      <c r="C165" s="55" t="s">
        <v>203</v>
      </c>
      <c r="D165" s="55" t="s">
        <v>142</v>
      </c>
      <c r="E165" s="57">
        <f>E166+E172+E175</f>
        <v>24912.7</v>
      </c>
      <c r="F165" s="57">
        <f>F166+F172+F175</f>
        <v>17290.3</v>
      </c>
      <c r="G165" s="57">
        <f>G166+G172+G175</f>
        <v>17730.699999999997</v>
      </c>
      <c r="H165" s="3"/>
    </row>
    <row r="166" spans="1:10" ht="48" customHeight="1">
      <c r="A166" s="74" t="s">
        <v>345</v>
      </c>
      <c r="B166" s="61"/>
      <c r="C166" s="61" t="s">
        <v>204</v>
      </c>
      <c r="D166" s="61" t="s">
        <v>142</v>
      </c>
      <c r="E166" s="62">
        <f>E167+E170</f>
        <v>15400.5</v>
      </c>
      <c r="F166" s="62">
        <f>F167+F170</f>
        <v>8968.9</v>
      </c>
      <c r="G166" s="62">
        <f>G167+G170</f>
        <v>9409.3</v>
      </c>
      <c r="H166" s="3"/>
      <c r="I166" s="3"/>
      <c r="J166" s="3"/>
    </row>
    <row r="167" spans="1:7" ht="24" customHeight="1">
      <c r="A167" s="63" t="s">
        <v>51</v>
      </c>
      <c r="B167" s="61"/>
      <c r="C167" s="61" t="s">
        <v>319</v>
      </c>
      <c r="D167" s="61" t="s">
        <v>142</v>
      </c>
      <c r="E167" s="62">
        <f>E168+E169</f>
        <v>12410</v>
      </c>
      <c r="F167" s="62">
        <f>F168+F169</f>
        <v>5978.4</v>
      </c>
      <c r="G167" s="62">
        <f>G168+G169</f>
        <v>6418.8</v>
      </c>
    </row>
    <row r="168" spans="1:7" ht="36" customHeight="1">
      <c r="A168" s="76" t="s">
        <v>154</v>
      </c>
      <c r="B168" s="77"/>
      <c r="C168" s="77" t="s">
        <v>319</v>
      </c>
      <c r="D168" s="77" t="s">
        <v>26</v>
      </c>
      <c r="E168" s="78">
        <v>12090</v>
      </c>
      <c r="F168" s="78">
        <v>5978.4</v>
      </c>
      <c r="G168" s="78">
        <v>6418.8</v>
      </c>
    </row>
    <row r="169" spans="1:7" ht="36" customHeight="1">
      <c r="A169" s="76" t="s">
        <v>35</v>
      </c>
      <c r="B169" s="77"/>
      <c r="C169" s="77" t="s">
        <v>319</v>
      </c>
      <c r="D169" s="77">
        <v>400</v>
      </c>
      <c r="E169" s="78">
        <v>320</v>
      </c>
      <c r="F169" s="78">
        <v>0</v>
      </c>
      <c r="G169" s="78">
        <v>0</v>
      </c>
    </row>
    <row r="170" spans="1:7" ht="24" customHeight="1">
      <c r="A170" s="63" t="s">
        <v>73</v>
      </c>
      <c r="B170" s="61"/>
      <c r="C170" s="61" t="s">
        <v>74</v>
      </c>
      <c r="D170" s="61" t="s">
        <v>142</v>
      </c>
      <c r="E170" s="62">
        <f>E171</f>
        <v>2990.5</v>
      </c>
      <c r="F170" s="62">
        <f>F171</f>
        <v>2990.5</v>
      </c>
      <c r="G170" s="62">
        <f>G171</f>
        <v>2990.5</v>
      </c>
    </row>
    <row r="171" spans="1:7" ht="36" customHeight="1">
      <c r="A171" s="76" t="s">
        <v>154</v>
      </c>
      <c r="B171" s="77"/>
      <c r="C171" s="77" t="s">
        <v>74</v>
      </c>
      <c r="D171" s="77" t="s">
        <v>26</v>
      </c>
      <c r="E171" s="78">
        <v>2990.5</v>
      </c>
      <c r="F171" s="78">
        <v>2990.5</v>
      </c>
      <c r="G171" s="78">
        <v>2990.5</v>
      </c>
    </row>
    <row r="172" spans="1:7" ht="39.75" customHeight="1">
      <c r="A172" s="74" t="s">
        <v>497</v>
      </c>
      <c r="B172" s="61"/>
      <c r="C172" s="61" t="s">
        <v>205</v>
      </c>
      <c r="D172" s="61" t="s">
        <v>142</v>
      </c>
      <c r="E172" s="62">
        <f aca="true" t="shared" si="30" ref="E172:G173">E173</f>
        <v>7321.4</v>
      </c>
      <c r="F172" s="62">
        <f t="shared" si="30"/>
        <v>7321.4</v>
      </c>
      <c r="G172" s="62">
        <f t="shared" si="30"/>
        <v>7321.4</v>
      </c>
    </row>
    <row r="173" spans="1:7" ht="39" customHeight="1">
      <c r="A173" s="74" t="s">
        <v>52</v>
      </c>
      <c r="B173" s="61"/>
      <c r="C173" s="61" t="s">
        <v>75</v>
      </c>
      <c r="D173" s="61" t="s">
        <v>142</v>
      </c>
      <c r="E173" s="62">
        <f t="shared" si="30"/>
        <v>7321.4</v>
      </c>
      <c r="F173" s="62">
        <f t="shared" si="30"/>
        <v>7321.4</v>
      </c>
      <c r="G173" s="62">
        <f t="shared" si="30"/>
        <v>7321.4</v>
      </c>
    </row>
    <row r="174" spans="1:7" ht="36" customHeight="1">
      <c r="A174" s="76" t="s">
        <v>154</v>
      </c>
      <c r="B174" s="77"/>
      <c r="C174" s="77" t="s">
        <v>75</v>
      </c>
      <c r="D174" s="77" t="s">
        <v>26</v>
      </c>
      <c r="E174" s="78">
        <v>7321.4</v>
      </c>
      <c r="F174" s="78">
        <v>7321.4</v>
      </c>
      <c r="G174" s="78">
        <v>7321.4</v>
      </c>
    </row>
    <row r="175" spans="1:7" ht="15" customHeight="1">
      <c r="A175" s="74" t="s">
        <v>134</v>
      </c>
      <c r="B175" s="61"/>
      <c r="C175" s="61" t="s">
        <v>206</v>
      </c>
      <c r="D175" s="61" t="s">
        <v>142</v>
      </c>
      <c r="E175" s="62">
        <f aca="true" t="shared" si="31" ref="E175:G176">E176</f>
        <v>2190.8</v>
      </c>
      <c r="F175" s="62">
        <f t="shared" si="31"/>
        <v>1000</v>
      </c>
      <c r="G175" s="62">
        <f t="shared" si="31"/>
        <v>1000</v>
      </c>
    </row>
    <row r="176" spans="1:7" ht="24" customHeight="1">
      <c r="A176" s="75" t="s">
        <v>51</v>
      </c>
      <c r="B176" s="64"/>
      <c r="C176" s="64" t="s">
        <v>207</v>
      </c>
      <c r="D176" s="64" t="s">
        <v>142</v>
      </c>
      <c r="E176" s="68">
        <f t="shared" si="31"/>
        <v>2190.8</v>
      </c>
      <c r="F176" s="68">
        <f t="shared" si="31"/>
        <v>1000</v>
      </c>
      <c r="G176" s="68">
        <f t="shared" si="31"/>
        <v>1000</v>
      </c>
    </row>
    <row r="177" spans="1:7" ht="36" customHeight="1">
      <c r="A177" s="88" t="s">
        <v>5</v>
      </c>
      <c r="B177" s="83"/>
      <c r="C177" s="83" t="s">
        <v>207</v>
      </c>
      <c r="D177" s="83" t="s">
        <v>13</v>
      </c>
      <c r="E177" s="84">
        <v>2190.8</v>
      </c>
      <c r="F177" s="84">
        <v>1000</v>
      </c>
      <c r="G177" s="84">
        <v>1000</v>
      </c>
    </row>
    <row r="178" spans="1:7" ht="39.75" customHeight="1">
      <c r="A178" s="98" t="s">
        <v>53</v>
      </c>
      <c r="B178" s="99"/>
      <c r="C178" s="99" t="s">
        <v>208</v>
      </c>
      <c r="D178" s="99" t="s">
        <v>142</v>
      </c>
      <c r="E178" s="100">
        <f>E179+E185+E190+E193</f>
        <v>17227.7</v>
      </c>
      <c r="F178" s="100">
        <f>F179+F185+F190+F193</f>
        <v>14764.5</v>
      </c>
      <c r="G178" s="100">
        <f>G179+G185+G190+G193</f>
        <v>14653.900000000001</v>
      </c>
    </row>
    <row r="179" spans="1:7" ht="36" customHeight="1">
      <c r="A179" s="101" t="s">
        <v>23</v>
      </c>
      <c r="B179" s="66"/>
      <c r="C179" s="66" t="s">
        <v>209</v>
      </c>
      <c r="D179" s="66" t="s">
        <v>142</v>
      </c>
      <c r="E179" s="67">
        <f>E180+E183</f>
        <v>9643.2</v>
      </c>
      <c r="F179" s="67">
        <f>F180+F183</f>
        <v>10345.5</v>
      </c>
      <c r="G179" s="67">
        <f>G180+G183</f>
        <v>10200.2</v>
      </c>
    </row>
    <row r="180" spans="1:7" ht="24" customHeight="1">
      <c r="A180" s="87" t="s">
        <v>51</v>
      </c>
      <c r="B180" s="81"/>
      <c r="C180" s="81" t="s">
        <v>210</v>
      </c>
      <c r="D180" s="81" t="s">
        <v>142</v>
      </c>
      <c r="E180" s="82">
        <f>E181+E182</f>
        <v>5449.7</v>
      </c>
      <c r="F180" s="82">
        <f>F181+F182</f>
        <v>6214.5</v>
      </c>
      <c r="G180" s="82">
        <f>G181+G182</f>
        <v>6214.5</v>
      </c>
    </row>
    <row r="181" spans="1:7" ht="36" customHeight="1">
      <c r="A181" s="76" t="s">
        <v>154</v>
      </c>
      <c r="B181" s="77"/>
      <c r="C181" s="77" t="s">
        <v>210</v>
      </c>
      <c r="D181" s="77" t="s">
        <v>26</v>
      </c>
      <c r="E181" s="78">
        <v>5163.7</v>
      </c>
      <c r="F181" s="78">
        <v>5934.5</v>
      </c>
      <c r="G181" s="78">
        <v>5934.5</v>
      </c>
    </row>
    <row r="182" spans="1:7" ht="12" customHeight="1">
      <c r="A182" s="76" t="s">
        <v>1</v>
      </c>
      <c r="B182" s="77"/>
      <c r="C182" s="77" t="s">
        <v>210</v>
      </c>
      <c r="D182" s="77" t="s">
        <v>0</v>
      </c>
      <c r="E182" s="78">
        <v>286</v>
      </c>
      <c r="F182" s="78">
        <v>280</v>
      </c>
      <c r="G182" s="78">
        <v>280</v>
      </c>
    </row>
    <row r="183" spans="1:7" ht="51.75" customHeight="1">
      <c r="A183" s="117" t="s">
        <v>464</v>
      </c>
      <c r="B183" s="61"/>
      <c r="C183" s="61" t="s">
        <v>465</v>
      </c>
      <c r="D183" s="61"/>
      <c r="E183" s="62">
        <f>E184</f>
        <v>4193.5</v>
      </c>
      <c r="F183" s="62">
        <f>F184</f>
        <v>4131</v>
      </c>
      <c r="G183" s="62">
        <f>G184</f>
        <v>3985.7</v>
      </c>
    </row>
    <row r="184" spans="1:7" ht="38.25" customHeight="1">
      <c r="A184" s="76" t="s">
        <v>154</v>
      </c>
      <c r="B184" s="77"/>
      <c r="C184" s="77" t="s">
        <v>465</v>
      </c>
      <c r="D184" s="77">
        <v>200</v>
      </c>
      <c r="E184" s="78">
        <v>4193.5</v>
      </c>
      <c r="F184" s="78">
        <v>4131</v>
      </c>
      <c r="G184" s="78">
        <v>3985.7</v>
      </c>
    </row>
    <row r="185" spans="1:7" ht="27" customHeight="1">
      <c r="A185" s="74" t="s">
        <v>24</v>
      </c>
      <c r="B185" s="61"/>
      <c r="C185" s="61" t="s">
        <v>211</v>
      </c>
      <c r="D185" s="61" t="s">
        <v>142</v>
      </c>
      <c r="E185" s="62">
        <f>E188+E186</f>
        <v>4511.599999999999</v>
      </c>
      <c r="F185" s="62">
        <f>F188+F186</f>
        <v>4419</v>
      </c>
      <c r="G185" s="62">
        <f>G188+G186</f>
        <v>4453.7</v>
      </c>
    </row>
    <row r="186" spans="1:7" ht="27" customHeight="1">
      <c r="A186" s="87" t="s">
        <v>51</v>
      </c>
      <c r="B186" s="64"/>
      <c r="C186" s="64" t="s">
        <v>480</v>
      </c>
      <c r="D186" s="64"/>
      <c r="E186" s="68">
        <f>E187</f>
        <v>142.7</v>
      </c>
      <c r="F186" s="68">
        <f>F187</f>
        <v>0</v>
      </c>
      <c r="G186" s="68">
        <f>G187</f>
        <v>0</v>
      </c>
    </row>
    <row r="187" spans="1:7" s="122" customFormat="1" ht="14.25" customHeight="1">
      <c r="A187" s="92" t="s">
        <v>1</v>
      </c>
      <c r="B187" s="93"/>
      <c r="C187" s="93" t="s">
        <v>480</v>
      </c>
      <c r="D187" s="93">
        <v>800</v>
      </c>
      <c r="E187" s="94">
        <v>142.7</v>
      </c>
      <c r="F187" s="94">
        <v>0</v>
      </c>
      <c r="G187" s="94">
        <v>0</v>
      </c>
    </row>
    <row r="188" spans="1:7" ht="50.25" customHeight="1">
      <c r="A188" s="65" t="s">
        <v>466</v>
      </c>
      <c r="B188" s="66"/>
      <c r="C188" s="66" t="s">
        <v>76</v>
      </c>
      <c r="D188" s="66" t="s">
        <v>142</v>
      </c>
      <c r="E188" s="67">
        <f>E189</f>
        <v>4368.9</v>
      </c>
      <c r="F188" s="67">
        <f>F189</f>
        <v>4419</v>
      </c>
      <c r="G188" s="67">
        <f>G189</f>
        <v>4453.7</v>
      </c>
    </row>
    <row r="189" spans="1:7" ht="12.75" customHeight="1">
      <c r="A189" s="88" t="s">
        <v>1</v>
      </c>
      <c r="B189" s="83"/>
      <c r="C189" s="83" t="s">
        <v>76</v>
      </c>
      <c r="D189" s="83" t="s">
        <v>0</v>
      </c>
      <c r="E189" s="84">
        <v>4368.9</v>
      </c>
      <c r="F189" s="84">
        <v>4419</v>
      </c>
      <c r="G189" s="84">
        <v>4453.7</v>
      </c>
    </row>
    <row r="190" spans="1:7" ht="39" customHeight="1">
      <c r="A190" s="65" t="s">
        <v>534</v>
      </c>
      <c r="B190" s="83"/>
      <c r="C190" s="66" t="s">
        <v>535</v>
      </c>
      <c r="D190" s="66"/>
      <c r="E190" s="67">
        <f aca="true" t="shared" si="32" ref="E190:G191">E191</f>
        <v>3000</v>
      </c>
      <c r="F190" s="67">
        <f t="shared" si="32"/>
        <v>0</v>
      </c>
      <c r="G190" s="67">
        <f t="shared" si="32"/>
        <v>0</v>
      </c>
    </row>
    <row r="191" spans="1:7" ht="25.5" customHeight="1">
      <c r="A191" s="133" t="s">
        <v>51</v>
      </c>
      <c r="B191" s="134"/>
      <c r="C191" s="134" t="s">
        <v>536</v>
      </c>
      <c r="D191" s="134"/>
      <c r="E191" s="135">
        <f t="shared" si="32"/>
        <v>3000</v>
      </c>
      <c r="F191" s="135">
        <f t="shared" si="32"/>
        <v>0</v>
      </c>
      <c r="G191" s="135">
        <f t="shared" si="32"/>
        <v>0</v>
      </c>
    </row>
    <row r="192" spans="1:7" ht="36.75" customHeight="1">
      <c r="A192" s="88" t="s">
        <v>154</v>
      </c>
      <c r="B192" s="83"/>
      <c r="C192" s="83" t="s">
        <v>536</v>
      </c>
      <c r="D192" s="83">
        <v>200</v>
      </c>
      <c r="E192" s="84">
        <v>3000</v>
      </c>
      <c r="F192" s="84">
        <v>0</v>
      </c>
      <c r="G192" s="84">
        <v>0</v>
      </c>
    </row>
    <row r="193" spans="1:7" ht="27" customHeight="1">
      <c r="A193" s="136" t="s">
        <v>539</v>
      </c>
      <c r="B193" s="83"/>
      <c r="C193" s="66" t="s">
        <v>537</v>
      </c>
      <c r="D193" s="66"/>
      <c r="E193" s="84">
        <f aca="true" t="shared" si="33" ref="E193:G194">E194</f>
        <v>72.9</v>
      </c>
      <c r="F193" s="84">
        <f t="shared" si="33"/>
        <v>0</v>
      </c>
      <c r="G193" s="84">
        <f t="shared" si="33"/>
        <v>0</v>
      </c>
    </row>
    <row r="194" spans="1:7" ht="26.25" customHeight="1">
      <c r="A194" s="65" t="s">
        <v>51</v>
      </c>
      <c r="B194" s="83"/>
      <c r="C194" s="66" t="s">
        <v>538</v>
      </c>
      <c r="D194" s="83"/>
      <c r="E194" s="84">
        <f t="shared" si="33"/>
        <v>72.9</v>
      </c>
      <c r="F194" s="84">
        <f t="shared" si="33"/>
        <v>0</v>
      </c>
      <c r="G194" s="84">
        <f t="shared" si="33"/>
        <v>0</v>
      </c>
    </row>
    <row r="195" spans="1:7" ht="36.75" customHeight="1">
      <c r="A195" s="88" t="s">
        <v>154</v>
      </c>
      <c r="B195" s="83"/>
      <c r="C195" s="83" t="s">
        <v>538</v>
      </c>
      <c r="D195" s="83">
        <v>200</v>
      </c>
      <c r="E195" s="84">
        <v>72.9</v>
      </c>
      <c r="F195" s="84">
        <v>0</v>
      </c>
      <c r="G195" s="84">
        <v>0</v>
      </c>
    </row>
    <row r="196" spans="1:7" ht="41.25" customHeight="1">
      <c r="A196" s="143" t="s">
        <v>549</v>
      </c>
      <c r="B196" s="99"/>
      <c r="C196" s="99" t="s">
        <v>550</v>
      </c>
      <c r="D196" s="99"/>
      <c r="E196" s="100">
        <f>E197</f>
        <v>350</v>
      </c>
      <c r="F196" s="100">
        <f aca="true" t="shared" si="34" ref="F196:G198">F197</f>
        <v>0</v>
      </c>
      <c r="G196" s="100">
        <f t="shared" si="34"/>
        <v>0</v>
      </c>
    </row>
    <row r="197" spans="1:7" ht="68.25" customHeight="1">
      <c r="A197" s="144" t="s">
        <v>551</v>
      </c>
      <c r="B197" s="66"/>
      <c r="C197" s="66" t="s">
        <v>552</v>
      </c>
      <c r="D197" s="66"/>
      <c r="E197" s="67">
        <f>E198</f>
        <v>350</v>
      </c>
      <c r="F197" s="67">
        <f t="shared" si="34"/>
        <v>0</v>
      </c>
      <c r="G197" s="67">
        <f t="shared" si="34"/>
        <v>0</v>
      </c>
    </row>
    <row r="198" spans="1:7" ht="28.5" customHeight="1">
      <c r="A198" s="65" t="s">
        <v>51</v>
      </c>
      <c r="B198" s="66"/>
      <c r="C198" s="66" t="s">
        <v>553</v>
      </c>
      <c r="D198" s="66"/>
      <c r="E198" s="67">
        <f>E199</f>
        <v>350</v>
      </c>
      <c r="F198" s="67">
        <f t="shared" si="34"/>
        <v>0</v>
      </c>
      <c r="G198" s="67">
        <f t="shared" si="34"/>
        <v>0</v>
      </c>
    </row>
    <row r="199" spans="1:7" ht="36.75" customHeight="1">
      <c r="A199" s="88" t="s">
        <v>154</v>
      </c>
      <c r="B199" s="83"/>
      <c r="C199" s="83" t="s">
        <v>553</v>
      </c>
      <c r="D199" s="83">
        <v>200</v>
      </c>
      <c r="E199" s="84">
        <v>350</v>
      </c>
      <c r="F199" s="84">
        <v>0</v>
      </c>
      <c r="G199" s="84">
        <v>0</v>
      </c>
    </row>
    <row r="200" spans="1:7" ht="36.75" customHeight="1">
      <c r="A200" s="98" t="s">
        <v>337</v>
      </c>
      <c r="C200" s="99" t="s">
        <v>336</v>
      </c>
      <c r="D200" s="83"/>
      <c r="E200" s="100">
        <f>E201</f>
        <v>50</v>
      </c>
      <c r="F200" s="100">
        <f aca="true" t="shared" si="35" ref="F200:G202">F201</f>
        <v>0</v>
      </c>
      <c r="G200" s="100">
        <f t="shared" si="35"/>
        <v>0</v>
      </c>
    </row>
    <row r="201" spans="1:7" ht="51" customHeight="1">
      <c r="A201" s="145" t="s">
        <v>554</v>
      </c>
      <c r="B201" s="66"/>
      <c r="C201" s="66" t="s">
        <v>555</v>
      </c>
      <c r="D201" s="66"/>
      <c r="E201" s="67">
        <f>E202</f>
        <v>50</v>
      </c>
      <c r="F201" s="67">
        <f t="shared" si="35"/>
        <v>0</v>
      </c>
      <c r="G201" s="67">
        <f t="shared" si="35"/>
        <v>0</v>
      </c>
    </row>
    <row r="202" spans="1:7" ht="26.25" customHeight="1">
      <c r="A202" s="65" t="s">
        <v>51</v>
      </c>
      <c r="B202" s="66"/>
      <c r="C202" s="66" t="s">
        <v>556</v>
      </c>
      <c r="D202" s="66"/>
      <c r="E202" s="67">
        <f>E203</f>
        <v>50</v>
      </c>
      <c r="F202" s="67">
        <f t="shared" si="35"/>
        <v>0</v>
      </c>
      <c r="G202" s="67">
        <f t="shared" si="35"/>
        <v>0</v>
      </c>
    </row>
    <row r="203" spans="1:7" ht="75" customHeight="1">
      <c r="A203" s="76" t="s">
        <v>11</v>
      </c>
      <c r="B203" s="83"/>
      <c r="C203" s="83" t="s">
        <v>556</v>
      </c>
      <c r="D203" s="83">
        <v>100</v>
      </c>
      <c r="E203" s="84">
        <v>50</v>
      </c>
      <c r="F203" s="84">
        <v>0</v>
      </c>
      <c r="G203" s="84">
        <v>0</v>
      </c>
    </row>
    <row r="204" spans="1:7" ht="16.5" customHeight="1">
      <c r="A204" s="98" t="s">
        <v>22</v>
      </c>
      <c r="B204" s="99"/>
      <c r="C204" s="99" t="s">
        <v>152</v>
      </c>
      <c r="D204" s="99" t="s">
        <v>142</v>
      </c>
      <c r="E204" s="100">
        <f>E205+E210+E214+E216+E218+E220+E223+E226+E229+E233+E241+E245+E235+E238+E208+E212</f>
        <v>93253.69999999998</v>
      </c>
      <c r="F204" s="100">
        <f>F205+F210+F214+F216+F218+F220+F223+F226+F229+F233+F241+F245+F235+F238+F208+F212</f>
        <v>84651.4</v>
      </c>
      <c r="G204" s="100">
        <f>G205+G210+G214+G216+G218+G220+G223+G226+G229+G233+G241+G245+G235+G238+G208+G212</f>
        <v>87514.9</v>
      </c>
    </row>
    <row r="205" spans="1:7" ht="14.25" customHeight="1">
      <c r="A205" s="65" t="s">
        <v>15</v>
      </c>
      <c r="B205" s="66"/>
      <c r="C205" s="66" t="s">
        <v>212</v>
      </c>
      <c r="D205" s="66" t="s">
        <v>142</v>
      </c>
      <c r="E205" s="67">
        <f>E206+E207</f>
        <v>5470.6</v>
      </c>
      <c r="F205" s="67">
        <f>F206+F207</f>
        <v>2651.3</v>
      </c>
      <c r="G205" s="67">
        <f>G206+G207</f>
        <v>8010.4</v>
      </c>
    </row>
    <row r="206" spans="1:7" ht="36" customHeight="1">
      <c r="A206" s="88" t="s">
        <v>154</v>
      </c>
      <c r="B206" s="83"/>
      <c r="C206" s="83" t="s">
        <v>212</v>
      </c>
      <c r="D206" s="83" t="s">
        <v>26</v>
      </c>
      <c r="E206" s="84">
        <v>5250.6</v>
      </c>
      <c r="F206" s="84">
        <v>2431.3</v>
      </c>
      <c r="G206" s="84">
        <v>7790.4</v>
      </c>
    </row>
    <row r="207" spans="1:7" ht="14.25" customHeight="1">
      <c r="A207" s="131" t="s">
        <v>1</v>
      </c>
      <c r="B207" s="132"/>
      <c r="C207" s="132" t="s">
        <v>212</v>
      </c>
      <c r="D207" s="132" t="s">
        <v>0</v>
      </c>
      <c r="E207" s="118">
        <v>220</v>
      </c>
      <c r="F207" s="118">
        <v>220</v>
      </c>
      <c r="G207" s="118">
        <v>220</v>
      </c>
    </row>
    <row r="208" spans="1:7" ht="26.25" customHeight="1">
      <c r="A208" s="125" t="s">
        <v>481</v>
      </c>
      <c r="B208" s="77"/>
      <c r="C208" s="61" t="s">
        <v>482</v>
      </c>
      <c r="D208" s="61"/>
      <c r="E208" s="78">
        <f>E209</f>
        <v>863</v>
      </c>
      <c r="F208" s="78">
        <f>F209</f>
        <v>2475</v>
      </c>
      <c r="G208" s="78">
        <f>G209</f>
        <v>0</v>
      </c>
    </row>
    <row r="209" spans="1:7" ht="14.25" customHeight="1">
      <c r="A209" s="76" t="s">
        <v>1</v>
      </c>
      <c r="B209" s="77"/>
      <c r="C209" s="77" t="s">
        <v>482</v>
      </c>
      <c r="D209" s="77">
        <v>800</v>
      </c>
      <c r="E209" s="78">
        <v>863</v>
      </c>
      <c r="F209" s="78">
        <v>2475</v>
      </c>
      <c r="G209" s="78">
        <v>0</v>
      </c>
    </row>
    <row r="210" spans="1:7" ht="36.75" customHeight="1">
      <c r="A210" s="63" t="s">
        <v>20</v>
      </c>
      <c r="B210" s="61"/>
      <c r="C210" s="61" t="s">
        <v>213</v>
      </c>
      <c r="D210" s="61" t="s">
        <v>142</v>
      </c>
      <c r="E210" s="62">
        <f>E211</f>
        <v>7844.4</v>
      </c>
      <c r="F210" s="62">
        <f>F211</f>
        <v>7844.4</v>
      </c>
      <c r="G210" s="62">
        <f>G211</f>
        <v>7844.4</v>
      </c>
    </row>
    <row r="211" spans="1:8" ht="24" customHeight="1">
      <c r="A211" s="76" t="s">
        <v>44</v>
      </c>
      <c r="B211" s="77"/>
      <c r="C211" s="77" t="s">
        <v>213</v>
      </c>
      <c r="D211" s="77" t="s">
        <v>6</v>
      </c>
      <c r="E211" s="78">
        <v>7844.4</v>
      </c>
      <c r="F211" s="78">
        <v>7844.4</v>
      </c>
      <c r="G211" s="78">
        <v>7844.4</v>
      </c>
      <c r="H211" s="119"/>
    </row>
    <row r="212" spans="1:8" ht="27" customHeight="1">
      <c r="A212" s="63" t="s">
        <v>14</v>
      </c>
      <c r="B212" s="61"/>
      <c r="C212" s="61" t="s">
        <v>478</v>
      </c>
      <c r="D212" s="61"/>
      <c r="E212" s="62">
        <f>E213</f>
        <v>15</v>
      </c>
      <c r="F212" s="62">
        <f>F213</f>
        <v>0</v>
      </c>
      <c r="G212" s="62">
        <f>G213</f>
        <v>0</v>
      </c>
      <c r="H212" s="120"/>
    </row>
    <row r="213" spans="1:8" ht="24" customHeight="1">
      <c r="A213" s="76" t="s">
        <v>44</v>
      </c>
      <c r="B213" s="77"/>
      <c r="C213" s="77" t="s">
        <v>478</v>
      </c>
      <c r="D213" s="77">
        <v>300</v>
      </c>
      <c r="E213" s="78">
        <v>15</v>
      </c>
      <c r="F213" s="78">
        <v>0</v>
      </c>
      <c r="G213" s="78">
        <v>0</v>
      </c>
      <c r="H213" s="120"/>
    </row>
    <row r="214" spans="1:7" ht="36.75" customHeight="1">
      <c r="A214" s="63" t="s">
        <v>136</v>
      </c>
      <c r="B214" s="61"/>
      <c r="C214" s="61" t="s">
        <v>214</v>
      </c>
      <c r="D214" s="61" t="s">
        <v>142</v>
      </c>
      <c r="E214" s="62">
        <f>E215</f>
        <v>4.3</v>
      </c>
      <c r="F214" s="62">
        <f>F215</f>
        <v>4.5</v>
      </c>
      <c r="G214" s="62">
        <f>G215</f>
        <v>4</v>
      </c>
    </row>
    <row r="215" spans="1:7" ht="36" customHeight="1">
      <c r="A215" s="76" t="s">
        <v>154</v>
      </c>
      <c r="B215" s="77"/>
      <c r="C215" s="77" t="s">
        <v>214</v>
      </c>
      <c r="D215" s="77" t="s">
        <v>26</v>
      </c>
      <c r="E215" s="78">
        <v>4.3</v>
      </c>
      <c r="F215" s="78">
        <v>4.5</v>
      </c>
      <c r="G215" s="78">
        <v>4</v>
      </c>
    </row>
    <row r="216" spans="1:7" ht="37.5" customHeight="1">
      <c r="A216" s="63" t="s">
        <v>215</v>
      </c>
      <c r="B216" s="61"/>
      <c r="C216" s="61" t="s">
        <v>216</v>
      </c>
      <c r="D216" s="61" t="s">
        <v>142</v>
      </c>
      <c r="E216" s="62">
        <f>E217</f>
        <v>10</v>
      </c>
      <c r="F216" s="62">
        <f>F217</f>
        <v>10</v>
      </c>
      <c r="G216" s="62">
        <f>G217</f>
        <v>10</v>
      </c>
    </row>
    <row r="217" spans="1:7" ht="24" customHeight="1">
      <c r="A217" s="76" t="s">
        <v>44</v>
      </c>
      <c r="B217" s="77"/>
      <c r="C217" s="77" t="s">
        <v>216</v>
      </c>
      <c r="D217" s="77" t="s">
        <v>6</v>
      </c>
      <c r="E217" s="78">
        <v>10</v>
      </c>
      <c r="F217" s="78">
        <v>10</v>
      </c>
      <c r="G217" s="78">
        <v>10</v>
      </c>
    </row>
    <row r="218" spans="1:7" ht="52.5" customHeight="1">
      <c r="A218" s="63" t="s">
        <v>472</v>
      </c>
      <c r="B218" s="61"/>
      <c r="C218" s="61" t="s">
        <v>217</v>
      </c>
      <c r="D218" s="61" t="s">
        <v>142</v>
      </c>
      <c r="E218" s="62">
        <f>E219</f>
        <v>5330.4</v>
      </c>
      <c r="F218" s="62">
        <f>F219</f>
        <v>5330.4</v>
      </c>
      <c r="G218" s="62">
        <f>G219</f>
        <v>5330.4</v>
      </c>
    </row>
    <row r="219" spans="1:7" ht="15" customHeight="1">
      <c r="A219" s="76" t="s">
        <v>1</v>
      </c>
      <c r="B219" s="77"/>
      <c r="C219" s="77" t="s">
        <v>217</v>
      </c>
      <c r="D219" s="77" t="s">
        <v>0</v>
      </c>
      <c r="E219" s="78">
        <v>5330.4</v>
      </c>
      <c r="F219" s="78">
        <v>5330.4</v>
      </c>
      <c r="G219" s="78">
        <v>5330.4</v>
      </c>
    </row>
    <row r="220" spans="1:7" ht="85.5" customHeight="1">
      <c r="A220" s="63" t="s">
        <v>218</v>
      </c>
      <c r="B220" s="61"/>
      <c r="C220" s="61" t="s">
        <v>219</v>
      </c>
      <c r="D220" s="61" t="s">
        <v>142</v>
      </c>
      <c r="E220" s="62">
        <f>E221+E222</f>
        <v>123.9</v>
      </c>
      <c r="F220" s="62">
        <f>F221+F222</f>
        <v>123.9</v>
      </c>
      <c r="G220" s="62">
        <f>G221+G222</f>
        <v>123.9</v>
      </c>
    </row>
    <row r="221" spans="1:7" ht="72.75" customHeight="1">
      <c r="A221" s="76" t="s">
        <v>11</v>
      </c>
      <c r="B221" s="77"/>
      <c r="C221" s="77" t="s">
        <v>219</v>
      </c>
      <c r="D221" s="77" t="s">
        <v>12</v>
      </c>
      <c r="E221" s="78">
        <v>118.9</v>
      </c>
      <c r="F221" s="78">
        <v>118.9</v>
      </c>
      <c r="G221" s="78">
        <v>118.9</v>
      </c>
    </row>
    <row r="222" spans="1:7" ht="38.25" customHeight="1">
      <c r="A222" s="76" t="s">
        <v>154</v>
      </c>
      <c r="B222" s="77"/>
      <c r="C222" s="77" t="s">
        <v>219</v>
      </c>
      <c r="D222" s="77" t="s">
        <v>26</v>
      </c>
      <c r="E222" s="78">
        <v>5</v>
      </c>
      <c r="F222" s="78">
        <v>5</v>
      </c>
      <c r="G222" s="78">
        <v>5</v>
      </c>
    </row>
    <row r="223" spans="1:7" ht="74.25" customHeight="1">
      <c r="A223" s="63" t="s">
        <v>131</v>
      </c>
      <c r="B223" s="61"/>
      <c r="C223" s="61" t="s">
        <v>220</v>
      </c>
      <c r="D223" s="61" t="s">
        <v>142</v>
      </c>
      <c r="E223" s="62">
        <f>E224+E225</f>
        <v>601.9</v>
      </c>
      <c r="F223" s="62">
        <f>F224+F225</f>
        <v>601.9</v>
      </c>
      <c r="G223" s="62">
        <f>G224+G225</f>
        <v>601.9</v>
      </c>
    </row>
    <row r="224" spans="1:7" ht="74.25" customHeight="1">
      <c r="A224" s="76" t="s">
        <v>11</v>
      </c>
      <c r="B224" s="77"/>
      <c r="C224" s="77" t="s">
        <v>220</v>
      </c>
      <c r="D224" s="77" t="s">
        <v>12</v>
      </c>
      <c r="E224" s="78">
        <v>594.4</v>
      </c>
      <c r="F224" s="78">
        <v>594.4</v>
      </c>
      <c r="G224" s="78">
        <v>594.4</v>
      </c>
    </row>
    <row r="225" spans="1:7" ht="36" customHeight="1">
      <c r="A225" s="76" t="s">
        <v>154</v>
      </c>
      <c r="B225" s="77"/>
      <c r="C225" s="77" t="s">
        <v>220</v>
      </c>
      <c r="D225" s="77" t="s">
        <v>26</v>
      </c>
      <c r="E225" s="78">
        <v>7.5</v>
      </c>
      <c r="F225" s="78">
        <v>7.5</v>
      </c>
      <c r="G225" s="78">
        <v>7.5</v>
      </c>
    </row>
    <row r="226" spans="1:7" ht="85.5" customHeight="1">
      <c r="A226" s="63" t="s">
        <v>221</v>
      </c>
      <c r="B226" s="61"/>
      <c r="C226" s="61" t="s">
        <v>222</v>
      </c>
      <c r="D226" s="61" t="s">
        <v>142</v>
      </c>
      <c r="E226" s="62">
        <f>E227+E228</f>
        <v>84.3</v>
      </c>
      <c r="F226" s="62">
        <f>F227+F228</f>
        <v>84.3</v>
      </c>
      <c r="G226" s="62">
        <f>G227+G228</f>
        <v>84.3</v>
      </c>
    </row>
    <row r="227" spans="1:7" ht="74.25" customHeight="1">
      <c r="A227" s="76" t="s">
        <v>11</v>
      </c>
      <c r="B227" s="77"/>
      <c r="C227" s="77" t="s">
        <v>222</v>
      </c>
      <c r="D227" s="77" t="s">
        <v>12</v>
      </c>
      <c r="E227" s="78">
        <v>83.2</v>
      </c>
      <c r="F227" s="78">
        <v>83.2</v>
      </c>
      <c r="G227" s="78">
        <v>83.2</v>
      </c>
    </row>
    <row r="228" spans="1:7" ht="36" customHeight="1">
      <c r="A228" s="76" t="s">
        <v>154</v>
      </c>
      <c r="B228" s="77"/>
      <c r="C228" s="77" t="s">
        <v>222</v>
      </c>
      <c r="D228" s="77" t="s">
        <v>26</v>
      </c>
      <c r="E228" s="78">
        <v>1.1</v>
      </c>
      <c r="F228" s="78">
        <v>1.1</v>
      </c>
      <c r="G228" s="78">
        <v>1.1</v>
      </c>
    </row>
    <row r="229" spans="1:7" ht="98.25" customHeight="1">
      <c r="A229" s="63" t="s">
        <v>135</v>
      </c>
      <c r="B229" s="61"/>
      <c r="C229" s="61" t="s">
        <v>223</v>
      </c>
      <c r="D229" s="61" t="s">
        <v>142</v>
      </c>
      <c r="E229" s="62">
        <f>E230+E231+E232</f>
        <v>27.299999999999997</v>
      </c>
      <c r="F229" s="62">
        <f>F230+F231+F232</f>
        <v>27.299999999999997</v>
      </c>
      <c r="G229" s="62">
        <f>G230+G231+G232</f>
        <v>27.299999999999997</v>
      </c>
    </row>
    <row r="230" spans="1:7" ht="72" customHeight="1">
      <c r="A230" s="76" t="s">
        <v>11</v>
      </c>
      <c r="B230" s="77"/>
      <c r="C230" s="77" t="s">
        <v>223</v>
      </c>
      <c r="D230" s="77" t="s">
        <v>12</v>
      </c>
      <c r="E230" s="78">
        <v>2.4</v>
      </c>
      <c r="F230" s="78">
        <v>2.4</v>
      </c>
      <c r="G230" s="78">
        <v>2.4</v>
      </c>
    </row>
    <row r="231" spans="1:7" ht="36" customHeight="1">
      <c r="A231" s="76" t="s">
        <v>154</v>
      </c>
      <c r="B231" s="77"/>
      <c r="C231" s="77" t="s">
        <v>223</v>
      </c>
      <c r="D231" s="77" t="s">
        <v>26</v>
      </c>
      <c r="E231" s="78">
        <v>3</v>
      </c>
      <c r="F231" s="78">
        <v>3</v>
      </c>
      <c r="G231" s="78">
        <v>3</v>
      </c>
    </row>
    <row r="232" spans="1:7" ht="12" customHeight="1">
      <c r="A232" s="76" t="s">
        <v>31</v>
      </c>
      <c r="B232" s="77"/>
      <c r="C232" s="77" t="s">
        <v>223</v>
      </c>
      <c r="D232" s="77" t="s">
        <v>2</v>
      </c>
      <c r="E232" s="78">
        <v>21.9</v>
      </c>
      <c r="F232" s="78">
        <v>21.9</v>
      </c>
      <c r="G232" s="78">
        <v>21.9</v>
      </c>
    </row>
    <row r="233" spans="1:7" ht="132.75" customHeight="1">
      <c r="A233" s="63" t="s">
        <v>224</v>
      </c>
      <c r="B233" s="61"/>
      <c r="C233" s="61" t="s">
        <v>225</v>
      </c>
      <c r="D233" s="61" t="s">
        <v>142</v>
      </c>
      <c r="E233" s="62">
        <f>E234</f>
        <v>5</v>
      </c>
      <c r="F233" s="62">
        <f>F234</f>
        <v>5</v>
      </c>
      <c r="G233" s="62">
        <f>G234</f>
        <v>5</v>
      </c>
    </row>
    <row r="234" spans="1:7" ht="36" customHeight="1">
      <c r="A234" s="76" t="s">
        <v>154</v>
      </c>
      <c r="B234" s="77"/>
      <c r="C234" s="77" t="s">
        <v>225</v>
      </c>
      <c r="D234" s="77" t="s">
        <v>26</v>
      </c>
      <c r="E234" s="78">
        <v>5</v>
      </c>
      <c r="F234" s="78">
        <v>5</v>
      </c>
      <c r="G234" s="78">
        <v>5</v>
      </c>
    </row>
    <row r="235" spans="1:7" ht="74.25" customHeight="1">
      <c r="A235" s="63" t="s">
        <v>416</v>
      </c>
      <c r="B235" s="77"/>
      <c r="C235" s="61" t="s">
        <v>417</v>
      </c>
      <c r="D235" s="77"/>
      <c r="E235" s="62">
        <f>E237+E236</f>
        <v>20.5</v>
      </c>
      <c r="F235" s="62">
        <f>F237+F236</f>
        <v>20.5</v>
      </c>
      <c r="G235" s="62">
        <f>G237+G236</f>
        <v>20.5</v>
      </c>
    </row>
    <row r="236" spans="1:7" ht="74.25" customHeight="1">
      <c r="A236" s="76" t="s">
        <v>11</v>
      </c>
      <c r="B236" s="77"/>
      <c r="C236" s="77" t="s">
        <v>417</v>
      </c>
      <c r="D236" s="77">
        <v>100</v>
      </c>
      <c r="E236" s="78">
        <v>20.3</v>
      </c>
      <c r="F236" s="78">
        <v>20.3</v>
      </c>
      <c r="G236" s="78">
        <v>20.3</v>
      </c>
    </row>
    <row r="237" spans="1:7" ht="36" customHeight="1">
      <c r="A237" s="76" t="s">
        <v>154</v>
      </c>
      <c r="B237" s="77"/>
      <c r="C237" s="77" t="s">
        <v>417</v>
      </c>
      <c r="D237" s="77" t="s">
        <v>26</v>
      </c>
      <c r="E237" s="78">
        <v>0.2</v>
      </c>
      <c r="F237" s="78">
        <v>0.2</v>
      </c>
      <c r="G237" s="78">
        <v>0.2</v>
      </c>
    </row>
    <row r="238" spans="1:7" ht="77.25" customHeight="1">
      <c r="A238" s="63" t="s">
        <v>418</v>
      </c>
      <c r="B238" s="77"/>
      <c r="C238" s="61" t="s">
        <v>419</v>
      </c>
      <c r="D238" s="77"/>
      <c r="E238" s="62">
        <f>E240+E239</f>
        <v>40.9</v>
      </c>
      <c r="F238" s="62">
        <f>F240+F239</f>
        <v>40.9</v>
      </c>
      <c r="G238" s="62">
        <f>G240+G239</f>
        <v>40.9</v>
      </c>
    </row>
    <row r="239" spans="1:7" ht="74.25" customHeight="1">
      <c r="A239" s="76" t="s">
        <v>11</v>
      </c>
      <c r="B239" s="77"/>
      <c r="C239" s="77" t="s">
        <v>419</v>
      </c>
      <c r="D239" s="77">
        <v>100</v>
      </c>
      <c r="E239" s="78">
        <v>40.5</v>
      </c>
      <c r="F239" s="78">
        <v>40.5</v>
      </c>
      <c r="G239" s="78">
        <v>40.5</v>
      </c>
    </row>
    <row r="240" spans="1:7" ht="36" customHeight="1">
      <c r="A240" s="76" t="s">
        <v>154</v>
      </c>
      <c r="B240" s="77"/>
      <c r="C240" s="77" t="s">
        <v>419</v>
      </c>
      <c r="D240" s="77" t="s">
        <v>26</v>
      </c>
      <c r="E240" s="78">
        <v>0.4</v>
      </c>
      <c r="F240" s="78">
        <v>0.4</v>
      </c>
      <c r="G240" s="78">
        <v>0.4</v>
      </c>
    </row>
    <row r="241" spans="1:10" ht="37.5" customHeight="1">
      <c r="A241" s="63" t="s">
        <v>21</v>
      </c>
      <c r="B241" s="61"/>
      <c r="C241" s="61" t="s">
        <v>153</v>
      </c>
      <c r="D241" s="61" t="s">
        <v>142</v>
      </c>
      <c r="E241" s="62">
        <f>E242+E243+E244</f>
        <v>68607.3</v>
      </c>
      <c r="F241" s="62">
        <f>F242+F243+F244</f>
        <v>61414.8</v>
      </c>
      <c r="G241" s="62">
        <f>G242+G243+G244</f>
        <v>61394.700000000004</v>
      </c>
      <c r="H241" s="3"/>
      <c r="I241" s="3"/>
      <c r="J241" s="3"/>
    </row>
    <row r="242" spans="1:7" ht="72.75" customHeight="1">
      <c r="A242" s="76" t="s">
        <v>11</v>
      </c>
      <c r="B242" s="77"/>
      <c r="C242" s="77" t="s">
        <v>153</v>
      </c>
      <c r="D242" s="77" t="s">
        <v>12</v>
      </c>
      <c r="E242" s="78">
        <v>59680.2</v>
      </c>
      <c r="F242" s="78">
        <v>56824.8</v>
      </c>
      <c r="G242" s="78">
        <v>56824.9</v>
      </c>
    </row>
    <row r="243" spans="1:7" ht="36" customHeight="1">
      <c r="A243" s="76" t="s">
        <v>154</v>
      </c>
      <c r="B243" s="77"/>
      <c r="C243" s="77" t="s">
        <v>153</v>
      </c>
      <c r="D243" s="77" t="s">
        <v>26</v>
      </c>
      <c r="E243" s="78">
        <v>8897.1</v>
      </c>
      <c r="F243" s="78">
        <v>4560</v>
      </c>
      <c r="G243" s="78">
        <v>4539.8</v>
      </c>
    </row>
    <row r="244" spans="1:7" ht="12.75" customHeight="1">
      <c r="A244" s="76" t="s">
        <v>1</v>
      </c>
      <c r="B244" s="77"/>
      <c r="C244" s="77" t="s">
        <v>153</v>
      </c>
      <c r="D244" s="77" t="s">
        <v>0</v>
      </c>
      <c r="E244" s="78">
        <v>30</v>
      </c>
      <c r="F244" s="78">
        <v>30</v>
      </c>
      <c r="G244" s="78">
        <v>30</v>
      </c>
    </row>
    <row r="245" spans="1:7" ht="12.75" customHeight="1">
      <c r="A245" s="63" t="s">
        <v>313</v>
      </c>
      <c r="B245" s="61"/>
      <c r="C245" s="61" t="s">
        <v>346</v>
      </c>
      <c r="D245" s="61" t="s">
        <v>142</v>
      </c>
      <c r="E245" s="62">
        <f>E246</f>
        <v>4204.9</v>
      </c>
      <c r="F245" s="62">
        <f>F246</f>
        <v>4017.2</v>
      </c>
      <c r="G245" s="62">
        <f>G246</f>
        <v>4017.2</v>
      </c>
    </row>
    <row r="246" spans="1:7" ht="72.75" customHeight="1">
      <c r="A246" s="76" t="s">
        <v>11</v>
      </c>
      <c r="B246" s="77"/>
      <c r="C246" s="77" t="s">
        <v>346</v>
      </c>
      <c r="D246" s="77" t="s">
        <v>12</v>
      </c>
      <c r="E246" s="78">
        <v>4204.9</v>
      </c>
      <c r="F246" s="78">
        <v>4017.2</v>
      </c>
      <c r="G246" s="78">
        <v>4017.2</v>
      </c>
    </row>
    <row r="247" spans="1:10" ht="18" customHeight="1">
      <c r="A247" s="54" t="s">
        <v>226</v>
      </c>
      <c r="B247" s="55" t="s">
        <v>7</v>
      </c>
      <c r="C247" s="56" t="s">
        <v>142</v>
      </c>
      <c r="D247" s="56" t="s">
        <v>142</v>
      </c>
      <c r="E247" s="57">
        <f>E248</f>
        <v>3514.9</v>
      </c>
      <c r="F247" s="57">
        <f>F248</f>
        <v>3259.9</v>
      </c>
      <c r="G247" s="57">
        <f>G248</f>
        <v>3259.9</v>
      </c>
      <c r="H247" s="127"/>
      <c r="I247" s="127"/>
      <c r="J247" s="3"/>
    </row>
    <row r="248" spans="1:7" ht="15" customHeight="1">
      <c r="A248" s="79" t="s">
        <v>22</v>
      </c>
      <c r="B248" s="55"/>
      <c r="C248" s="55" t="s">
        <v>152</v>
      </c>
      <c r="D248" s="55" t="s">
        <v>142</v>
      </c>
      <c r="E248" s="57">
        <f>E249+E252+E255</f>
        <v>3514.9</v>
      </c>
      <c r="F248" s="57">
        <f>F249+F252+F255</f>
        <v>3259.9</v>
      </c>
      <c r="G248" s="57">
        <f>G249+G252+G255</f>
        <v>3259.9</v>
      </c>
    </row>
    <row r="249" spans="1:7" ht="48.75" customHeight="1">
      <c r="A249" s="63" t="s">
        <v>85</v>
      </c>
      <c r="B249" s="61"/>
      <c r="C249" s="61" t="s">
        <v>227</v>
      </c>
      <c r="D249" s="61" t="s">
        <v>142</v>
      </c>
      <c r="E249" s="62">
        <f>E250+E251</f>
        <v>126</v>
      </c>
      <c r="F249" s="62">
        <f>F250+F251</f>
        <v>0</v>
      </c>
      <c r="G249" s="62">
        <f>G250+G251</f>
        <v>0</v>
      </c>
    </row>
    <row r="250" spans="1:7" ht="74.25" customHeight="1">
      <c r="A250" s="76" t="s">
        <v>11</v>
      </c>
      <c r="B250" s="77"/>
      <c r="C250" s="77" t="s">
        <v>227</v>
      </c>
      <c r="D250" s="77" t="s">
        <v>12</v>
      </c>
      <c r="E250" s="78">
        <v>125</v>
      </c>
      <c r="F250" s="78">
        <v>0</v>
      </c>
      <c r="G250" s="78">
        <v>0</v>
      </c>
    </row>
    <row r="251" spans="1:7" ht="36" customHeight="1">
      <c r="A251" s="76" t="s">
        <v>154</v>
      </c>
      <c r="B251" s="77"/>
      <c r="C251" s="77" t="s">
        <v>227</v>
      </c>
      <c r="D251" s="77" t="s">
        <v>26</v>
      </c>
      <c r="E251" s="78">
        <v>1</v>
      </c>
      <c r="F251" s="78">
        <v>0</v>
      </c>
      <c r="G251" s="78">
        <v>0</v>
      </c>
    </row>
    <row r="252" spans="1:9" ht="36.75" customHeight="1">
      <c r="A252" s="63" t="s">
        <v>21</v>
      </c>
      <c r="B252" s="61"/>
      <c r="C252" s="61" t="s">
        <v>153</v>
      </c>
      <c r="D252" s="61" t="s">
        <v>142</v>
      </c>
      <c r="E252" s="62">
        <f>E253+E254</f>
        <v>1603.8000000000002</v>
      </c>
      <c r="F252" s="62">
        <f>F253+F254</f>
        <v>1616.3000000000002</v>
      </c>
      <c r="G252" s="62">
        <f>G253+G254</f>
        <v>1616.3000000000002</v>
      </c>
      <c r="H252" s="3"/>
      <c r="I252" s="3"/>
    </row>
    <row r="253" spans="1:7" ht="72.75" customHeight="1">
      <c r="A253" s="76" t="s">
        <v>11</v>
      </c>
      <c r="B253" s="77"/>
      <c r="C253" s="77" t="s">
        <v>153</v>
      </c>
      <c r="D253" s="77" t="s">
        <v>12</v>
      </c>
      <c r="E253" s="78">
        <v>1273.2</v>
      </c>
      <c r="F253" s="78">
        <v>1285.7</v>
      </c>
      <c r="G253" s="78">
        <v>1285.7</v>
      </c>
    </row>
    <row r="254" spans="1:7" ht="36" customHeight="1">
      <c r="A254" s="76" t="s">
        <v>154</v>
      </c>
      <c r="B254" s="77"/>
      <c r="C254" s="77" t="s">
        <v>153</v>
      </c>
      <c r="D254" s="77" t="s">
        <v>26</v>
      </c>
      <c r="E254" s="78">
        <v>330.6</v>
      </c>
      <c r="F254" s="78">
        <v>330.6</v>
      </c>
      <c r="G254" s="78">
        <v>330.6</v>
      </c>
    </row>
    <row r="255" spans="1:7" ht="36" customHeight="1">
      <c r="A255" s="63" t="s">
        <v>32</v>
      </c>
      <c r="B255" s="61"/>
      <c r="C255" s="61" t="s">
        <v>228</v>
      </c>
      <c r="D255" s="61" t="s">
        <v>142</v>
      </c>
      <c r="E255" s="62">
        <f>E256</f>
        <v>1785.1</v>
      </c>
      <c r="F255" s="62">
        <f>F256</f>
        <v>1643.6</v>
      </c>
      <c r="G255" s="62">
        <f>G256</f>
        <v>1643.6</v>
      </c>
    </row>
    <row r="256" spans="1:7" ht="72" customHeight="1">
      <c r="A256" s="76" t="s">
        <v>11</v>
      </c>
      <c r="B256" s="77"/>
      <c r="C256" s="77" t="s">
        <v>228</v>
      </c>
      <c r="D256" s="77" t="s">
        <v>12</v>
      </c>
      <c r="E256" s="78">
        <v>1785.1</v>
      </c>
      <c r="F256" s="78">
        <v>1643.6</v>
      </c>
      <c r="G256" s="78">
        <v>1643.6</v>
      </c>
    </row>
    <row r="257" spans="1:9" ht="28.5" customHeight="1">
      <c r="A257" s="54" t="s">
        <v>229</v>
      </c>
      <c r="B257" s="55" t="s">
        <v>27</v>
      </c>
      <c r="C257" s="56" t="s">
        <v>142</v>
      </c>
      <c r="D257" s="56" t="s">
        <v>142</v>
      </c>
      <c r="E257" s="57">
        <f>E262+E330+E339+E325+E258</f>
        <v>209330.99999999997</v>
      </c>
      <c r="F257" s="57">
        <f>F262+F330+F339+F325+F258</f>
        <v>198239.7</v>
      </c>
      <c r="G257" s="57">
        <f>G262+G330+G339+G325+G258</f>
        <v>207735.8</v>
      </c>
      <c r="H257" s="127"/>
      <c r="I257" s="127"/>
    </row>
    <row r="258" spans="1:7" ht="38.25" customHeight="1">
      <c r="A258" s="86" t="s">
        <v>33</v>
      </c>
      <c r="B258" s="114"/>
      <c r="C258" s="114" t="s">
        <v>178</v>
      </c>
      <c r="D258" s="114" t="s">
        <v>142</v>
      </c>
      <c r="E258" s="57">
        <f>E259</f>
        <v>50</v>
      </c>
      <c r="F258" s="57">
        <f aca="true" t="shared" si="36" ref="F258:G260">F259</f>
        <v>50</v>
      </c>
      <c r="G258" s="57">
        <f t="shared" si="36"/>
        <v>50</v>
      </c>
    </row>
    <row r="259" spans="1:7" ht="40.5" customHeight="1">
      <c r="A259" s="58" t="s">
        <v>133</v>
      </c>
      <c r="B259" s="59"/>
      <c r="C259" s="59" t="s">
        <v>289</v>
      </c>
      <c r="D259" s="59" t="s">
        <v>142</v>
      </c>
      <c r="E259" s="62">
        <f>E260</f>
        <v>50</v>
      </c>
      <c r="F259" s="62">
        <f t="shared" si="36"/>
        <v>50</v>
      </c>
      <c r="G259" s="62">
        <f t="shared" si="36"/>
        <v>50</v>
      </c>
    </row>
    <row r="260" spans="1:7" ht="27" customHeight="1">
      <c r="A260" s="60" t="s">
        <v>51</v>
      </c>
      <c r="B260" s="61"/>
      <c r="C260" s="61" t="s">
        <v>290</v>
      </c>
      <c r="D260" s="61" t="s">
        <v>142</v>
      </c>
      <c r="E260" s="62">
        <f>E261</f>
        <v>50</v>
      </c>
      <c r="F260" s="62">
        <f t="shared" si="36"/>
        <v>50</v>
      </c>
      <c r="G260" s="62">
        <f t="shared" si="36"/>
        <v>50</v>
      </c>
    </row>
    <row r="261" spans="1:7" ht="36" customHeight="1">
      <c r="A261" s="76" t="s">
        <v>5</v>
      </c>
      <c r="B261" s="77"/>
      <c r="C261" s="108" t="s">
        <v>290</v>
      </c>
      <c r="D261" s="77" t="s">
        <v>13</v>
      </c>
      <c r="E261" s="78">
        <v>50</v>
      </c>
      <c r="F261" s="78">
        <v>50</v>
      </c>
      <c r="G261" s="78">
        <v>50</v>
      </c>
    </row>
    <row r="262" spans="1:7" ht="48" customHeight="1">
      <c r="A262" s="79" t="s">
        <v>46</v>
      </c>
      <c r="B262" s="55"/>
      <c r="C262" s="55" t="s">
        <v>230</v>
      </c>
      <c r="D262" s="55" t="s">
        <v>142</v>
      </c>
      <c r="E262" s="57">
        <f>E263++E268+E271+E276+E279+E286+E289+E293+E298+E301+E307+E314+E322+E319</f>
        <v>206567.59999999998</v>
      </c>
      <c r="F262" s="57">
        <f>F263++F268+F271+F276+F279+F286+F289+F293+F298+F301+F307+F314+F322+F319</f>
        <v>196842.30000000002</v>
      </c>
      <c r="G262" s="57">
        <f>G263++G268+G271+G276+G279+G286+G289+G293+G298+G301+G307+G314+G322+G319</f>
        <v>206338.4</v>
      </c>
    </row>
    <row r="263" spans="1:7" ht="39.75" customHeight="1">
      <c r="A263" s="74" t="s">
        <v>54</v>
      </c>
      <c r="B263" s="61"/>
      <c r="C263" s="61" t="s">
        <v>231</v>
      </c>
      <c r="D263" s="61" t="s">
        <v>142</v>
      </c>
      <c r="E263" s="62">
        <f>E264+E266</f>
        <v>3986.3999999999996</v>
      </c>
      <c r="F263" s="62">
        <f>F264+F266</f>
        <v>0</v>
      </c>
      <c r="G263" s="62">
        <f>G264+G266</f>
        <v>0</v>
      </c>
    </row>
    <row r="264" spans="1:7" ht="25.5" customHeight="1">
      <c r="A264" s="63" t="s">
        <v>51</v>
      </c>
      <c r="B264" s="61"/>
      <c r="C264" s="61" t="s">
        <v>320</v>
      </c>
      <c r="D264" s="61" t="s">
        <v>142</v>
      </c>
      <c r="E264" s="62">
        <f>E265</f>
        <v>2387.7</v>
      </c>
      <c r="F264" s="62">
        <f>F265</f>
        <v>0</v>
      </c>
      <c r="G264" s="62">
        <f>G265</f>
        <v>0</v>
      </c>
    </row>
    <row r="265" spans="1:7" ht="36" customHeight="1">
      <c r="A265" s="76" t="s">
        <v>5</v>
      </c>
      <c r="B265" s="77"/>
      <c r="C265" s="77" t="s">
        <v>320</v>
      </c>
      <c r="D265" s="77" t="s">
        <v>13</v>
      </c>
      <c r="E265" s="78">
        <v>2387.7</v>
      </c>
      <c r="F265" s="78">
        <v>0</v>
      </c>
      <c r="G265" s="78">
        <v>0</v>
      </c>
    </row>
    <row r="266" spans="1:7" ht="27.75" customHeight="1">
      <c r="A266" s="63" t="s">
        <v>99</v>
      </c>
      <c r="B266" s="61"/>
      <c r="C266" s="61" t="s">
        <v>100</v>
      </c>
      <c r="D266" s="61" t="s">
        <v>142</v>
      </c>
      <c r="E266" s="62">
        <f>E267</f>
        <v>1598.7</v>
      </c>
      <c r="F266" s="62">
        <f>F267</f>
        <v>0</v>
      </c>
      <c r="G266" s="62">
        <f>G267</f>
        <v>0</v>
      </c>
    </row>
    <row r="267" spans="1:7" ht="36" customHeight="1">
      <c r="A267" s="76" t="s">
        <v>5</v>
      </c>
      <c r="B267" s="77"/>
      <c r="C267" s="77" t="s">
        <v>100</v>
      </c>
      <c r="D267" s="77" t="s">
        <v>13</v>
      </c>
      <c r="E267" s="78">
        <v>1598.7</v>
      </c>
      <c r="F267" s="78">
        <v>0</v>
      </c>
      <c r="G267" s="78">
        <v>0</v>
      </c>
    </row>
    <row r="268" spans="1:7" ht="29.25" customHeight="1">
      <c r="A268" s="58" t="s">
        <v>71</v>
      </c>
      <c r="B268" s="61"/>
      <c r="C268" s="61" t="s">
        <v>232</v>
      </c>
      <c r="D268" s="61" t="s">
        <v>142</v>
      </c>
      <c r="E268" s="62">
        <f aca="true" t="shared" si="37" ref="E268:G269">E269</f>
        <v>352</v>
      </c>
      <c r="F268" s="62">
        <f t="shared" si="37"/>
        <v>352</v>
      </c>
      <c r="G268" s="62">
        <f t="shared" si="37"/>
        <v>352</v>
      </c>
    </row>
    <row r="269" spans="1:7" ht="24" customHeight="1">
      <c r="A269" s="63" t="s">
        <v>51</v>
      </c>
      <c r="B269" s="61"/>
      <c r="C269" s="61" t="s">
        <v>372</v>
      </c>
      <c r="D269" s="61" t="s">
        <v>142</v>
      </c>
      <c r="E269" s="62">
        <f t="shared" si="37"/>
        <v>352</v>
      </c>
      <c r="F269" s="62">
        <f t="shared" si="37"/>
        <v>352</v>
      </c>
      <c r="G269" s="62">
        <f t="shared" si="37"/>
        <v>352</v>
      </c>
    </row>
    <row r="270" spans="1:7" ht="36" customHeight="1">
      <c r="A270" s="76" t="s">
        <v>5</v>
      </c>
      <c r="B270" s="77"/>
      <c r="C270" s="77" t="s">
        <v>372</v>
      </c>
      <c r="D270" s="77" t="s">
        <v>13</v>
      </c>
      <c r="E270" s="78">
        <v>352</v>
      </c>
      <c r="F270" s="78">
        <v>352</v>
      </c>
      <c r="G270" s="78">
        <v>352</v>
      </c>
    </row>
    <row r="271" spans="1:7" ht="13.5" customHeight="1">
      <c r="A271" s="58" t="s">
        <v>81</v>
      </c>
      <c r="B271" s="61"/>
      <c r="C271" s="61" t="s">
        <v>233</v>
      </c>
      <c r="D271" s="61" t="s">
        <v>142</v>
      </c>
      <c r="E271" s="62">
        <f>E272+E274</f>
        <v>14569.8</v>
      </c>
      <c r="F271" s="62">
        <f>F272+F274</f>
        <v>14873.4</v>
      </c>
      <c r="G271" s="62">
        <f>G272+G274</f>
        <v>16850</v>
      </c>
    </row>
    <row r="272" spans="1:7" ht="24" customHeight="1">
      <c r="A272" s="63" t="s">
        <v>51</v>
      </c>
      <c r="B272" s="61"/>
      <c r="C272" s="61" t="s">
        <v>234</v>
      </c>
      <c r="D272" s="61" t="s">
        <v>142</v>
      </c>
      <c r="E272" s="62">
        <f>E273</f>
        <v>14372.9</v>
      </c>
      <c r="F272" s="62">
        <f>F273</f>
        <v>14873.4</v>
      </c>
      <c r="G272" s="62">
        <f>G273</f>
        <v>16850</v>
      </c>
    </row>
    <row r="273" spans="1:7" ht="36" customHeight="1">
      <c r="A273" s="76" t="s">
        <v>5</v>
      </c>
      <c r="B273" s="77"/>
      <c r="C273" s="77" t="s">
        <v>234</v>
      </c>
      <c r="D273" s="77" t="s">
        <v>13</v>
      </c>
      <c r="E273" s="78">
        <v>14372.9</v>
      </c>
      <c r="F273" s="78">
        <v>14873.4</v>
      </c>
      <c r="G273" s="78">
        <v>16850</v>
      </c>
    </row>
    <row r="274" spans="1:7" ht="15.75" customHeight="1">
      <c r="A274" s="60" t="s">
        <v>86</v>
      </c>
      <c r="B274" s="61"/>
      <c r="C274" s="61" t="s">
        <v>427</v>
      </c>
      <c r="D274" s="61" t="s">
        <v>142</v>
      </c>
      <c r="E274" s="78">
        <f>E275</f>
        <v>196.9</v>
      </c>
      <c r="F274" s="78">
        <f>F275</f>
        <v>0</v>
      </c>
      <c r="G274" s="78">
        <f>G275</f>
        <v>0</v>
      </c>
    </row>
    <row r="275" spans="1:7" ht="38.25" customHeight="1">
      <c r="A275" s="76" t="s">
        <v>5</v>
      </c>
      <c r="B275" s="77"/>
      <c r="C275" s="77" t="s">
        <v>427</v>
      </c>
      <c r="D275" s="77" t="s">
        <v>13</v>
      </c>
      <c r="E275" s="78">
        <v>196.9</v>
      </c>
      <c r="F275" s="78">
        <v>0</v>
      </c>
      <c r="G275" s="78">
        <v>0</v>
      </c>
    </row>
    <row r="276" spans="1:7" ht="16.5" customHeight="1">
      <c r="A276" s="58" t="s">
        <v>373</v>
      </c>
      <c r="B276" s="61"/>
      <c r="C276" s="61" t="s">
        <v>235</v>
      </c>
      <c r="D276" s="61" t="s">
        <v>142</v>
      </c>
      <c r="E276" s="62">
        <f aca="true" t="shared" si="38" ref="E276:G277">E277</f>
        <v>2968.9</v>
      </c>
      <c r="F276" s="62">
        <f t="shared" si="38"/>
        <v>3071.5</v>
      </c>
      <c r="G276" s="62">
        <f t="shared" si="38"/>
        <v>3490</v>
      </c>
    </row>
    <row r="277" spans="1:7" ht="25.5" customHeight="1">
      <c r="A277" s="63" t="s">
        <v>51</v>
      </c>
      <c r="B277" s="61"/>
      <c r="C277" s="61" t="s">
        <v>321</v>
      </c>
      <c r="D277" s="61" t="s">
        <v>142</v>
      </c>
      <c r="E277" s="62">
        <f t="shared" si="38"/>
        <v>2968.9</v>
      </c>
      <c r="F277" s="62">
        <f t="shared" si="38"/>
        <v>3071.5</v>
      </c>
      <c r="G277" s="62">
        <f t="shared" si="38"/>
        <v>3490</v>
      </c>
    </row>
    <row r="278" spans="1:7" ht="36" customHeight="1">
      <c r="A278" s="76" t="s">
        <v>5</v>
      </c>
      <c r="B278" s="77"/>
      <c r="C278" s="77" t="s">
        <v>321</v>
      </c>
      <c r="D278" s="77" t="s">
        <v>13</v>
      </c>
      <c r="E278" s="78">
        <v>2968.9</v>
      </c>
      <c r="F278" s="78">
        <v>3071.5</v>
      </c>
      <c r="G278" s="78">
        <v>3490</v>
      </c>
    </row>
    <row r="279" spans="1:7" ht="39" customHeight="1">
      <c r="A279" s="58" t="s">
        <v>374</v>
      </c>
      <c r="B279" s="59"/>
      <c r="C279" s="59" t="s">
        <v>342</v>
      </c>
      <c r="D279" s="59" t="s">
        <v>142</v>
      </c>
      <c r="E279" s="62">
        <f>E280+E282+E284</f>
        <v>17193.7</v>
      </c>
      <c r="F279" s="62">
        <f>F280+F282+F284</f>
        <v>16931</v>
      </c>
      <c r="G279" s="62">
        <f>G280+G282+G284</f>
        <v>16931</v>
      </c>
    </row>
    <row r="280" spans="1:7" ht="24.75" customHeight="1">
      <c r="A280" s="60" t="s">
        <v>51</v>
      </c>
      <c r="B280" s="61"/>
      <c r="C280" s="61" t="s">
        <v>343</v>
      </c>
      <c r="D280" s="61" t="s">
        <v>142</v>
      </c>
      <c r="E280" s="62">
        <f>E281</f>
        <v>628</v>
      </c>
      <c r="F280" s="62">
        <f>F281</f>
        <v>704</v>
      </c>
      <c r="G280" s="62">
        <f>G281</f>
        <v>704</v>
      </c>
    </row>
    <row r="281" spans="1:7" ht="36" customHeight="1">
      <c r="A281" s="76" t="s">
        <v>5</v>
      </c>
      <c r="B281" s="77"/>
      <c r="C281" s="108" t="s">
        <v>343</v>
      </c>
      <c r="D281" s="77" t="s">
        <v>13</v>
      </c>
      <c r="E281" s="78">
        <v>628</v>
      </c>
      <c r="F281" s="78">
        <v>704</v>
      </c>
      <c r="G281" s="78">
        <v>704</v>
      </c>
    </row>
    <row r="282" spans="1:7" ht="27" customHeight="1">
      <c r="A282" s="60" t="s">
        <v>99</v>
      </c>
      <c r="B282" s="61"/>
      <c r="C282" s="61" t="s">
        <v>375</v>
      </c>
      <c r="D282" s="61" t="s">
        <v>142</v>
      </c>
      <c r="E282" s="62">
        <f>E283</f>
        <v>144</v>
      </c>
      <c r="F282" s="62">
        <f>F283</f>
        <v>0</v>
      </c>
      <c r="G282" s="62">
        <f>G283</f>
        <v>0</v>
      </c>
    </row>
    <row r="283" spans="1:7" ht="36" customHeight="1">
      <c r="A283" s="76" t="s">
        <v>5</v>
      </c>
      <c r="B283" s="77"/>
      <c r="C283" s="108" t="s">
        <v>375</v>
      </c>
      <c r="D283" s="77" t="s">
        <v>13</v>
      </c>
      <c r="E283" s="78">
        <v>144</v>
      </c>
      <c r="F283" s="78">
        <v>0</v>
      </c>
      <c r="G283" s="78">
        <v>0</v>
      </c>
    </row>
    <row r="284" spans="1:7" ht="27" customHeight="1">
      <c r="A284" s="60" t="s">
        <v>197</v>
      </c>
      <c r="B284" s="61"/>
      <c r="C284" s="61" t="s">
        <v>376</v>
      </c>
      <c r="D284" s="61" t="s">
        <v>142</v>
      </c>
      <c r="E284" s="62">
        <f>E285</f>
        <v>16421.7</v>
      </c>
      <c r="F284" s="62">
        <f>F285</f>
        <v>16227</v>
      </c>
      <c r="G284" s="62">
        <f>G285</f>
        <v>16227</v>
      </c>
    </row>
    <row r="285" spans="1:7" ht="36" customHeight="1">
      <c r="A285" s="76" t="s">
        <v>5</v>
      </c>
      <c r="B285" s="77"/>
      <c r="C285" s="108" t="s">
        <v>376</v>
      </c>
      <c r="D285" s="77" t="s">
        <v>13</v>
      </c>
      <c r="E285" s="78">
        <v>16421.7</v>
      </c>
      <c r="F285" s="78">
        <v>16227</v>
      </c>
      <c r="G285" s="78">
        <v>16227</v>
      </c>
    </row>
    <row r="286" spans="1:7" ht="18" customHeight="1">
      <c r="A286" s="58" t="s">
        <v>377</v>
      </c>
      <c r="B286" s="61"/>
      <c r="C286" s="61" t="s">
        <v>236</v>
      </c>
      <c r="D286" s="61" t="s">
        <v>142</v>
      </c>
      <c r="E286" s="62">
        <f aca="true" t="shared" si="39" ref="E286:G287">E287</f>
        <v>35093</v>
      </c>
      <c r="F286" s="62">
        <f t="shared" si="39"/>
        <v>36393</v>
      </c>
      <c r="G286" s="62">
        <f t="shared" si="39"/>
        <v>41379</v>
      </c>
    </row>
    <row r="287" spans="1:7" ht="24" customHeight="1">
      <c r="A287" s="63" t="s">
        <v>51</v>
      </c>
      <c r="B287" s="61"/>
      <c r="C287" s="61" t="s">
        <v>237</v>
      </c>
      <c r="D287" s="61" t="s">
        <v>142</v>
      </c>
      <c r="E287" s="62">
        <f t="shared" si="39"/>
        <v>35093</v>
      </c>
      <c r="F287" s="62">
        <f t="shared" si="39"/>
        <v>36393</v>
      </c>
      <c r="G287" s="62">
        <f t="shared" si="39"/>
        <v>41379</v>
      </c>
    </row>
    <row r="288" spans="1:7" ht="36" customHeight="1">
      <c r="A288" s="76" t="s">
        <v>5</v>
      </c>
      <c r="B288" s="77"/>
      <c r="C288" s="77" t="s">
        <v>237</v>
      </c>
      <c r="D288" s="77" t="s">
        <v>13</v>
      </c>
      <c r="E288" s="78">
        <v>35093</v>
      </c>
      <c r="F288" s="78">
        <v>36393</v>
      </c>
      <c r="G288" s="78">
        <v>41379</v>
      </c>
    </row>
    <row r="289" spans="1:7" ht="29.25" customHeight="1">
      <c r="A289" s="74" t="s">
        <v>96</v>
      </c>
      <c r="B289" s="61"/>
      <c r="C289" s="61" t="s">
        <v>238</v>
      </c>
      <c r="D289" s="61" t="s">
        <v>142</v>
      </c>
      <c r="E289" s="62">
        <f>E290</f>
        <v>1189</v>
      </c>
      <c r="F289" s="62">
        <f>F290</f>
        <v>1030</v>
      </c>
      <c r="G289" s="62">
        <f>G290</f>
        <v>1030</v>
      </c>
    </row>
    <row r="290" spans="1:7" ht="24" customHeight="1">
      <c r="A290" s="63" t="s">
        <v>51</v>
      </c>
      <c r="B290" s="61"/>
      <c r="C290" s="61" t="s">
        <v>239</v>
      </c>
      <c r="D290" s="61" t="s">
        <v>142</v>
      </c>
      <c r="E290" s="62">
        <f>E292+E291</f>
        <v>1189</v>
      </c>
      <c r="F290" s="62">
        <f>F292+F291</f>
        <v>1030</v>
      </c>
      <c r="G290" s="62">
        <f>G292+G291</f>
        <v>1030</v>
      </c>
    </row>
    <row r="291" spans="1:7" ht="41.25" customHeight="1">
      <c r="A291" s="76" t="s">
        <v>154</v>
      </c>
      <c r="B291" s="77"/>
      <c r="C291" s="77" t="s">
        <v>239</v>
      </c>
      <c r="D291" s="77">
        <v>200</v>
      </c>
      <c r="E291" s="78">
        <v>130</v>
      </c>
      <c r="F291" s="78">
        <v>130</v>
      </c>
      <c r="G291" s="78">
        <v>130</v>
      </c>
    </row>
    <row r="292" spans="1:7" ht="36" customHeight="1">
      <c r="A292" s="76" t="s">
        <v>5</v>
      </c>
      <c r="B292" s="77"/>
      <c r="C292" s="77" t="s">
        <v>239</v>
      </c>
      <c r="D292" s="77" t="s">
        <v>13</v>
      </c>
      <c r="E292" s="78">
        <v>1059</v>
      </c>
      <c r="F292" s="78">
        <v>900</v>
      </c>
      <c r="G292" s="78">
        <v>900</v>
      </c>
    </row>
    <row r="293" spans="1:7" ht="53.25" customHeight="1">
      <c r="A293" s="58" t="s">
        <v>381</v>
      </c>
      <c r="B293" s="61"/>
      <c r="C293" s="61" t="s">
        <v>378</v>
      </c>
      <c r="D293" s="61" t="s">
        <v>142</v>
      </c>
      <c r="E293" s="62">
        <f>E296+E294</f>
        <v>1775.2</v>
      </c>
      <c r="F293" s="62">
        <f>F296+F294</f>
        <v>0</v>
      </c>
      <c r="G293" s="62">
        <f>G296+G294</f>
        <v>0</v>
      </c>
    </row>
    <row r="294" spans="1:7" ht="36.75" customHeight="1">
      <c r="A294" s="63" t="s">
        <v>347</v>
      </c>
      <c r="B294" s="61"/>
      <c r="C294" s="61" t="s">
        <v>379</v>
      </c>
      <c r="D294" s="61"/>
      <c r="E294" s="62">
        <f>E295</f>
        <v>1219.2</v>
      </c>
      <c r="F294" s="62">
        <f>F295</f>
        <v>0</v>
      </c>
      <c r="G294" s="62">
        <f>G295</f>
        <v>0</v>
      </c>
    </row>
    <row r="295" spans="1:7" ht="27" customHeight="1">
      <c r="A295" s="76" t="s">
        <v>5</v>
      </c>
      <c r="B295" s="77"/>
      <c r="C295" s="77" t="s">
        <v>379</v>
      </c>
      <c r="D295" s="77">
        <v>600</v>
      </c>
      <c r="E295" s="78">
        <v>1219.2</v>
      </c>
      <c r="F295" s="78">
        <v>0</v>
      </c>
      <c r="G295" s="78">
        <v>0</v>
      </c>
    </row>
    <row r="296" spans="1:7" ht="50.25" customHeight="1">
      <c r="A296" s="63" t="s">
        <v>95</v>
      </c>
      <c r="B296" s="61"/>
      <c r="C296" s="61" t="s">
        <v>380</v>
      </c>
      <c r="D296" s="61" t="s">
        <v>142</v>
      </c>
      <c r="E296" s="62">
        <f>E297</f>
        <v>556</v>
      </c>
      <c r="F296" s="62">
        <f>F297</f>
        <v>0</v>
      </c>
      <c r="G296" s="62">
        <f>G297</f>
        <v>0</v>
      </c>
    </row>
    <row r="297" spans="1:7" ht="36" customHeight="1">
      <c r="A297" s="76" t="s">
        <v>5</v>
      </c>
      <c r="B297" s="77"/>
      <c r="C297" s="77" t="s">
        <v>380</v>
      </c>
      <c r="D297" s="77" t="s">
        <v>13</v>
      </c>
      <c r="E297" s="78">
        <v>556</v>
      </c>
      <c r="F297" s="78">
        <v>0</v>
      </c>
      <c r="G297" s="78">
        <v>0</v>
      </c>
    </row>
    <row r="298" spans="1:7" ht="26.25" customHeight="1">
      <c r="A298" s="74" t="s">
        <v>411</v>
      </c>
      <c r="B298" s="77"/>
      <c r="C298" s="59" t="s">
        <v>240</v>
      </c>
      <c r="D298" s="59" t="s">
        <v>142</v>
      </c>
      <c r="E298" s="78">
        <f aca="true" t="shared" si="40" ref="E298:G299">E299</f>
        <v>17335</v>
      </c>
      <c r="F298" s="78">
        <f t="shared" si="40"/>
        <v>15435</v>
      </c>
      <c r="G298" s="78">
        <f t="shared" si="40"/>
        <v>17550</v>
      </c>
    </row>
    <row r="299" spans="1:7" ht="25.5" customHeight="1">
      <c r="A299" s="63" t="s">
        <v>51</v>
      </c>
      <c r="B299" s="77"/>
      <c r="C299" s="61" t="s">
        <v>241</v>
      </c>
      <c r="D299" s="61" t="s">
        <v>142</v>
      </c>
      <c r="E299" s="78">
        <f t="shared" si="40"/>
        <v>17335</v>
      </c>
      <c r="F299" s="78">
        <f t="shared" si="40"/>
        <v>15435</v>
      </c>
      <c r="G299" s="78">
        <f t="shared" si="40"/>
        <v>17550</v>
      </c>
    </row>
    <row r="300" spans="1:7" ht="38.25" customHeight="1">
      <c r="A300" s="76" t="s">
        <v>5</v>
      </c>
      <c r="B300" s="77"/>
      <c r="C300" s="108" t="s">
        <v>241</v>
      </c>
      <c r="D300" s="77" t="s">
        <v>13</v>
      </c>
      <c r="E300" s="78">
        <v>17335</v>
      </c>
      <c r="F300" s="78">
        <v>15435</v>
      </c>
      <c r="G300" s="78">
        <v>17550</v>
      </c>
    </row>
    <row r="301" spans="1:7" ht="39.75" customHeight="1">
      <c r="A301" s="74" t="s">
        <v>91</v>
      </c>
      <c r="B301" s="61"/>
      <c r="C301" s="61" t="s">
        <v>242</v>
      </c>
      <c r="D301" s="61" t="s">
        <v>142</v>
      </c>
      <c r="E301" s="62">
        <f>E302+E305</f>
        <v>69297.8</v>
      </c>
      <c r="F301" s="62">
        <f>F302+F305</f>
        <v>69297.8</v>
      </c>
      <c r="G301" s="62">
        <f>G302+G305</f>
        <v>69297.8</v>
      </c>
    </row>
    <row r="302" spans="1:7" ht="52.5" customHeight="1">
      <c r="A302" s="106" t="s">
        <v>349</v>
      </c>
      <c r="B302" s="61"/>
      <c r="C302" s="61" t="s">
        <v>382</v>
      </c>
      <c r="D302" s="61" t="s">
        <v>142</v>
      </c>
      <c r="E302" s="62">
        <f>E303+E304</f>
        <v>66469.5</v>
      </c>
      <c r="F302" s="62">
        <f>F303+F304</f>
        <v>66469.5</v>
      </c>
      <c r="G302" s="62">
        <f>G303+G304</f>
        <v>66469.5</v>
      </c>
    </row>
    <row r="303" spans="1:7" ht="73.5" customHeight="1">
      <c r="A303" s="76" t="s">
        <v>11</v>
      </c>
      <c r="B303" s="77"/>
      <c r="C303" s="77" t="s">
        <v>382</v>
      </c>
      <c r="D303" s="77" t="s">
        <v>12</v>
      </c>
      <c r="E303" s="78">
        <v>16529.2</v>
      </c>
      <c r="F303" s="78">
        <v>16529.2</v>
      </c>
      <c r="G303" s="78">
        <v>16529.2</v>
      </c>
    </row>
    <row r="304" spans="1:7" ht="38.25" customHeight="1">
      <c r="A304" s="76" t="s">
        <v>5</v>
      </c>
      <c r="B304" s="77"/>
      <c r="C304" s="77" t="s">
        <v>382</v>
      </c>
      <c r="D304" s="77" t="s">
        <v>13</v>
      </c>
      <c r="E304" s="78">
        <v>49940.3</v>
      </c>
      <c r="F304" s="78">
        <v>49940.3</v>
      </c>
      <c r="G304" s="78">
        <v>49940.3</v>
      </c>
    </row>
    <row r="305" spans="1:7" ht="52.5" customHeight="1">
      <c r="A305" s="63" t="s">
        <v>350</v>
      </c>
      <c r="B305" s="61"/>
      <c r="C305" s="61" t="s">
        <v>383</v>
      </c>
      <c r="D305" s="61" t="s">
        <v>142</v>
      </c>
      <c r="E305" s="62">
        <f>E306</f>
        <v>2828.3</v>
      </c>
      <c r="F305" s="62">
        <f>F306</f>
        <v>2828.3</v>
      </c>
      <c r="G305" s="62">
        <f>G306</f>
        <v>2828.3</v>
      </c>
    </row>
    <row r="306" spans="1:7" ht="38.25" customHeight="1">
      <c r="A306" s="76" t="s">
        <v>5</v>
      </c>
      <c r="B306" s="77"/>
      <c r="C306" s="77" t="s">
        <v>383</v>
      </c>
      <c r="D306" s="77" t="s">
        <v>13</v>
      </c>
      <c r="E306" s="78">
        <v>2828.3</v>
      </c>
      <c r="F306" s="78">
        <v>2828.3</v>
      </c>
      <c r="G306" s="78">
        <v>2828.3</v>
      </c>
    </row>
    <row r="307" spans="1:7" ht="36" customHeight="1">
      <c r="A307" s="74" t="s">
        <v>61</v>
      </c>
      <c r="B307" s="61"/>
      <c r="C307" s="61" t="s">
        <v>243</v>
      </c>
      <c r="D307" s="61" t="s">
        <v>142</v>
      </c>
      <c r="E307" s="62">
        <f>E308+E311</f>
        <v>12561.4</v>
      </c>
      <c r="F307" s="62">
        <f>F308+F311</f>
        <v>11778.400000000001</v>
      </c>
      <c r="G307" s="62">
        <f>G308+G311</f>
        <v>11778.400000000001</v>
      </c>
    </row>
    <row r="308" spans="1:7" ht="39" customHeight="1">
      <c r="A308" s="63" t="s">
        <v>21</v>
      </c>
      <c r="B308" s="61"/>
      <c r="C308" s="61" t="s">
        <v>244</v>
      </c>
      <c r="D308" s="61" t="s">
        <v>142</v>
      </c>
      <c r="E308" s="62">
        <f>E309+E310</f>
        <v>5381.2</v>
      </c>
      <c r="F308" s="62">
        <f>F309+F310</f>
        <v>5144.6</v>
      </c>
      <c r="G308" s="62">
        <f>G309+G310</f>
        <v>5144.6</v>
      </c>
    </row>
    <row r="309" spans="1:7" ht="73.5" customHeight="1">
      <c r="A309" s="76" t="s">
        <v>11</v>
      </c>
      <c r="B309" s="77"/>
      <c r="C309" s="77" t="s">
        <v>244</v>
      </c>
      <c r="D309" s="77" t="s">
        <v>12</v>
      </c>
      <c r="E309" s="78">
        <v>5081.2</v>
      </c>
      <c r="F309" s="78">
        <v>4844.6</v>
      </c>
      <c r="G309" s="78">
        <v>4844.6</v>
      </c>
    </row>
    <row r="310" spans="1:7" ht="36" customHeight="1">
      <c r="A310" s="76" t="s">
        <v>154</v>
      </c>
      <c r="B310" s="77"/>
      <c r="C310" s="77" t="s">
        <v>244</v>
      </c>
      <c r="D310" s="77" t="s">
        <v>26</v>
      </c>
      <c r="E310" s="78">
        <v>300</v>
      </c>
      <c r="F310" s="78">
        <v>300</v>
      </c>
      <c r="G310" s="78">
        <v>300</v>
      </c>
    </row>
    <row r="311" spans="1:7" ht="48" customHeight="1">
      <c r="A311" s="63" t="s">
        <v>40</v>
      </c>
      <c r="B311" s="61"/>
      <c r="C311" s="61" t="s">
        <v>245</v>
      </c>
      <c r="D311" s="61" t="s">
        <v>142</v>
      </c>
      <c r="E311" s="62">
        <f>E312+E313</f>
        <v>7180.2</v>
      </c>
      <c r="F311" s="62">
        <f>F312+F313</f>
        <v>6633.8</v>
      </c>
      <c r="G311" s="62">
        <f>G312+G313</f>
        <v>6633.8</v>
      </c>
    </row>
    <row r="312" spans="1:7" ht="72" customHeight="1">
      <c r="A312" s="76" t="s">
        <v>11</v>
      </c>
      <c r="B312" s="77"/>
      <c r="C312" s="77" t="s">
        <v>245</v>
      </c>
      <c r="D312" s="77" t="s">
        <v>12</v>
      </c>
      <c r="E312" s="78">
        <v>6765.2</v>
      </c>
      <c r="F312" s="78">
        <v>6218.8</v>
      </c>
      <c r="G312" s="78">
        <v>6218.8</v>
      </c>
    </row>
    <row r="313" spans="1:7" ht="36" customHeight="1">
      <c r="A313" s="76" t="s">
        <v>154</v>
      </c>
      <c r="B313" s="77"/>
      <c r="C313" s="77" t="s">
        <v>245</v>
      </c>
      <c r="D313" s="77" t="s">
        <v>26</v>
      </c>
      <c r="E313" s="78">
        <v>415</v>
      </c>
      <c r="F313" s="78">
        <v>415</v>
      </c>
      <c r="G313" s="78">
        <v>415</v>
      </c>
    </row>
    <row r="314" spans="1:7" ht="24" customHeight="1">
      <c r="A314" s="74" t="s">
        <v>83</v>
      </c>
      <c r="B314" s="61"/>
      <c r="C314" s="61" t="s">
        <v>384</v>
      </c>
      <c r="D314" s="61" t="s">
        <v>142</v>
      </c>
      <c r="E314" s="62">
        <f>E315</f>
        <v>29530.2</v>
      </c>
      <c r="F314" s="62">
        <f>F315</f>
        <v>27680.2</v>
      </c>
      <c r="G314" s="62">
        <f>G315</f>
        <v>27680.2</v>
      </c>
    </row>
    <row r="315" spans="1:7" ht="24" customHeight="1">
      <c r="A315" s="63" t="s">
        <v>51</v>
      </c>
      <c r="B315" s="61"/>
      <c r="C315" s="61" t="s">
        <v>385</v>
      </c>
      <c r="D315" s="61" t="s">
        <v>142</v>
      </c>
      <c r="E315" s="62">
        <f>E316+E317+E318</f>
        <v>29530.2</v>
      </c>
      <c r="F315" s="62">
        <f>F316+F317+F318</f>
        <v>27680.2</v>
      </c>
      <c r="G315" s="62">
        <f>G316+G317+G318</f>
        <v>27680.2</v>
      </c>
    </row>
    <row r="316" spans="1:7" ht="71.25" customHeight="1">
      <c r="A316" s="76" t="s">
        <v>11</v>
      </c>
      <c r="B316" s="77"/>
      <c r="C316" s="77" t="s">
        <v>385</v>
      </c>
      <c r="D316" s="77" t="s">
        <v>12</v>
      </c>
      <c r="E316" s="78">
        <v>26302.2</v>
      </c>
      <c r="F316" s="78">
        <v>26302.2</v>
      </c>
      <c r="G316" s="78">
        <v>26302.2</v>
      </c>
    </row>
    <row r="317" spans="1:7" ht="36" customHeight="1">
      <c r="A317" s="76" t="s">
        <v>154</v>
      </c>
      <c r="B317" s="77"/>
      <c r="C317" s="77" t="s">
        <v>385</v>
      </c>
      <c r="D317" s="77" t="s">
        <v>26</v>
      </c>
      <c r="E317" s="78">
        <v>3208</v>
      </c>
      <c r="F317" s="78">
        <v>1358</v>
      </c>
      <c r="G317" s="78">
        <v>1358</v>
      </c>
    </row>
    <row r="318" spans="1:7" ht="12" customHeight="1">
      <c r="A318" s="92" t="s">
        <v>1</v>
      </c>
      <c r="B318" s="93"/>
      <c r="C318" s="93" t="s">
        <v>385</v>
      </c>
      <c r="D318" s="93" t="s">
        <v>0</v>
      </c>
      <c r="E318" s="94">
        <v>20</v>
      </c>
      <c r="F318" s="94">
        <v>20</v>
      </c>
      <c r="G318" s="94">
        <v>20</v>
      </c>
    </row>
    <row r="319" spans="1:7" ht="26.25" customHeight="1">
      <c r="A319" s="137" t="s">
        <v>542</v>
      </c>
      <c r="B319" s="83"/>
      <c r="C319" s="138" t="s">
        <v>540</v>
      </c>
      <c r="D319" s="83"/>
      <c r="E319" s="67">
        <f aca="true" t="shared" si="41" ref="E319:G320">E320</f>
        <v>659.9</v>
      </c>
      <c r="F319" s="67">
        <f t="shared" si="41"/>
        <v>0</v>
      </c>
      <c r="G319" s="67">
        <f t="shared" si="41"/>
        <v>0</v>
      </c>
    </row>
    <row r="320" spans="1:7" ht="24" customHeight="1">
      <c r="A320" s="137" t="s">
        <v>99</v>
      </c>
      <c r="B320" s="83"/>
      <c r="C320" s="66" t="s">
        <v>541</v>
      </c>
      <c r="D320" s="83"/>
      <c r="E320" s="67">
        <f t="shared" si="41"/>
        <v>659.9</v>
      </c>
      <c r="F320" s="67">
        <f t="shared" si="41"/>
        <v>0</v>
      </c>
      <c r="G320" s="67">
        <f t="shared" si="41"/>
        <v>0</v>
      </c>
    </row>
    <row r="321" spans="1:7" ht="36.75" customHeight="1">
      <c r="A321" s="88" t="s">
        <v>5</v>
      </c>
      <c r="B321" s="83"/>
      <c r="C321" s="83" t="s">
        <v>541</v>
      </c>
      <c r="D321" s="83">
        <v>600</v>
      </c>
      <c r="E321" s="84">
        <v>659.9</v>
      </c>
      <c r="F321" s="84">
        <v>0</v>
      </c>
      <c r="G321" s="84">
        <v>0</v>
      </c>
    </row>
    <row r="322" spans="1:7" ht="27" customHeight="1">
      <c r="A322" s="139" t="s">
        <v>492</v>
      </c>
      <c r="B322" s="83"/>
      <c r="C322" s="138" t="s">
        <v>490</v>
      </c>
      <c r="D322" s="83"/>
      <c r="E322" s="67">
        <f aca="true" t="shared" si="42" ref="E322:G323">E323</f>
        <v>55.3</v>
      </c>
      <c r="F322" s="67">
        <f t="shared" si="42"/>
        <v>0</v>
      </c>
      <c r="G322" s="67">
        <f t="shared" si="42"/>
        <v>0</v>
      </c>
    </row>
    <row r="323" spans="1:7" ht="16.5" customHeight="1">
      <c r="A323" s="140" t="s">
        <v>86</v>
      </c>
      <c r="B323" s="83"/>
      <c r="C323" s="66" t="s">
        <v>491</v>
      </c>
      <c r="D323" s="83"/>
      <c r="E323" s="67">
        <f t="shared" si="42"/>
        <v>55.3</v>
      </c>
      <c r="F323" s="67">
        <f t="shared" si="42"/>
        <v>0</v>
      </c>
      <c r="G323" s="67">
        <f t="shared" si="42"/>
        <v>0</v>
      </c>
    </row>
    <row r="324" spans="1:7" ht="39.75" customHeight="1">
      <c r="A324" s="88" t="s">
        <v>5</v>
      </c>
      <c r="B324" s="83"/>
      <c r="C324" s="66" t="s">
        <v>491</v>
      </c>
      <c r="D324" s="83">
        <v>600</v>
      </c>
      <c r="E324" s="84">
        <v>55.3</v>
      </c>
      <c r="F324" s="84">
        <v>0</v>
      </c>
      <c r="G324" s="84">
        <v>0</v>
      </c>
    </row>
    <row r="325" spans="1:7" ht="36" customHeight="1">
      <c r="A325" s="95" t="s">
        <v>45</v>
      </c>
      <c r="B325" s="81"/>
      <c r="C325" s="96" t="s">
        <v>182</v>
      </c>
      <c r="D325" s="81"/>
      <c r="E325" s="97">
        <f aca="true" t="shared" si="43" ref="E325:G328">E326</f>
        <v>115</v>
      </c>
      <c r="F325" s="97">
        <f t="shared" si="43"/>
        <v>115</v>
      </c>
      <c r="G325" s="97">
        <f t="shared" si="43"/>
        <v>115</v>
      </c>
    </row>
    <row r="326" spans="1:7" ht="39.75" customHeight="1">
      <c r="A326" s="79" t="s">
        <v>426</v>
      </c>
      <c r="B326" s="61"/>
      <c r="C326" s="55" t="s">
        <v>359</v>
      </c>
      <c r="D326" s="61"/>
      <c r="E326" s="57">
        <f t="shared" si="43"/>
        <v>115</v>
      </c>
      <c r="F326" s="57">
        <f t="shared" si="43"/>
        <v>115</v>
      </c>
      <c r="G326" s="57">
        <f t="shared" si="43"/>
        <v>115</v>
      </c>
    </row>
    <row r="327" spans="1:7" ht="75" customHeight="1">
      <c r="A327" s="58" t="s">
        <v>388</v>
      </c>
      <c r="B327" s="61"/>
      <c r="C327" s="61" t="s">
        <v>386</v>
      </c>
      <c r="D327" s="61"/>
      <c r="E327" s="62">
        <f t="shared" si="43"/>
        <v>115</v>
      </c>
      <c r="F327" s="62">
        <f t="shared" si="43"/>
        <v>115</v>
      </c>
      <c r="G327" s="62">
        <f t="shared" si="43"/>
        <v>115</v>
      </c>
    </row>
    <row r="328" spans="1:7" ht="26.25" customHeight="1">
      <c r="A328" s="63" t="s">
        <v>51</v>
      </c>
      <c r="B328" s="61"/>
      <c r="C328" s="61" t="s">
        <v>387</v>
      </c>
      <c r="D328" s="61"/>
      <c r="E328" s="62">
        <f t="shared" si="43"/>
        <v>115</v>
      </c>
      <c r="F328" s="62">
        <f t="shared" si="43"/>
        <v>115</v>
      </c>
      <c r="G328" s="62">
        <f t="shared" si="43"/>
        <v>115</v>
      </c>
    </row>
    <row r="329" spans="1:7" ht="39.75" customHeight="1">
      <c r="A329" s="76" t="s">
        <v>5</v>
      </c>
      <c r="B329" s="77"/>
      <c r="C329" s="77" t="s">
        <v>387</v>
      </c>
      <c r="D329" s="77" t="s">
        <v>13</v>
      </c>
      <c r="E329" s="78">
        <v>115</v>
      </c>
      <c r="F329" s="78">
        <v>115</v>
      </c>
      <c r="G329" s="78">
        <v>115</v>
      </c>
    </row>
    <row r="330" spans="1:7" ht="50.25" customHeight="1">
      <c r="A330" s="79" t="s">
        <v>10</v>
      </c>
      <c r="B330" s="55"/>
      <c r="C330" s="55" t="s">
        <v>198</v>
      </c>
      <c r="D330" s="55" t="s">
        <v>142</v>
      </c>
      <c r="E330" s="57">
        <f>E335+E331</f>
        <v>1391.4</v>
      </c>
      <c r="F330" s="57">
        <f>F335+F331</f>
        <v>25.4</v>
      </c>
      <c r="G330" s="57">
        <f>G335+G331</f>
        <v>25.4</v>
      </c>
    </row>
    <row r="331" spans="1:7" ht="36" customHeight="1">
      <c r="A331" s="79" t="s">
        <v>49</v>
      </c>
      <c r="B331" s="55"/>
      <c r="C331" s="55" t="s">
        <v>199</v>
      </c>
      <c r="D331" s="55" t="s">
        <v>142</v>
      </c>
      <c r="E331" s="57">
        <f aca="true" t="shared" si="44" ref="E331:G333">E332</f>
        <v>1366</v>
      </c>
      <c r="F331" s="57">
        <f t="shared" si="44"/>
        <v>0</v>
      </c>
      <c r="G331" s="57">
        <f t="shared" si="44"/>
        <v>0</v>
      </c>
    </row>
    <row r="332" spans="1:7" ht="114.75" customHeight="1">
      <c r="A332" s="74" t="s">
        <v>50</v>
      </c>
      <c r="B332" s="61"/>
      <c r="C332" s="61" t="s">
        <v>200</v>
      </c>
      <c r="D332" s="61" t="s">
        <v>142</v>
      </c>
      <c r="E332" s="62">
        <f t="shared" si="44"/>
        <v>1366</v>
      </c>
      <c r="F332" s="62">
        <f t="shared" si="44"/>
        <v>0</v>
      </c>
      <c r="G332" s="62">
        <f t="shared" si="44"/>
        <v>0</v>
      </c>
    </row>
    <row r="333" spans="1:7" ht="25.5" customHeight="1">
      <c r="A333" s="63" t="s">
        <v>51</v>
      </c>
      <c r="B333" s="61"/>
      <c r="C333" s="61" t="s">
        <v>201</v>
      </c>
      <c r="D333" s="61" t="s">
        <v>142</v>
      </c>
      <c r="E333" s="62">
        <f>E334</f>
        <v>1366</v>
      </c>
      <c r="F333" s="62">
        <f t="shared" si="44"/>
        <v>0</v>
      </c>
      <c r="G333" s="62">
        <f t="shared" si="44"/>
        <v>0</v>
      </c>
    </row>
    <row r="334" spans="1:8" ht="39.75" customHeight="1">
      <c r="A334" s="76" t="s">
        <v>5</v>
      </c>
      <c r="B334" s="77"/>
      <c r="C334" s="77" t="s">
        <v>201</v>
      </c>
      <c r="D334" s="77">
        <v>600</v>
      </c>
      <c r="E334" s="78">
        <v>1366</v>
      </c>
      <c r="F334" s="78">
        <v>0</v>
      </c>
      <c r="G334" s="78">
        <v>0</v>
      </c>
      <c r="H334" s="119"/>
    </row>
    <row r="335" spans="1:7" ht="40.5" customHeight="1">
      <c r="A335" s="79" t="s">
        <v>428</v>
      </c>
      <c r="B335" s="55"/>
      <c r="C335" s="55" t="s">
        <v>247</v>
      </c>
      <c r="D335" s="55" t="s">
        <v>142</v>
      </c>
      <c r="E335" s="57">
        <f>E336</f>
        <v>25.4</v>
      </c>
      <c r="F335" s="57">
        <f>F336</f>
        <v>25.4</v>
      </c>
      <c r="G335" s="57">
        <f>G336</f>
        <v>25.4</v>
      </c>
    </row>
    <row r="336" spans="1:7" ht="25.5" customHeight="1">
      <c r="A336" s="63" t="s">
        <v>322</v>
      </c>
      <c r="B336" s="80"/>
      <c r="C336" s="61" t="s">
        <v>412</v>
      </c>
      <c r="D336" s="61"/>
      <c r="E336" s="62">
        <f aca="true" t="shared" si="45" ref="E336:G337">E337</f>
        <v>25.4</v>
      </c>
      <c r="F336" s="62">
        <f t="shared" si="45"/>
        <v>25.4</v>
      </c>
      <c r="G336" s="62">
        <f t="shared" si="45"/>
        <v>25.4</v>
      </c>
    </row>
    <row r="337" spans="1:7" ht="25.5" customHeight="1">
      <c r="A337" s="63" t="s">
        <v>51</v>
      </c>
      <c r="B337" s="80"/>
      <c r="C337" s="61" t="s">
        <v>413</v>
      </c>
      <c r="D337" s="61"/>
      <c r="E337" s="62">
        <f t="shared" si="45"/>
        <v>25.4</v>
      </c>
      <c r="F337" s="62">
        <f t="shared" si="45"/>
        <v>25.4</v>
      </c>
      <c r="G337" s="62">
        <f t="shared" si="45"/>
        <v>25.4</v>
      </c>
    </row>
    <row r="338" spans="1:7" ht="36" customHeight="1">
      <c r="A338" s="76" t="s">
        <v>5</v>
      </c>
      <c r="B338" s="80"/>
      <c r="C338" s="77" t="s">
        <v>413</v>
      </c>
      <c r="D338" s="77">
        <v>600</v>
      </c>
      <c r="E338" s="78">
        <v>25.4</v>
      </c>
      <c r="F338" s="78">
        <v>25.4</v>
      </c>
      <c r="G338" s="78">
        <v>25.4</v>
      </c>
    </row>
    <row r="339" spans="1:7" ht="12.75" customHeight="1">
      <c r="A339" s="79" t="s">
        <v>22</v>
      </c>
      <c r="B339" s="55"/>
      <c r="C339" s="55" t="s">
        <v>152</v>
      </c>
      <c r="D339" s="55" t="s">
        <v>142</v>
      </c>
      <c r="E339" s="57">
        <f>E340+E342</f>
        <v>1207</v>
      </c>
      <c r="F339" s="57">
        <f>F340+F342</f>
        <v>1207</v>
      </c>
      <c r="G339" s="57">
        <f>G340+G342</f>
        <v>1207</v>
      </c>
    </row>
    <row r="340" spans="1:7" ht="39" customHeight="1">
      <c r="A340" s="63" t="s">
        <v>3</v>
      </c>
      <c r="B340" s="61"/>
      <c r="C340" s="61" t="s">
        <v>248</v>
      </c>
      <c r="D340" s="61" t="s">
        <v>142</v>
      </c>
      <c r="E340" s="62">
        <f>E341</f>
        <v>733</v>
      </c>
      <c r="F340" s="62">
        <f>F341</f>
        <v>733</v>
      </c>
      <c r="G340" s="62">
        <f>G341</f>
        <v>733</v>
      </c>
    </row>
    <row r="341" spans="1:7" ht="36" customHeight="1">
      <c r="A341" s="76" t="s">
        <v>5</v>
      </c>
      <c r="B341" s="77"/>
      <c r="C341" s="77" t="s">
        <v>248</v>
      </c>
      <c r="D341" s="77" t="s">
        <v>13</v>
      </c>
      <c r="E341" s="78">
        <v>733</v>
      </c>
      <c r="F341" s="78">
        <v>733</v>
      </c>
      <c r="G341" s="78">
        <v>733</v>
      </c>
    </row>
    <row r="342" spans="1:7" ht="98.25" customHeight="1">
      <c r="A342" s="63" t="s">
        <v>84</v>
      </c>
      <c r="B342" s="61"/>
      <c r="C342" s="61" t="s">
        <v>249</v>
      </c>
      <c r="D342" s="61" t="s">
        <v>142</v>
      </c>
      <c r="E342" s="62">
        <f>E343</f>
        <v>474</v>
      </c>
      <c r="F342" s="62">
        <f>F343</f>
        <v>474</v>
      </c>
      <c r="G342" s="62">
        <f>G343</f>
        <v>474</v>
      </c>
    </row>
    <row r="343" spans="1:7" ht="75" customHeight="1">
      <c r="A343" s="76" t="s">
        <v>11</v>
      </c>
      <c r="B343" s="77"/>
      <c r="C343" s="77" t="s">
        <v>249</v>
      </c>
      <c r="D343" s="77">
        <v>100</v>
      </c>
      <c r="E343" s="78">
        <v>474</v>
      </c>
      <c r="F343" s="78">
        <v>474</v>
      </c>
      <c r="G343" s="78">
        <v>474</v>
      </c>
    </row>
    <row r="344" spans="1:9" ht="37.5" customHeight="1">
      <c r="A344" s="54" t="s">
        <v>250</v>
      </c>
      <c r="B344" s="55" t="s">
        <v>128</v>
      </c>
      <c r="C344" s="56" t="s">
        <v>142</v>
      </c>
      <c r="D344" s="56" t="s">
        <v>142</v>
      </c>
      <c r="E344" s="57">
        <f>E345</f>
        <v>14030.5</v>
      </c>
      <c r="F344" s="57">
        <f>F345</f>
        <v>13619.5</v>
      </c>
      <c r="G344" s="57">
        <f>G345</f>
        <v>14575.900000000001</v>
      </c>
      <c r="H344" s="127"/>
      <c r="I344" s="127"/>
    </row>
    <row r="345" spans="1:10" ht="49.5" customHeight="1">
      <c r="A345" s="79" t="s">
        <v>36</v>
      </c>
      <c r="B345" s="55"/>
      <c r="C345" s="55" t="s">
        <v>251</v>
      </c>
      <c r="D345" s="55" t="s">
        <v>142</v>
      </c>
      <c r="E345" s="57">
        <f>E349+E352+E355+E358+E362+E366+E370+E346</f>
        <v>14030.5</v>
      </c>
      <c r="F345" s="57">
        <f>F349+F352+F355+F358+F362+F366+F370+F346</f>
        <v>13619.5</v>
      </c>
      <c r="G345" s="57">
        <f>G349+G352+G355+G358+G362+G366+G370+G346</f>
        <v>14575.900000000001</v>
      </c>
      <c r="H345" s="3"/>
      <c r="I345" s="3"/>
      <c r="J345" s="3"/>
    </row>
    <row r="346" spans="1:7" s="121" customFormat="1" ht="27" customHeight="1">
      <c r="A346" s="74" t="s">
        <v>475</v>
      </c>
      <c r="B346" s="61"/>
      <c r="C346" s="61" t="s">
        <v>473</v>
      </c>
      <c r="D346" s="61"/>
      <c r="E346" s="62">
        <f aca="true" t="shared" si="46" ref="E346:G347">E347</f>
        <v>167</v>
      </c>
      <c r="F346" s="62">
        <f t="shared" si="46"/>
        <v>0</v>
      </c>
      <c r="G346" s="62">
        <f t="shared" si="46"/>
        <v>0</v>
      </c>
    </row>
    <row r="347" spans="1:7" s="121" customFormat="1" ht="42.75" customHeight="1">
      <c r="A347" s="74" t="s">
        <v>476</v>
      </c>
      <c r="B347" s="61"/>
      <c r="C347" s="61" t="s">
        <v>474</v>
      </c>
      <c r="D347" s="61"/>
      <c r="E347" s="62">
        <f t="shared" si="46"/>
        <v>167</v>
      </c>
      <c r="F347" s="62">
        <f t="shared" si="46"/>
        <v>0</v>
      </c>
      <c r="G347" s="62">
        <f t="shared" si="46"/>
        <v>0</v>
      </c>
    </row>
    <row r="348" spans="1:7" s="122" customFormat="1" ht="39.75" customHeight="1">
      <c r="A348" s="76" t="s">
        <v>154</v>
      </c>
      <c r="B348" s="77"/>
      <c r="C348" s="77" t="s">
        <v>474</v>
      </c>
      <c r="D348" s="77">
        <v>200</v>
      </c>
      <c r="E348" s="78">
        <v>167</v>
      </c>
      <c r="F348" s="78">
        <v>0</v>
      </c>
      <c r="G348" s="78">
        <v>0</v>
      </c>
    </row>
    <row r="349" spans="1:7" ht="36.75" customHeight="1">
      <c r="A349" s="74" t="s">
        <v>55</v>
      </c>
      <c r="B349" s="61"/>
      <c r="C349" s="61" t="s">
        <v>252</v>
      </c>
      <c r="D349" s="61" t="s">
        <v>142</v>
      </c>
      <c r="E349" s="62">
        <f aca="true" t="shared" si="47" ref="E349:G350">E350</f>
        <v>6981.7</v>
      </c>
      <c r="F349" s="62">
        <f t="shared" si="47"/>
        <v>6981.7</v>
      </c>
      <c r="G349" s="62">
        <f t="shared" si="47"/>
        <v>7938</v>
      </c>
    </row>
    <row r="350" spans="1:7" ht="24" customHeight="1">
      <c r="A350" s="63" t="s">
        <v>51</v>
      </c>
      <c r="B350" s="61"/>
      <c r="C350" s="61" t="s">
        <v>253</v>
      </c>
      <c r="D350" s="61" t="s">
        <v>142</v>
      </c>
      <c r="E350" s="62">
        <f t="shared" si="47"/>
        <v>6981.7</v>
      </c>
      <c r="F350" s="62">
        <f t="shared" si="47"/>
        <v>6981.7</v>
      </c>
      <c r="G350" s="62">
        <f t="shared" si="47"/>
        <v>7938</v>
      </c>
    </row>
    <row r="351" spans="1:9" ht="36" customHeight="1">
      <c r="A351" s="76" t="s">
        <v>5</v>
      </c>
      <c r="B351" s="77"/>
      <c r="C351" s="77" t="s">
        <v>253</v>
      </c>
      <c r="D351" s="77" t="s">
        <v>13</v>
      </c>
      <c r="E351" s="78">
        <v>6981.7</v>
      </c>
      <c r="F351" s="78">
        <v>6981.7</v>
      </c>
      <c r="G351" s="78">
        <v>7938</v>
      </c>
      <c r="H351" s="3"/>
      <c r="I351" s="3"/>
    </row>
    <row r="352" spans="1:7" ht="36" customHeight="1">
      <c r="A352" s="74" t="s">
        <v>67</v>
      </c>
      <c r="B352" s="61"/>
      <c r="C352" s="61" t="s">
        <v>254</v>
      </c>
      <c r="D352" s="61" t="s">
        <v>142</v>
      </c>
      <c r="E352" s="62">
        <f aca="true" t="shared" si="48" ref="E352:G353">E353</f>
        <v>75</v>
      </c>
      <c r="F352" s="62">
        <f t="shared" si="48"/>
        <v>20</v>
      </c>
      <c r="G352" s="62">
        <f t="shared" si="48"/>
        <v>20</v>
      </c>
    </row>
    <row r="353" spans="1:7" ht="24" customHeight="1">
      <c r="A353" s="63" t="s">
        <v>51</v>
      </c>
      <c r="B353" s="61"/>
      <c r="C353" s="61" t="s">
        <v>255</v>
      </c>
      <c r="D353" s="61" t="s">
        <v>142</v>
      </c>
      <c r="E353" s="62">
        <f t="shared" si="48"/>
        <v>75</v>
      </c>
      <c r="F353" s="62">
        <f t="shared" si="48"/>
        <v>20</v>
      </c>
      <c r="G353" s="62">
        <f t="shared" si="48"/>
        <v>20</v>
      </c>
    </row>
    <row r="354" spans="1:7" ht="36" customHeight="1">
      <c r="A354" s="76" t="s">
        <v>154</v>
      </c>
      <c r="B354" s="77"/>
      <c r="C354" s="77" t="s">
        <v>255</v>
      </c>
      <c r="D354" s="77" t="s">
        <v>26</v>
      </c>
      <c r="E354" s="78">
        <v>75</v>
      </c>
      <c r="F354" s="78">
        <v>20</v>
      </c>
      <c r="G354" s="78">
        <v>20</v>
      </c>
    </row>
    <row r="355" spans="1:7" ht="35.25" customHeight="1">
      <c r="A355" s="74" t="s">
        <v>434</v>
      </c>
      <c r="B355" s="61"/>
      <c r="C355" s="61" t="s">
        <v>257</v>
      </c>
      <c r="D355" s="61" t="s">
        <v>142</v>
      </c>
      <c r="E355" s="62">
        <f aca="true" t="shared" si="49" ref="E355:G356">E356</f>
        <v>2181.2</v>
      </c>
      <c r="F355" s="62">
        <f t="shared" si="49"/>
        <v>2181.2</v>
      </c>
      <c r="G355" s="62">
        <f t="shared" si="49"/>
        <v>2181.2</v>
      </c>
    </row>
    <row r="356" spans="1:7" ht="24.75" customHeight="1">
      <c r="A356" s="63" t="s">
        <v>197</v>
      </c>
      <c r="B356" s="61"/>
      <c r="C356" s="61" t="s">
        <v>258</v>
      </c>
      <c r="D356" s="61" t="s">
        <v>142</v>
      </c>
      <c r="E356" s="62">
        <f t="shared" si="49"/>
        <v>2181.2</v>
      </c>
      <c r="F356" s="62">
        <f t="shared" si="49"/>
        <v>2181.2</v>
      </c>
      <c r="G356" s="62">
        <f t="shared" si="49"/>
        <v>2181.2</v>
      </c>
    </row>
    <row r="357" spans="1:7" ht="36" customHeight="1">
      <c r="A357" s="76" t="s">
        <v>5</v>
      </c>
      <c r="B357" s="77"/>
      <c r="C357" s="77" t="s">
        <v>258</v>
      </c>
      <c r="D357" s="77">
        <v>600</v>
      </c>
      <c r="E357" s="78">
        <v>2181.2</v>
      </c>
      <c r="F357" s="78">
        <v>2181.2</v>
      </c>
      <c r="G357" s="78">
        <v>2181.2</v>
      </c>
    </row>
    <row r="358" spans="1:7" ht="36" customHeight="1">
      <c r="A358" s="74" t="s">
        <v>61</v>
      </c>
      <c r="B358" s="61"/>
      <c r="C358" s="61" t="s">
        <v>420</v>
      </c>
      <c r="D358" s="61" t="s">
        <v>142</v>
      </c>
      <c r="E358" s="78">
        <f>E359</f>
        <v>3343.6</v>
      </c>
      <c r="F358" s="78">
        <f>F359</f>
        <v>3266.6</v>
      </c>
      <c r="G358" s="78">
        <f>G359</f>
        <v>3266.7</v>
      </c>
    </row>
    <row r="359" spans="1:7" ht="36" customHeight="1">
      <c r="A359" s="63" t="s">
        <v>21</v>
      </c>
      <c r="B359" s="61"/>
      <c r="C359" s="61" t="s">
        <v>421</v>
      </c>
      <c r="D359" s="61" t="s">
        <v>142</v>
      </c>
      <c r="E359" s="78">
        <f>E360+E361</f>
        <v>3343.6</v>
      </c>
      <c r="F359" s="78">
        <f>F360+F361</f>
        <v>3266.6</v>
      </c>
      <c r="G359" s="78">
        <f>G360+G361</f>
        <v>3266.7</v>
      </c>
    </row>
    <row r="360" spans="1:7" ht="74.25" customHeight="1">
      <c r="A360" s="76" t="s">
        <v>11</v>
      </c>
      <c r="B360" s="77"/>
      <c r="C360" s="77" t="s">
        <v>421</v>
      </c>
      <c r="D360" s="77" t="s">
        <v>12</v>
      </c>
      <c r="E360" s="78">
        <v>3093.6</v>
      </c>
      <c r="F360" s="78">
        <v>3016.6</v>
      </c>
      <c r="G360" s="78">
        <v>3016.7</v>
      </c>
    </row>
    <row r="361" spans="1:7" ht="36" customHeight="1">
      <c r="A361" s="76" t="s">
        <v>154</v>
      </c>
      <c r="B361" s="77"/>
      <c r="C361" s="77" t="s">
        <v>421</v>
      </c>
      <c r="D361" s="77" t="s">
        <v>26</v>
      </c>
      <c r="E361" s="78">
        <v>250</v>
      </c>
      <c r="F361" s="78">
        <v>250</v>
      </c>
      <c r="G361" s="78">
        <v>250</v>
      </c>
    </row>
    <row r="362" spans="1:7" ht="61.5" customHeight="1">
      <c r="A362" s="74" t="s">
        <v>429</v>
      </c>
      <c r="B362" s="61"/>
      <c r="C362" s="61" t="s">
        <v>423</v>
      </c>
      <c r="D362" s="61" t="s">
        <v>142</v>
      </c>
      <c r="E362" s="62">
        <f>E363</f>
        <v>130</v>
      </c>
      <c r="F362" s="62">
        <f>F363</f>
        <v>150</v>
      </c>
      <c r="G362" s="62">
        <f>G363</f>
        <v>150</v>
      </c>
    </row>
    <row r="363" spans="1:7" ht="24" customHeight="1">
      <c r="A363" s="63" t="s">
        <v>51</v>
      </c>
      <c r="B363" s="61"/>
      <c r="C363" s="61" t="s">
        <v>424</v>
      </c>
      <c r="D363" s="61" t="s">
        <v>142</v>
      </c>
      <c r="E363" s="62">
        <f>E364+E365</f>
        <v>130</v>
      </c>
      <c r="F363" s="62">
        <f>F364+F365</f>
        <v>150</v>
      </c>
      <c r="G363" s="62">
        <f>G364+G365</f>
        <v>150</v>
      </c>
    </row>
    <row r="364" spans="1:7" ht="72" customHeight="1">
      <c r="A364" s="76" t="s">
        <v>11</v>
      </c>
      <c r="B364" s="77"/>
      <c r="C364" s="77" t="s">
        <v>424</v>
      </c>
      <c r="D364" s="77" t="s">
        <v>12</v>
      </c>
      <c r="E364" s="78">
        <v>50</v>
      </c>
      <c r="F364" s="78">
        <v>50</v>
      </c>
      <c r="G364" s="78">
        <v>50</v>
      </c>
    </row>
    <row r="365" spans="1:7" ht="36" customHeight="1">
      <c r="A365" s="76" t="s">
        <v>154</v>
      </c>
      <c r="B365" s="77"/>
      <c r="C365" s="77" t="s">
        <v>424</v>
      </c>
      <c r="D365" s="77" t="s">
        <v>26</v>
      </c>
      <c r="E365" s="78">
        <v>80</v>
      </c>
      <c r="F365" s="78">
        <v>100</v>
      </c>
      <c r="G365" s="78">
        <v>100</v>
      </c>
    </row>
    <row r="366" spans="1:7" ht="96.75" customHeight="1">
      <c r="A366" s="74" t="s">
        <v>261</v>
      </c>
      <c r="B366" s="61"/>
      <c r="C366" s="61" t="s">
        <v>259</v>
      </c>
      <c r="D366" s="61" t="s">
        <v>142</v>
      </c>
      <c r="E366" s="62">
        <f>E367</f>
        <v>1032</v>
      </c>
      <c r="F366" s="62">
        <f>F367</f>
        <v>900</v>
      </c>
      <c r="G366" s="62">
        <f>G367</f>
        <v>900</v>
      </c>
    </row>
    <row r="367" spans="1:7" ht="24" customHeight="1">
      <c r="A367" s="63" t="s">
        <v>51</v>
      </c>
      <c r="B367" s="61"/>
      <c r="C367" s="61" t="s">
        <v>260</v>
      </c>
      <c r="D367" s="61" t="s">
        <v>142</v>
      </c>
      <c r="E367" s="62">
        <f>E368+E369</f>
        <v>1032</v>
      </c>
      <c r="F367" s="62">
        <f>F368+F369</f>
        <v>900</v>
      </c>
      <c r="G367" s="62">
        <f>G368+G369</f>
        <v>900</v>
      </c>
    </row>
    <row r="368" spans="1:7" ht="72" customHeight="1">
      <c r="A368" s="76" t="s">
        <v>11</v>
      </c>
      <c r="B368" s="77"/>
      <c r="C368" s="77" t="s">
        <v>260</v>
      </c>
      <c r="D368" s="77" t="s">
        <v>12</v>
      </c>
      <c r="E368" s="78">
        <v>750</v>
      </c>
      <c r="F368" s="78">
        <v>650</v>
      </c>
      <c r="G368" s="78">
        <v>650</v>
      </c>
    </row>
    <row r="369" spans="1:7" ht="36" customHeight="1">
      <c r="A369" s="76" t="s">
        <v>154</v>
      </c>
      <c r="B369" s="77"/>
      <c r="C369" s="77" t="s">
        <v>260</v>
      </c>
      <c r="D369" s="77" t="s">
        <v>26</v>
      </c>
      <c r="E369" s="78">
        <v>282</v>
      </c>
      <c r="F369" s="78">
        <v>250</v>
      </c>
      <c r="G369" s="78">
        <v>250</v>
      </c>
    </row>
    <row r="370" spans="1:7" ht="16.5" customHeight="1">
      <c r="A370" s="74" t="s">
        <v>56</v>
      </c>
      <c r="B370" s="61"/>
      <c r="C370" s="61" t="s">
        <v>262</v>
      </c>
      <c r="D370" s="61" t="s">
        <v>142</v>
      </c>
      <c r="E370" s="62">
        <f aca="true" t="shared" si="50" ref="E370:G371">E371</f>
        <v>120</v>
      </c>
      <c r="F370" s="62">
        <f t="shared" si="50"/>
        <v>120</v>
      </c>
      <c r="G370" s="62">
        <f t="shared" si="50"/>
        <v>120</v>
      </c>
    </row>
    <row r="371" spans="1:7" ht="36.75" customHeight="1">
      <c r="A371" s="63" t="s">
        <v>389</v>
      </c>
      <c r="B371" s="61"/>
      <c r="C371" s="61" t="s">
        <v>422</v>
      </c>
      <c r="D371" s="61" t="s">
        <v>142</v>
      </c>
      <c r="E371" s="62">
        <f t="shared" si="50"/>
        <v>120</v>
      </c>
      <c r="F371" s="62">
        <f t="shared" si="50"/>
        <v>120</v>
      </c>
      <c r="G371" s="62">
        <f t="shared" si="50"/>
        <v>120</v>
      </c>
    </row>
    <row r="372" spans="1:7" ht="24" customHeight="1">
      <c r="A372" s="76" t="s">
        <v>44</v>
      </c>
      <c r="B372" s="77"/>
      <c r="C372" s="77" t="s">
        <v>422</v>
      </c>
      <c r="D372" s="77" t="s">
        <v>6</v>
      </c>
      <c r="E372" s="78">
        <v>120</v>
      </c>
      <c r="F372" s="78">
        <v>120</v>
      </c>
      <c r="G372" s="78">
        <v>120</v>
      </c>
    </row>
    <row r="373" spans="1:10" ht="37.5" customHeight="1">
      <c r="A373" s="54" t="s">
        <v>263</v>
      </c>
      <c r="B373" s="55" t="s">
        <v>129</v>
      </c>
      <c r="C373" s="56" t="s">
        <v>142</v>
      </c>
      <c r="D373" s="56" t="s">
        <v>142</v>
      </c>
      <c r="E373" s="57">
        <f>E374+E460+E480+E473</f>
        <v>1085910</v>
      </c>
      <c r="F373" s="57">
        <f>F374+F460+F480+F473</f>
        <v>1109285.73</v>
      </c>
      <c r="G373" s="57">
        <f>G374+G460+G480+G473</f>
        <v>1116130.9</v>
      </c>
      <c r="H373" s="127"/>
      <c r="I373" s="127"/>
      <c r="J373" s="3"/>
    </row>
    <row r="374" spans="1:7" ht="40.5" customHeight="1">
      <c r="A374" s="79" t="s">
        <v>33</v>
      </c>
      <c r="B374" s="55"/>
      <c r="C374" s="55" t="s">
        <v>178</v>
      </c>
      <c r="D374" s="55" t="s">
        <v>142</v>
      </c>
      <c r="E374" s="57">
        <f>E375+E383+E386+E389+E392+E396+E399+E402+E405+E409+E412+E415+E418+E421+E424+E427+E430+E433+E436+E439+E442+E449+E457</f>
        <v>1034919.5</v>
      </c>
      <c r="F374" s="57">
        <f>F375+F383+F386+F389+F392+F396+F399+F402+F405+F409+F412+F415+F418+F421+F424+F427+F430+F433+F436+F439+F442+F449+F457</f>
        <v>1059918.33</v>
      </c>
      <c r="G374" s="57">
        <f>G375+G383+G386+G389+G392+G396+G399+G402+G405+G409+G412+G415+G418+G421+G424+G427+G430+G433+G436+G439+G442+G449+G457</f>
        <v>1064603.7</v>
      </c>
    </row>
    <row r="375" spans="1:7" ht="51" customHeight="1">
      <c r="A375" s="74" t="s">
        <v>264</v>
      </c>
      <c r="B375" s="61"/>
      <c r="C375" s="61" t="s">
        <v>265</v>
      </c>
      <c r="D375" s="61" t="s">
        <v>142</v>
      </c>
      <c r="E375" s="62">
        <f>E376+E378+E380</f>
        <v>874241</v>
      </c>
      <c r="F375" s="62">
        <f>F376+F378+F380</f>
        <v>866024</v>
      </c>
      <c r="G375" s="62">
        <f>G376+G378+G380</f>
        <v>876549.5</v>
      </c>
    </row>
    <row r="376" spans="1:7" ht="36" customHeight="1">
      <c r="A376" s="63" t="s">
        <v>34</v>
      </c>
      <c r="B376" s="61"/>
      <c r="C376" s="61" t="s">
        <v>266</v>
      </c>
      <c r="D376" s="61" t="s">
        <v>142</v>
      </c>
      <c r="E376" s="62">
        <f>E377</f>
        <v>73622.9</v>
      </c>
      <c r="F376" s="62">
        <f>F377</f>
        <v>75086.4</v>
      </c>
      <c r="G376" s="62">
        <f>G377</f>
        <v>85611.9</v>
      </c>
    </row>
    <row r="377" spans="1:7" ht="36" customHeight="1">
      <c r="A377" s="76" t="s">
        <v>5</v>
      </c>
      <c r="B377" s="77"/>
      <c r="C377" s="77" t="s">
        <v>266</v>
      </c>
      <c r="D377" s="77" t="s">
        <v>13</v>
      </c>
      <c r="E377" s="78">
        <v>73622.9</v>
      </c>
      <c r="F377" s="78">
        <v>75086.4</v>
      </c>
      <c r="G377" s="78">
        <v>85611.9</v>
      </c>
    </row>
    <row r="378" spans="1:7" ht="48" customHeight="1">
      <c r="A378" s="63" t="s">
        <v>57</v>
      </c>
      <c r="B378" s="61"/>
      <c r="C378" s="61" t="s">
        <v>267</v>
      </c>
      <c r="D378" s="61" t="s">
        <v>142</v>
      </c>
      <c r="E378" s="62">
        <f>E379</f>
        <v>721083</v>
      </c>
      <c r="F378" s="62">
        <f>F379</f>
        <v>721083</v>
      </c>
      <c r="G378" s="62">
        <f>G379</f>
        <v>721083</v>
      </c>
    </row>
    <row r="379" spans="1:7" ht="36" customHeight="1">
      <c r="A379" s="76" t="s">
        <v>5</v>
      </c>
      <c r="B379" s="77"/>
      <c r="C379" s="77" t="s">
        <v>267</v>
      </c>
      <c r="D379" s="77" t="s">
        <v>13</v>
      </c>
      <c r="E379" s="78">
        <v>721083</v>
      </c>
      <c r="F379" s="78">
        <v>721083</v>
      </c>
      <c r="G379" s="78">
        <v>721083</v>
      </c>
    </row>
    <row r="380" spans="1:7" ht="27.75" customHeight="1">
      <c r="A380" s="63" t="s">
        <v>197</v>
      </c>
      <c r="B380" s="61"/>
      <c r="C380" s="61" t="s">
        <v>268</v>
      </c>
      <c r="D380" s="61" t="s">
        <v>142</v>
      </c>
      <c r="E380" s="62">
        <f>E382+E381</f>
        <v>79535.1</v>
      </c>
      <c r="F380" s="62">
        <f>F382+F381</f>
        <v>69854.6</v>
      </c>
      <c r="G380" s="62">
        <f>G382+G381</f>
        <v>69854.6</v>
      </c>
    </row>
    <row r="381" spans="1:7" ht="38.25" customHeight="1">
      <c r="A381" s="76" t="s">
        <v>154</v>
      </c>
      <c r="B381" s="77"/>
      <c r="C381" s="77" t="s">
        <v>268</v>
      </c>
      <c r="D381" s="77">
        <v>200</v>
      </c>
      <c r="E381" s="78">
        <v>13330</v>
      </c>
      <c r="F381" s="78">
        <v>13330</v>
      </c>
      <c r="G381" s="78">
        <v>13330</v>
      </c>
    </row>
    <row r="382" spans="1:7" ht="36.75" customHeight="1">
      <c r="A382" s="76" t="s">
        <v>5</v>
      </c>
      <c r="B382" s="77"/>
      <c r="C382" s="77" t="s">
        <v>268</v>
      </c>
      <c r="D382" s="77" t="s">
        <v>13</v>
      </c>
      <c r="E382" s="78">
        <v>66205.1</v>
      </c>
      <c r="F382" s="78">
        <v>56524.6</v>
      </c>
      <c r="G382" s="78">
        <v>56524.6</v>
      </c>
    </row>
    <row r="383" spans="1:7" ht="99" customHeight="1">
      <c r="A383" s="74" t="s">
        <v>58</v>
      </c>
      <c r="B383" s="61"/>
      <c r="C383" s="61" t="s">
        <v>269</v>
      </c>
      <c r="D383" s="61" t="s">
        <v>142</v>
      </c>
      <c r="E383" s="62">
        <f aca="true" t="shared" si="51" ref="E383:G384">E384</f>
        <v>12036.5</v>
      </c>
      <c r="F383" s="62">
        <f t="shared" si="51"/>
        <v>12036.5</v>
      </c>
      <c r="G383" s="62">
        <f t="shared" si="51"/>
        <v>12036.5</v>
      </c>
    </row>
    <row r="384" spans="1:7" ht="83.25" customHeight="1">
      <c r="A384" s="63" t="s">
        <v>4</v>
      </c>
      <c r="B384" s="61"/>
      <c r="C384" s="61" t="s">
        <v>270</v>
      </c>
      <c r="D384" s="61" t="s">
        <v>142</v>
      </c>
      <c r="E384" s="62">
        <f t="shared" si="51"/>
        <v>12036.5</v>
      </c>
      <c r="F384" s="62">
        <f t="shared" si="51"/>
        <v>12036.5</v>
      </c>
      <c r="G384" s="62">
        <f t="shared" si="51"/>
        <v>12036.5</v>
      </c>
    </row>
    <row r="385" spans="1:7" ht="36" customHeight="1">
      <c r="A385" s="76" t="s">
        <v>5</v>
      </c>
      <c r="B385" s="77"/>
      <c r="C385" s="77" t="s">
        <v>270</v>
      </c>
      <c r="D385" s="77" t="s">
        <v>13</v>
      </c>
      <c r="E385" s="78">
        <v>12036.5</v>
      </c>
      <c r="F385" s="78">
        <v>12036.5</v>
      </c>
      <c r="G385" s="78">
        <v>12036.5</v>
      </c>
    </row>
    <row r="386" spans="1:7" ht="29.25" customHeight="1">
      <c r="A386" s="74" t="s">
        <v>390</v>
      </c>
      <c r="B386" s="61"/>
      <c r="C386" s="61" t="s">
        <v>179</v>
      </c>
      <c r="D386" s="61" t="s">
        <v>142</v>
      </c>
      <c r="E386" s="62">
        <f aca="true" t="shared" si="52" ref="E386:G387">E387</f>
        <v>2550</v>
      </c>
      <c r="F386" s="62">
        <f t="shared" si="52"/>
        <v>2750</v>
      </c>
      <c r="G386" s="62">
        <f t="shared" si="52"/>
        <v>2750</v>
      </c>
    </row>
    <row r="387" spans="1:7" ht="24" customHeight="1">
      <c r="A387" s="63" t="s">
        <v>51</v>
      </c>
      <c r="B387" s="61"/>
      <c r="C387" s="61" t="s">
        <v>325</v>
      </c>
      <c r="D387" s="61" t="s">
        <v>142</v>
      </c>
      <c r="E387" s="62">
        <f t="shared" si="52"/>
        <v>2550</v>
      </c>
      <c r="F387" s="62">
        <f t="shared" si="52"/>
        <v>2750</v>
      </c>
      <c r="G387" s="62">
        <f t="shared" si="52"/>
        <v>2750</v>
      </c>
    </row>
    <row r="388" spans="1:7" ht="36" customHeight="1">
      <c r="A388" s="76" t="s">
        <v>5</v>
      </c>
      <c r="B388" s="77"/>
      <c r="C388" s="77" t="s">
        <v>325</v>
      </c>
      <c r="D388" s="77" t="s">
        <v>13</v>
      </c>
      <c r="E388" s="78">
        <v>2550</v>
      </c>
      <c r="F388" s="78">
        <v>2750</v>
      </c>
      <c r="G388" s="78">
        <v>2750</v>
      </c>
    </row>
    <row r="389" spans="1:7" ht="36" customHeight="1">
      <c r="A389" s="74" t="s">
        <v>104</v>
      </c>
      <c r="B389" s="61"/>
      <c r="C389" s="61" t="s">
        <v>391</v>
      </c>
      <c r="D389" s="61" t="s">
        <v>142</v>
      </c>
      <c r="E389" s="62">
        <f aca="true" t="shared" si="53" ref="E389:G390">E390</f>
        <v>535</v>
      </c>
      <c r="F389" s="62">
        <f t="shared" si="53"/>
        <v>735</v>
      </c>
      <c r="G389" s="62">
        <f t="shared" si="53"/>
        <v>735</v>
      </c>
    </row>
    <row r="390" spans="1:7" ht="24" customHeight="1">
      <c r="A390" s="63" t="s">
        <v>51</v>
      </c>
      <c r="B390" s="61"/>
      <c r="C390" s="61" t="s">
        <v>392</v>
      </c>
      <c r="D390" s="61" t="s">
        <v>142</v>
      </c>
      <c r="E390" s="62">
        <f t="shared" si="53"/>
        <v>535</v>
      </c>
      <c r="F390" s="62">
        <f t="shared" si="53"/>
        <v>735</v>
      </c>
      <c r="G390" s="62">
        <f t="shared" si="53"/>
        <v>735</v>
      </c>
    </row>
    <row r="391" spans="1:7" ht="36" customHeight="1">
      <c r="A391" s="76" t="s">
        <v>5</v>
      </c>
      <c r="B391" s="77"/>
      <c r="C391" s="77" t="s">
        <v>392</v>
      </c>
      <c r="D391" s="77" t="s">
        <v>13</v>
      </c>
      <c r="E391" s="78">
        <v>535</v>
      </c>
      <c r="F391" s="78">
        <v>735</v>
      </c>
      <c r="G391" s="78">
        <v>735</v>
      </c>
    </row>
    <row r="392" spans="1:7" ht="28.5" customHeight="1">
      <c r="A392" s="74" t="s">
        <v>59</v>
      </c>
      <c r="B392" s="61"/>
      <c r="C392" s="61" t="s">
        <v>271</v>
      </c>
      <c r="D392" s="61" t="s">
        <v>142</v>
      </c>
      <c r="E392" s="62">
        <f>E393</f>
        <v>12466</v>
      </c>
      <c r="F392" s="62">
        <f>F393</f>
        <v>11206</v>
      </c>
      <c r="G392" s="62">
        <f>G393</f>
        <v>11206</v>
      </c>
    </row>
    <row r="393" spans="1:7" ht="24" customHeight="1">
      <c r="A393" s="63" t="s">
        <v>51</v>
      </c>
      <c r="B393" s="61"/>
      <c r="C393" s="61" t="s">
        <v>272</v>
      </c>
      <c r="D393" s="61" t="s">
        <v>142</v>
      </c>
      <c r="E393" s="62">
        <f>E395+E394</f>
        <v>12466</v>
      </c>
      <c r="F393" s="62">
        <f>F395+F394</f>
        <v>11206</v>
      </c>
      <c r="G393" s="62">
        <f>G395+G394</f>
        <v>11206</v>
      </c>
    </row>
    <row r="394" spans="1:7" ht="38.25" customHeight="1">
      <c r="A394" s="76" t="s">
        <v>154</v>
      </c>
      <c r="B394" s="77"/>
      <c r="C394" s="77" t="s">
        <v>272</v>
      </c>
      <c r="D394" s="77">
        <v>200</v>
      </c>
      <c r="E394" s="78">
        <v>1000</v>
      </c>
      <c r="F394" s="78">
        <v>1000</v>
      </c>
      <c r="G394" s="78">
        <v>1000</v>
      </c>
    </row>
    <row r="395" spans="1:7" ht="36" customHeight="1">
      <c r="A395" s="76" t="s">
        <v>5</v>
      </c>
      <c r="B395" s="77"/>
      <c r="C395" s="77" t="s">
        <v>272</v>
      </c>
      <c r="D395" s="77" t="s">
        <v>13</v>
      </c>
      <c r="E395" s="78">
        <v>11466</v>
      </c>
      <c r="F395" s="78">
        <v>10206</v>
      </c>
      <c r="G395" s="78">
        <v>10206</v>
      </c>
    </row>
    <row r="396" spans="1:7" ht="29.25" customHeight="1">
      <c r="A396" s="102" t="s">
        <v>425</v>
      </c>
      <c r="B396" s="64"/>
      <c r="C396" s="64" t="s">
        <v>273</v>
      </c>
      <c r="D396" s="64" t="s">
        <v>142</v>
      </c>
      <c r="E396" s="68">
        <f aca="true" t="shared" si="54" ref="E396:G397">E397</f>
        <v>10467</v>
      </c>
      <c r="F396" s="68">
        <f t="shared" si="54"/>
        <v>10467</v>
      </c>
      <c r="G396" s="68">
        <f t="shared" si="54"/>
        <v>10467</v>
      </c>
    </row>
    <row r="397" spans="1:7" ht="51" customHeight="1">
      <c r="A397" s="65" t="s">
        <v>275</v>
      </c>
      <c r="B397" s="66"/>
      <c r="C397" s="66" t="s">
        <v>393</v>
      </c>
      <c r="D397" s="66" t="s">
        <v>142</v>
      </c>
      <c r="E397" s="67">
        <f t="shared" si="54"/>
        <v>10467</v>
      </c>
      <c r="F397" s="67">
        <f t="shared" si="54"/>
        <v>10467</v>
      </c>
      <c r="G397" s="67">
        <f t="shared" si="54"/>
        <v>10467</v>
      </c>
    </row>
    <row r="398" spans="1:7" ht="36" customHeight="1">
      <c r="A398" s="88" t="s">
        <v>5</v>
      </c>
      <c r="B398" s="83"/>
      <c r="C398" s="83" t="s">
        <v>393</v>
      </c>
      <c r="D398" s="83" t="s">
        <v>13</v>
      </c>
      <c r="E398" s="84">
        <v>10467</v>
      </c>
      <c r="F398" s="84">
        <v>10467</v>
      </c>
      <c r="G398" s="84">
        <v>10467</v>
      </c>
    </row>
    <row r="399" spans="1:7" ht="48.75" customHeight="1">
      <c r="A399" s="60" t="s">
        <v>394</v>
      </c>
      <c r="B399" s="61"/>
      <c r="C399" s="61" t="s">
        <v>274</v>
      </c>
      <c r="D399" s="61" t="s">
        <v>142</v>
      </c>
      <c r="E399" s="62">
        <f>E400</f>
        <v>34852.4</v>
      </c>
      <c r="F399" s="62">
        <f aca="true" t="shared" si="55" ref="E399:G400">F400</f>
        <v>35097.63</v>
      </c>
      <c r="G399" s="62">
        <f t="shared" si="55"/>
        <v>35097.3</v>
      </c>
    </row>
    <row r="400" spans="1:7" ht="108" customHeight="1">
      <c r="A400" s="60" t="s">
        <v>498</v>
      </c>
      <c r="B400" s="77"/>
      <c r="C400" s="61" t="s">
        <v>430</v>
      </c>
      <c r="D400" s="61"/>
      <c r="E400" s="62">
        <f t="shared" si="55"/>
        <v>34852.4</v>
      </c>
      <c r="F400" s="62">
        <f t="shared" si="55"/>
        <v>35097.63</v>
      </c>
      <c r="G400" s="62">
        <f t="shared" si="55"/>
        <v>35097.3</v>
      </c>
    </row>
    <row r="401" spans="1:7" ht="36" customHeight="1">
      <c r="A401" s="76" t="s">
        <v>5</v>
      </c>
      <c r="B401" s="77"/>
      <c r="C401" s="77" t="s">
        <v>430</v>
      </c>
      <c r="D401" s="77">
        <v>600</v>
      </c>
      <c r="E401" s="78">
        <v>34852.4</v>
      </c>
      <c r="F401" s="78">
        <v>35097.63</v>
      </c>
      <c r="G401" s="78">
        <v>35097.3</v>
      </c>
    </row>
    <row r="402" spans="1:7" ht="37.5" customHeight="1">
      <c r="A402" s="103" t="s">
        <v>64</v>
      </c>
      <c r="B402" s="81"/>
      <c r="C402" s="81" t="s">
        <v>276</v>
      </c>
      <c r="D402" s="81" t="s">
        <v>142</v>
      </c>
      <c r="E402" s="82">
        <f aca="true" t="shared" si="56" ref="E402:G403">E403</f>
        <v>75</v>
      </c>
      <c r="F402" s="82">
        <f t="shared" si="56"/>
        <v>85</v>
      </c>
      <c r="G402" s="82">
        <f t="shared" si="56"/>
        <v>85</v>
      </c>
    </row>
    <row r="403" spans="1:7" ht="24" customHeight="1">
      <c r="A403" s="63" t="s">
        <v>51</v>
      </c>
      <c r="B403" s="61"/>
      <c r="C403" s="61" t="s">
        <v>277</v>
      </c>
      <c r="D403" s="61" t="s">
        <v>142</v>
      </c>
      <c r="E403" s="62">
        <f t="shared" si="56"/>
        <v>75</v>
      </c>
      <c r="F403" s="62">
        <f t="shared" si="56"/>
        <v>85</v>
      </c>
      <c r="G403" s="62">
        <f t="shared" si="56"/>
        <v>85</v>
      </c>
    </row>
    <row r="404" spans="1:7" ht="36" customHeight="1">
      <c r="A404" s="76" t="s">
        <v>5</v>
      </c>
      <c r="B404" s="77"/>
      <c r="C404" s="77" t="s">
        <v>277</v>
      </c>
      <c r="D404" s="77">
        <v>600</v>
      </c>
      <c r="E404" s="78">
        <v>75</v>
      </c>
      <c r="F404" s="78">
        <v>85</v>
      </c>
      <c r="G404" s="78">
        <v>85</v>
      </c>
    </row>
    <row r="405" spans="1:7" ht="25.5" customHeight="1">
      <c r="A405" s="74" t="s">
        <v>65</v>
      </c>
      <c r="B405" s="61"/>
      <c r="C405" s="61" t="s">
        <v>278</v>
      </c>
      <c r="D405" s="61" t="s">
        <v>142</v>
      </c>
      <c r="E405" s="62">
        <f>E406</f>
        <v>784</v>
      </c>
      <c r="F405" s="62">
        <f>F406</f>
        <v>994</v>
      </c>
      <c r="G405" s="62">
        <f>G406</f>
        <v>994</v>
      </c>
    </row>
    <row r="406" spans="1:7" ht="24" customHeight="1">
      <c r="A406" s="63" t="s">
        <v>51</v>
      </c>
      <c r="B406" s="61"/>
      <c r="C406" s="61" t="s">
        <v>279</v>
      </c>
      <c r="D406" s="61" t="s">
        <v>142</v>
      </c>
      <c r="E406" s="62">
        <f>E407+E408</f>
        <v>784</v>
      </c>
      <c r="F406" s="62">
        <f>F407+F408</f>
        <v>994</v>
      </c>
      <c r="G406" s="62">
        <f>G407+G408</f>
        <v>994</v>
      </c>
    </row>
    <row r="407" spans="1:7" ht="36" customHeight="1">
      <c r="A407" s="76" t="s">
        <v>154</v>
      </c>
      <c r="B407" s="77"/>
      <c r="C407" s="77" t="s">
        <v>279</v>
      </c>
      <c r="D407" s="77" t="s">
        <v>26</v>
      </c>
      <c r="E407" s="78">
        <v>0</v>
      </c>
      <c r="F407" s="78">
        <v>24</v>
      </c>
      <c r="G407" s="78">
        <v>24</v>
      </c>
    </row>
    <row r="408" spans="1:7" ht="36" customHeight="1">
      <c r="A408" s="76" t="s">
        <v>5</v>
      </c>
      <c r="B408" s="77"/>
      <c r="C408" s="77" t="s">
        <v>279</v>
      </c>
      <c r="D408" s="77" t="s">
        <v>13</v>
      </c>
      <c r="E408" s="78">
        <v>784</v>
      </c>
      <c r="F408" s="78">
        <v>970</v>
      </c>
      <c r="G408" s="78">
        <v>970</v>
      </c>
    </row>
    <row r="409" spans="1:7" ht="42" customHeight="1">
      <c r="A409" s="74" t="s">
        <v>280</v>
      </c>
      <c r="B409" s="61"/>
      <c r="C409" s="61" t="s">
        <v>281</v>
      </c>
      <c r="D409" s="61" t="s">
        <v>142</v>
      </c>
      <c r="E409" s="62">
        <f aca="true" t="shared" si="57" ref="E409:G410">E410</f>
        <v>20</v>
      </c>
      <c r="F409" s="62">
        <f t="shared" si="57"/>
        <v>20</v>
      </c>
      <c r="G409" s="62">
        <f t="shared" si="57"/>
        <v>20</v>
      </c>
    </row>
    <row r="410" spans="1:7" ht="24" customHeight="1">
      <c r="A410" s="63" t="s">
        <v>51</v>
      </c>
      <c r="B410" s="61"/>
      <c r="C410" s="61" t="s">
        <v>282</v>
      </c>
      <c r="D410" s="61" t="s">
        <v>142</v>
      </c>
      <c r="E410" s="62">
        <f t="shared" si="57"/>
        <v>20</v>
      </c>
      <c r="F410" s="62">
        <f t="shared" si="57"/>
        <v>20</v>
      </c>
      <c r="G410" s="62">
        <f t="shared" si="57"/>
        <v>20</v>
      </c>
    </row>
    <row r="411" spans="1:7" ht="39" customHeight="1">
      <c r="A411" s="76" t="s">
        <v>5</v>
      </c>
      <c r="B411" s="77"/>
      <c r="C411" s="77" t="s">
        <v>282</v>
      </c>
      <c r="D411" s="77">
        <v>600</v>
      </c>
      <c r="E411" s="78">
        <v>20</v>
      </c>
      <c r="F411" s="78">
        <v>20</v>
      </c>
      <c r="G411" s="78">
        <v>20</v>
      </c>
    </row>
    <row r="412" spans="1:7" ht="24" customHeight="1">
      <c r="A412" s="74" t="s">
        <v>66</v>
      </c>
      <c r="B412" s="61"/>
      <c r="C412" s="61" t="s">
        <v>283</v>
      </c>
      <c r="D412" s="61" t="s">
        <v>142</v>
      </c>
      <c r="E412" s="62">
        <f aca="true" t="shared" si="58" ref="E412:G413">E413</f>
        <v>60</v>
      </c>
      <c r="F412" s="62">
        <f t="shared" si="58"/>
        <v>80</v>
      </c>
      <c r="G412" s="62">
        <f t="shared" si="58"/>
        <v>80</v>
      </c>
    </row>
    <row r="413" spans="1:7" ht="24" customHeight="1">
      <c r="A413" s="63" t="s">
        <v>51</v>
      </c>
      <c r="B413" s="61"/>
      <c r="C413" s="61" t="s">
        <v>284</v>
      </c>
      <c r="D413" s="61" t="s">
        <v>142</v>
      </c>
      <c r="E413" s="62">
        <f t="shared" si="58"/>
        <v>60</v>
      </c>
      <c r="F413" s="62">
        <f t="shared" si="58"/>
        <v>80</v>
      </c>
      <c r="G413" s="62">
        <f t="shared" si="58"/>
        <v>80</v>
      </c>
    </row>
    <row r="414" spans="1:7" ht="36" customHeight="1">
      <c r="A414" s="76" t="s">
        <v>154</v>
      </c>
      <c r="B414" s="77"/>
      <c r="C414" s="77" t="s">
        <v>284</v>
      </c>
      <c r="D414" s="77" t="s">
        <v>26</v>
      </c>
      <c r="E414" s="78">
        <v>60</v>
      </c>
      <c r="F414" s="78">
        <v>80</v>
      </c>
      <c r="G414" s="78">
        <v>80</v>
      </c>
    </row>
    <row r="415" spans="1:7" ht="49.5" customHeight="1">
      <c r="A415" s="74" t="s">
        <v>82</v>
      </c>
      <c r="B415" s="61"/>
      <c r="C415" s="61" t="s">
        <v>285</v>
      </c>
      <c r="D415" s="61" t="s">
        <v>142</v>
      </c>
      <c r="E415" s="62">
        <f aca="true" t="shared" si="59" ref="E415:G416">E416</f>
        <v>90</v>
      </c>
      <c r="F415" s="62">
        <f t="shared" si="59"/>
        <v>90</v>
      </c>
      <c r="G415" s="62">
        <f t="shared" si="59"/>
        <v>90</v>
      </c>
    </row>
    <row r="416" spans="1:7" ht="24" customHeight="1">
      <c r="A416" s="63" t="s">
        <v>51</v>
      </c>
      <c r="B416" s="61"/>
      <c r="C416" s="61" t="s">
        <v>286</v>
      </c>
      <c r="D416" s="61" t="s">
        <v>142</v>
      </c>
      <c r="E416" s="62">
        <f t="shared" si="59"/>
        <v>90</v>
      </c>
      <c r="F416" s="62">
        <f t="shared" si="59"/>
        <v>90</v>
      </c>
      <c r="G416" s="62">
        <f t="shared" si="59"/>
        <v>90</v>
      </c>
    </row>
    <row r="417" spans="1:7" ht="39" customHeight="1">
      <c r="A417" s="76" t="s">
        <v>154</v>
      </c>
      <c r="B417" s="61"/>
      <c r="C417" s="77" t="s">
        <v>286</v>
      </c>
      <c r="D417" s="61">
        <v>200</v>
      </c>
      <c r="E417" s="62">
        <v>90</v>
      </c>
      <c r="F417" s="62">
        <v>90</v>
      </c>
      <c r="G417" s="62">
        <v>90</v>
      </c>
    </row>
    <row r="418" spans="1:7" ht="37.5" customHeight="1">
      <c r="A418" s="60" t="s">
        <v>499</v>
      </c>
      <c r="B418" s="59"/>
      <c r="C418" s="59" t="s">
        <v>395</v>
      </c>
      <c r="D418" s="59" t="s">
        <v>142</v>
      </c>
      <c r="E418" s="62">
        <f aca="true" t="shared" si="60" ref="E418:G419">E419</f>
        <v>14743.1</v>
      </c>
      <c r="F418" s="62">
        <f t="shared" si="60"/>
        <v>14602</v>
      </c>
      <c r="G418" s="62">
        <f t="shared" si="60"/>
        <v>14173.3</v>
      </c>
    </row>
    <row r="419" spans="1:7" ht="37.5" customHeight="1">
      <c r="A419" s="60" t="s">
        <v>500</v>
      </c>
      <c r="B419" s="61"/>
      <c r="C419" s="61" t="s">
        <v>396</v>
      </c>
      <c r="D419" s="61" t="s">
        <v>142</v>
      </c>
      <c r="E419" s="62">
        <f t="shared" si="60"/>
        <v>14743.1</v>
      </c>
      <c r="F419" s="62">
        <f t="shared" si="60"/>
        <v>14602</v>
      </c>
      <c r="G419" s="62">
        <f t="shared" si="60"/>
        <v>14173.3</v>
      </c>
    </row>
    <row r="420" spans="1:7" ht="36" customHeight="1">
      <c r="A420" s="76" t="s">
        <v>5</v>
      </c>
      <c r="B420" s="77"/>
      <c r="C420" s="108" t="s">
        <v>396</v>
      </c>
      <c r="D420" s="77" t="s">
        <v>13</v>
      </c>
      <c r="E420" s="78">
        <v>14743.1</v>
      </c>
      <c r="F420" s="78">
        <v>14602</v>
      </c>
      <c r="G420" s="78">
        <v>14173.3</v>
      </c>
    </row>
    <row r="421" spans="1:7" ht="15" customHeight="1">
      <c r="A421" s="74" t="s">
        <v>102</v>
      </c>
      <c r="B421" s="61"/>
      <c r="C421" s="61" t="s">
        <v>180</v>
      </c>
      <c r="D421" s="61" t="s">
        <v>142</v>
      </c>
      <c r="E421" s="62">
        <f aca="true" t="shared" si="61" ref="E421:G422">E422</f>
        <v>100</v>
      </c>
      <c r="F421" s="62">
        <f t="shared" si="61"/>
        <v>100</v>
      </c>
      <c r="G421" s="62">
        <f t="shared" si="61"/>
        <v>100</v>
      </c>
    </row>
    <row r="422" spans="1:7" ht="24" customHeight="1">
      <c r="A422" s="63" t="s">
        <v>51</v>
      </c>
      <c r="B422" s="61"/>
      <c r="C422" s="61" t="s">
        <v>181</v>
      </c>
      <c r="D422" s="61" t="s">
        <v>142</v>
      </c>
      <c r="E422" s="62">
        <f t="shared" si="61"/>
        <v>100</v>
      </c>
      <c r="F422" s="62">
        <f t="shared" si="61"/>
        <v>100</v>
      </c>
      <c r="G422" s="62">
        <f t="shared" si="61"/>
        <v>100</v>
      </c>
    </row>
    <row r="423" spans="1:7" ht="39" customHeight="1">
      <c r="A423" s="76" t="s">
        <v>154</v>
      </c>
      <c r="B423" s="61"/>
      <c r="C423" s="77" t="s">
        <v>181</v>
      </c>
      <c r="D423" s="61">
        <v>200</v>
      </c>
      <c r="E423" s="62">
        <v>100</v>
      </c>
      <c r="F423" s="62">
        <v>100</v>
      </c>
      <c r="G423" s="62">
        <v>100</v>
      </c>
    </row>
    <row r="424" spans="1:7" ht="30.75" customHeight="1">
      <c r="A424" s="74" t="s">
        <v>132</v>
      </c>
      <c r="B424" s="61"/>
      <c r="C424" s="61" t="s">
        <v>287</v>
      </c>
      <c r="D424" s="61" t="s">
        <v>142</v>
      </c>
      <c r="E424" s="62">
        <f aca="true" t="shared" si="62" ref="E424:G425">E425</f>
        <v>10</v>
      </c>
      <c r="F424" s="62">
        <f t="shared" si="62"/>
        <v>10</v>
      </c>
      <c r="G424" s="62">
        <f t="shared" si="62"/>
        <v>10</v>
      </c>
    </row>
    <row r="425" spans="1:7" ht="24" customHeight="1">
      <c r="A425" s="63" t="s">
        <v>51</v>
      </c>
      <c r="B425" s="61"/>
      <c r="C425" s="61" t="s">
        <v>288</v>
      </c>
      <c r="D425" s="61" t="s">
        <v>142</v>
      </c>
      <c r="E425" s="62">
        <f t="shared" si="62"/>
        <v>10</v>
      </c>
      <c r="F425" s="62">
        <f t="shared" si="62"/>
        <v>10</v>
      </c>
      <c r="G425" s="62">
        <f t="shared" si="62"/>
        <v>10</v>
      </c>
    </row>
    <row r="426" spans="1:7" ht="36" customHeight="1">
      <c r="A426" s="76" t="s">
        <v>5</v>
      </c>
      <c r="B426" s="77"/>
      <c r="C426" s="77" t="s">
        <v>288</v>
      </c>
      <c r="D426" s="77">
        <v>600</v>
      </c>
      <c r="E426" s="78">
        <v>10</v>
      </c>
      <c r="F426" s="78">
        <v>10</v>
      </c>
      <c r="G426" s="78">
        <v>10</v>
      </c>
    </row>
    <row r="427" spans="1:7" ht="40.5" customHeight="1">
      <c r="A427" s="74" t="s">
        <v>133</v>
      </c>
      <c r="B427" s="61"/>
      <c r="C427" s="61" t="s">
        <v>289</v>
      </c>
      <c r="D427" s="61" t="s">
        <v>142</v>
      </c>
      <c r="E427" s="62">
        <f aca="true" t="shared" si="63" ref="E427:G428">E428</f>
        <v>170</v>
      </c>
      <c r="F427" s="62">
        <f t="shared" si="63"/>
        <v>170</v>
      </c>
      <c r="G427" s="62">
        <f t="shared" si="63"/>
        <v>170</v>
      </c>
    </row>
    <row r="428" spans="1:7" ht="24" customHeight="1">
      <c r="A428" s="63" t="s">
        <v>51</v>
      </c>
      <c r="B428" s="61"/>
      <c r="C428" s="61" t="s">
        <v>290</v>
      </c>
      <c r="D428" s="61" t="s">
        <v>142</v>
      </c>
      <c r="E428" s="62">
        <f t="shared" si="63"/>
        <v>170</v>
      </c>
      <c r="F428" s="62">
        <f t="shared" si="63"/>
        <v>170</v>
      </c>
      <c r="G428" s="62">
        <f t="shared" si="63"/>
        <v>170</v>
      </c>
    </row>
    <row r="429" spans="1:7" ht="36.75" customHeight="1">
      <c r="A429" s="76" t="s">
        <v>5</v>
      </c>
      <c r="B429" s="77"/>
      <c r="C429" s="77" t="s">
        <v>290</v>
      </c>
      <c r="D429" s="77">
        <v>600</v>
      </c>
      <c r="E429" s="78">
        <v>170</v>
      </c>
      <c r="F429" s="78">
        <v>170</v>
      </c>
      <c r="G429" s="78">
        <v>170</v>
      </c>
    </row>
    <row r="430" spans="1:7" ht="28.5" customHeight="1">
      <c r="A430" s="74" t="s">
        <v>60</v>
      </c>
      <c r="B430" s="61"/>
      <c r="C430" s="61" t="s">
        <v>291</v>
      </c>
      <c r="D430" s="61" t="s">
        <v>142</v>
      </c>
      <c r="E430" s="62">
        <f aca="true" t="shared" si="64" ref="E430:G431">E431</f>
        <v>1635.2</v>
      </c>
      <c r="F430" s="62">
        <f t="shared" si="64"/>
        <v>1635.2</v>
      </c>
      <c r="G430" s="62">
        <f t="shared" si="64"/>
        <v>1635.2</v>
      </c>
    </row>
    <row r="431" spans="1:7" ht="26.25" customHeight="1">
      <c r="A431" s="63" t="s">
        <v>323</v>
      </c>
      <c r="B431" s="61"/>
      <c r="C431" s="61" t="s">
        <v>72</v>
      </c>
      <c r="D431" s="61" t="s">
        <v>142</v>
      </c>
      <c r="E431" s="62">
        <f t="shared" si="64"/>
        <v>1635.2</v>
      </c>
      <c r="F431" s="62">
        <f t="shared" si="64"/>
        <v>1635.2</v>
      </c>
      <c r="G431" s="62">
        <f t="shared" si="64"/>
        <v>1635.2</v>
      </c>
    </row>
    <row r="432" spans="1:7" ht="36" customHeight="1">
      <c r="A432" s="76" t="s">
        <v>5</v>
      </c>
      <c r="B432" s="77"/>
      <c r="C432" s="77" t="s">
        <v>72</v>
      </c>
      <c r="D432" s="77" t="s">
        <v>13</v>
      </c>
      <c r="E432" s="78">
        <v>1635.2</v>
      </c>
      <c r="F432" s="78">
        <v>1635.2</v>
      </c>
      <c r="G432" s="78">
        <v>1635.2</v>
      </c>
    </row>
    <row r="433" spans="1:7" ht="52.5" customHeight="1">
      <c r="A433" s="74" t="s">
        <v>39</v>
      </c>
      <c r="B433" s="61"/>
      <c r="C433" s="61" t="s">
        <v>292</v>
      </c>
      <c r="D433" s="61" t="s">
        <v>142</v>
      </c>
      <c r="E433" s="62">
        <f aca="true" t="shared" si="65" ref="E433:G434">E434</f>
        <v>1000</v>
      </c>
      <c r="F433" s="62">
        <f t="shared" si="65"/>
        <v>1000</v>
      </c>
      <c r="G433" s="62">
        <f t="shared" si="65"/>
        <v>1000</v>
      </c>
    </row>
    <row r="434" spans="1:7" ht="24" customHeight="1">
      <c r="A434" s="63" t="s">
        <v>51</v>
      </c>
      <c r="B434" s="61"/>
      <c r="C434" s="61" t="s">
        <v>293</v>
      </c>
      <c r="D434" s="61" t="s">
        <v>142</v>
      </c>
      <c r="E434" s="62">
        <f t="shared" si="65"/>
        <v>1000</v>
      </c>
      <c r="F434" s="62">
        <f t="shared" si="65"/>
        <v>1000</v>
      </c>
      <c r="G434" s="62">
        <f t="shared" si="65"/>
        <v>1000</v>
      </c>
    </row>
    <row r="435" spans="1:7" ht="36" customHeight="1">
      <c r="A435" s="76" t="s">
        <v>5</v>
      </c>
      <c r="B435" s="77"/>
      <c r="C435" s="77" t="s">
        <v>293</v>
      </c>
      <c r="D435" s="77" t="s">
        <v>13</v>
      </c>
      <c r="E435" s="78">
        <v>1000</v>
      </c>
      <c r="F435" s="78">
        <v>1000</v>
      </c>
      <c r="G435" s="78">
        <v>1000</v>
      </c>
    </row>
    <row r="436" spans="1:7" ht="74.25" customHeight="1">
      <c r="A436" s="128" t="s">
        <v>501</v>
      </c>
      <c r="B436" s="61"/>
      <c r="C436" s="61" t="s">
        <v>294</v>
      </c>
      <c r="D436" s="61" t="s">
        <v>142</v>
      </c>
      <c r="E436" s="62">
        <f aca="true" t="shared" si="66" ref="E436:G437">E437</f>
        <v>250</v>
      </c>
      <c r="F436" s="62">
        <f t="shared" si="66"/>
        <v>350</v>
      </c>
      <c r="G436" s="62">
        <f t="shared" si="66"/>
        <v>350</v>
      </c>
    </row>
    <row r="437" spans="1:7" ht="24" customHeight="1">
      <c r="A437" s="63" t="s">
        <v>51</v>
      </c>
      <c r="B437" s="61"/>
      <c r="C437" s="61" t="s">
        <v>356</v>
      </c>
      <c r="D437" s="61" t="s">
        <v>142</v>
      </c>
      <c r="E437" s="62">
        <f t="shared" si="66"/>
        <v>250</v>
      </c>
      <c r="F437" s="62">
        <f t="shared" si="66"/>
        <v>350</v>
      </c>
      <c r="G437" s="62">
        <f t="shared" si="66"/>
        <v>350</v>
      </c>
    </row>
    <row r="438" spans="1:7" ht="38.25" customHeight="1">
      <c r="A438" s="76" t="s">
        <v>5</v>
      </c>
      <c r="B438" s="77"/>
      <c r="C438" s="77" t="s">
        <v>356</v>
      </c>
      <c r="D438" s="77">
        <v>600</v>
      </c>
      <c r="E438" s="78">
        <v>250</v>
      </c>
      <c r="F438" s="78">
        <v>350</v>
      </c>
      <c r="G438" s="78">
        <v>350</v>
      </c>
    </row>
    <row r="439" spans="1:7" ht="36.75" customHeight="1">
      <c r="A439" s="63" t="s">
        <v>103</v>
      </c>
      <c r="B439" s="77"/>
      <c r="C439" s="61" t="s">
        <v>397</v>
      </c>
      <c r="D439" s="61" t="s">
        <v>142</v>
      </c>
      <c r="E439" s="62">
        <f aca="true" t="shared" si="67" ref="E439:G440">E440</f>
        <v>150</v>
      </c>
      <c r="F439" s="62">
        <f t="shared" si="67"/>
        <v>150</v>
      </c>
      <c r="G439" s="62">
        <f t="shared" si="67"/>
        <v>150</v>
      </c>
    </row>
    <row r="440" spans="1:7" ht="24" customHeight="1">
      <c r="A440" s="63" t="s">
        <v>51</v>
      </c>
      <c r="B440" s="77"/>
      <c r="C440" s="61" t="s">
        <v>398</v>
      </c>
      <c r="D440" s="61" t="s">
        <v>142</v>
      </c>
      <c r="E440" s="62">
        <f t="shared" si="67"/>
        <v>150</v>
      </c>
      <c r="F440" s="62">
        <f t="shared" si="67"/>
        <v>150</v>
      </c>
      <c r="G440" s="62">
        <f t="shared" si="67"/>
        <v>150</v>
      </c>
    </row>
    <row r="441" spans="1:7" ht="36" customHeight="1">
      <c r="A441" s="76" t="s">
        <v>5</v>
      </c>
      <c r="B441" s="61"/>
      <c r="C441" s="77" t="s">
        <v>398</v>
      </c>
      <c r="D441" s="77">
        <v>600</v>
      </c>
      <c r="E441" s="78">
        <v>150</v>
      </c>
      <c r="F441" s="78">
        <v>150</v>
      </c>
      <c r="G441" s="78">
        <v>150</v>
      </c>
    </row>
    <row r="442" spans="1:7" ht="39.75" customHeight="1">
      <c r="A442" s="58" t="s">
        <v>400</v>
      </c>
      <c r="B442" s="61"/>
      <c r="C442" s="61" t="s">
        <v>399</v>
      </c>
      <c r="D442" s="61"/>
      <c r="E442" s="62">
        <f>E445+E447+E443</f>
        <v>18688.7</v>
      </c>
      <c r="F442" s="62">
        <f>F445+F447+F443</f>
        <v>57127.899999999994</v>
      </c>
      <c r="G442" s="62">
        <f>G445+G447+G443</f>
        <v>51716.7</v>
      </c>
    </row>
    <row r="443" spans="1:7" ht="39.75" customHeight="1">
      <c r="A443" s="60" t="s">
        <v>302</v>
      </c>
      <c r="B443" s="61"/>
      <c r="C443" s="61" t="s">
        <v>493</v>
      </c>
      <c r="D443" s="61"/>
      <c r="E443" s="62">
        <f>E444</f>
        <v>0</v>
      </c>
      <c r="F443" s="62">
        <f>F444</f>
        <v>40452.7</v>
      </c>
      <c r="G443" s="62">
        <f>G444</f>
        <v>37825.9</v>
      </c>
    </row>
    <row r="444" spans="1:7" ht="39.75" customHeight="1">
      <c r="A444" s="76" t="s">
        <v>5</v>
      </c>
      <c r="B444" s="61"/>
      <c r="C444" s="61" t="s">
        <v>493</v>
      </c>
      <c r="D444" s="61">
        <v>600</v>
      </c>
      <c r="E444" s="62">
        <v>0</v>
      </c>
      <c r="F444" s="62">
        <v>40452.7</v>
      </c>
      <c r="G444" s="62">
        <v>37825.9</v>
      </c>
    </row>
    <row r="445" spans="1:7" ht="39.75" customHeight="1">
      <c r="A445" s="60" t="s">
        <v>302</v>
      </c>
      <c r="B445" s="61"/>
      <c r="C445" s="61" t="s">
        <v>402</v>
      </c>
      <c r="D445" s="61"/>
      <c r="E445" s="62">
        <f>E446</f>
        <v>18383.7</v>
      </c>
      <c r="F445" s="62">
        <f>F446</f>
        <v>16675.2</v>
      </c>
      <c r="G445" s="62">
        <f>G446</f>
        <v>13890.8</v>
      </c>
    </row>
    <row r="446" spans="1:7" ht="37.5" customHeight="1">
      <c r="A446" s="76" t="s">
        <v>5</v>
      </c>
      <c r="B446" s="77"/>
      <c r="C446" s="77" t="s">
        <v>402</v>
      </c>
      <c r="D446" s="77">
        <v>600</v>
      </c>
      <c r="E446" s="78">
        <v>18383.7</v>
      </c>
      <c r="F446" s="78">
        <v>16675.2</v>
      </c>
      <c r="G446" s="78">
        <v>13890.8</v>
      </c>
    </row>
    <row r="447" spans="1:7" ht="39.75" customHeight="1">
      <c r="A447" s="60" t="s">
        <v>431</v>
      </c>
      <c r="B447" s="61"/>
      <c r="C447" s="61" t="s">
        <v>403</v>
      </c>
      <c r="D447" s="61"/>
      <c r="E447" s="78">
        <f>E448</f>
        <v>305</v>
      </c>
      <c r="F447" s="78">
        <f>F448</f>
        <v>0</v>
      </c>
      <c r="G447" s="78">
        <f>G448</f>
        <v>0</v>
      </c>
    </row>
    <row r="448" spans="1:8" ht="39.75" customHeight="1">
      <c r="A448" s="76" t="s">
        <v>5</v>
      </c>
      <c r="B448" s="61"/>
      <c r="C448" s="77" t="s">
        <v>403</v>
      </c>
      <c r="D448" s="77">
        <v>600</v>
      </c>
      <c r="E448" s="78">
        <v>305</v>
      </c>
      <c r="F448" s="78">
        <v>0</v>
      </c>
      <c r="G448" s="78">
        <v>0</v>
      </c>
      <c r="H448" s="119"/>
    </row>
    <row r="449" spans="1:7" ht="39.75" customHeight="1">
      <c r="A449" s="58" t="s">
        <v>61</v>
      </c>
      <c r="B449" s="61"/>
      <c r="C449" s="77" t="s">
        <v>404</v>
      </c>
      <c r="D449" s="77"/>
      <c r="E449" s="78">
        <f>E450+E454</f>
        <v>49131.3</v>
      </c>
      <c r="F449" s="78">
        <f>F450+F454</f>
        <v>45188.09999999999</v>
      </c>
      <c r="G449" s="78">
        <f>G450+G454</f>
        <v>45188.2</v>
      </c>
    </row>
    <row r="450" spans="1:7" ht="40.5" customHeight="1">
      <c r="A450" s="60" t="s">
        <v>21</v>
      </c>
      <c r="B450" s="61"/>
      <c r="C450" s="77" t="s">
        <v>405</v>
      </c>
      <c r="D450" s="61"/>
      <c r="E450" s="62">
        <f>E451+E452+E453</f>
        <v>26917.5</v>
      </c>
      <c r="F450" s="62">
        <f>F451+F452+F453</f>
        <v>24017.199999999997</v>
      </c>
      <c r="G450" s="62">
        <f>G451+G452+G453</f>
        <v>24017.199999999997</v>
      </c>
    </row>
    <row r="451" spans="1:7" ht="75" customHeight="1">
      <c r="A451" s="76" t="s">
        <v>11</v>
      </c>
      <c r="B451" s="77"/>
      <c r="C451" s="77" t="s">
        <v>405</v>
      </c>
      <c r="D451" s="77">
        <v>100</v>
      </c>
      <c r="E451" s="78">
        <v>22870.4</v>
      </c>
      <c r="F451" s="78">
        <v>21697.1</v>
      </c>
      <c r="G451" s="78">
        <v>21697.1</v>
      </c>
    </row>
    <row r="452" spans="1:7" ht="39" customHeight="1">
      <c r="A452" s="76" t="s">
        <v>154</v>
      </c>
      <c r="B452" s="77"/>
      <c r="C452" s="77" t="s">
        <v>405</v>
      </c>
      <c r="D452" s="77">
        <v>200</v>
      </c>
      <c r="E452" s="78">
        <v>4029.6</v>
      </c>
      <c r="F452" s="78">
        <v>2302.6</v>
      </c>
      <c r="G452" s="78">
        <v>2302.6</v>
      </c>
    </row>
    <row r="453" spans="1:7" ht="15" customHeight="1">
      <c r="A453" s="76" t="s">
        <v>1</v>
      </c>
      <c r="B453" s="77"/>
      <c r="C453" s="77" t="s">
        <v>405</v>
      </c>
      <c r="D453" s="77">
        <v>800</v>
      </c>
      <c r="E453" s="78">
        <v>17.5</v>
      </c>
      <c r="F453" s="78">
        <v>17.5</v>
      </c>
      <c r="G453" s="78">
        <v>17.5</v>
      </c>
    </row>
    <row r="454" spans="1:7" ht="48" customHeight="1">
      <c r="A454" s="60" t="s">
        <v>40</v>
      </c>
      <c r="B454" s="61"/>
      <c r="C454" s="61" t="s">
        <v>406</v>
      </c>
      <c r="D454" s="61"/>
      <c r="E454" s="62">
        <f>E455+E456</f>
        <v>22213.8</v>
      </c>
      <c r="F454" s="62">
        <f>F455+F456</f>
        <v>21170.899999999998</v>
      </c>
      <c r="G454" s="62">
        <f>G455+G456</f>
        <v>21171</v>
      </c>
    </row>
    <row r="455" spans="1:7" ht="72.75" customHeight="1">
      <c r="A455" s="76" t="s">
        <v>11</v>
      </c>
      <c r="B455" s="77"/>
      <c r="C455" s="77" t="s">
        <v>406</v>
      </c>
      <c r="D455" s="77">
        <v>100</v>
      </c>
      <c r="E455" s="78">
        <v>20899.3</v>
      </c>
      <c r="F455" s="78">
        <v>19805.1</v>
      </c>
      <c r="G455" s="78">
        <v>19805.1</v>
      </c>
    </row>
    <row r="456" spans="1:7" ht="36" customHeight="1">
      <c r="A456" s="76" t="s">
        <v>154</v>
      </c>
      <c r="B456" s="77"/>
      <c r="C456" s="77" t="s">
        <v>406</v>
      </c>
      <c r="D456" s="77">
        <v>200</v>
      </c>
      <c r="E456" s="78">
        <v>1314.5</v>
      </c>
      <c r="F456" s="78">
        <v>1365.8</v>
      </c>
      <c r="G456" s="78">
        <v>1365.9</v>
      </c>
    </row>
    <row r="457" spans="1:7" ht="24.75" customHeight="1">
      <c r="A457" s="74" t="s">
        <v>295</v>
      </c>
      <c r="B457" s="61"/>
      <c r="C457" s="61" t="s">
        <v>296</v>
      </c>
      <c r="D457" s="61" t="s">
        <v>142</v>
      </c>
      <c r="E457" s="62">
        <f aca="true" t="shared" si="68" ref="E457:G458">E458</f>
        <v>864.3</v>
      </c>
      <c r="F457" s="62">
        <f t="shared" si="68"/>
        <v>0</v>
      </c>
      <c r="G457" s="62">
        <f t="shared" si="68"/>
        <v>0</v>
      </c>
    </row>
    <row r="458" spans="1:7" ht="36" customHeight="1">
      <c r="A458" s="63" t="s">
        <v>297</v>
      </c>
      <c r="B458" s="61"/>
      <c r="C458" s="61" t="s">
        <v>496</v>
      </c>
      <c r="D458" s="61" t="s">
        <v>142</v>
      </c>
      <c r="E458" s="62">
        <f t="shared" si="68"/>
        <v>864.3</v>
      </c>
      <c r="F458" s="62">
        <f t="shared" si="68"/>
        <v>0</v>
      </c>
      <c r="G458" s="62">
        <f t="shared" si="68"/>
        <v>0</v>
      </c>
    </row>
    <row r="459" spans="1:7" ht="36" customHeight="1">
      <c r="A459" s="76" t="s">
        <v>5</v>
      </c>
      <c r="B459" s="77"/>
      <c r="C459" s="61" t="s">
        <v>496</v>
      </c>
      <c r="D459" s="77" t="s">
        <v>13</v>
      </c>
      <c r="E459" s="78">
        <v>864.3</v>
      </c>
      <c r="F459" s="78">
        <v>0</v>
      </c>
      <c r="G459" s="78"/>
    </row>
    <row r="460" spans="1:7" ht="50.25" customHeight="1">
      <c r="A460" s="79" t="s">
        <v>36</v>
      </c>
      <c r="B460" s="55"/>
      <c r="C460" s="55" t="s">
        <v>251</v>
      </c>
      <c r="D460" s="55" t="s">
        <v>142</v>
      </c>
      <c r="E460" s="57">
        <f>E461+E464+E467+E470</f>
        <v>24119.3</v>
      </c>
      <c r="F460" s="57">
        <f>F461+F464+F467+F470</f>
        <v>22496.2</v>
      </c>
      <c r="G460" s="57">
        <f>G461+G464+G467+G470</f>
        <v>24656</v>
      </c>
    </row>
    <row r="461" spans="1:7" ht="49.5" customHeight="1">
      <c r="A461" s="74" t="s">
        <v>37</v>
      </c>
      <c r="B461" s="61"/>
      <c r="C461" s="61" t="s">
        <v>298</v>
      </c>
      <c r="D461" s="61" t="s">
        <v>142</v>
      </c>
      <c r="E461" s="62">
        <f aca="true" t="shared" si="69" ref="E461:G462">E462</f>
        <v>17386.8</v>
      </c>
      <c r="F461" s="62">
        <f t="shared" si="69"/>
        <v>15763.7</v>
      </c>
      <c r="G461" s="62">
        <f t="shared" si="69"/>
        <v>17923.5</v>
      </c>
    </row>
    <row r="462" spans="1:7" ht="24" customHeight="1">
      <c r="A462" s="63" t="s">
        <v>51</v>
      </c>
      <c r="B462" s="61"/>
      <c r="C462" s="61" t="s">
        <v>299</v>
      </c>
      <c r="D462" s="61" t="s">
        <v>142</v>
      </c>
      <c r="E462" s="62">
        <f t="shared" si="69"/>
        <v>17386.8</v>
      </c>
      <c r="F462" s="62">
        <f t="shared" si="69"/>
        <v>15763.7</v>
      </c>
      <c r="G462" s="62">
        <f t="shared" si="69"/>
        <v>17923.5</v>
      </c>
    </row>
    <row r="463" spans="1:9" ht="36" customHeight="1">
      <c r="A463" s="76" t="s">
        <v>5</v>
      </c>
      <c r="B463" s="77"/>
      <c r="C463" s="77" t="s">
        <v>299</v>
      </c>
      <c r="D463" s="77" t="s">
        <v>13</v>
      </c>
      <c r="E463" s="78">
        <v>17386.8</v>
      </c>
      <c r="F463" s="78">
        <v>15763.7</v>
      </c>
      <c r="G463" s="78">
        <v>17923.5</v>
      </c>
      <c r="H463" s="3"/>
      <c r="I463" s="3"/>
    </row>
    <row r="464" spans="1:7" ht="32.25" customHeight="1">
      <c r="A464" s="74" t="s">
        <v>432</v>
      </c>
      <c r="B464" s="61"/>
      <c r="C464" s="61" t="s">
        <v>300</v>
      </c>
      <c r="D464" s="61" t="s">
        <v>142</v>
      </c>
      <c r="E464" s="62">
        <f aca="true" t="shared" si="70" ref="E464:G465">E465</f>
        <v>2000</v>
      </c>
      <c r="F464" s="62">
        <f t="shared" si="70"/>
        <v>2000</v>
      </c>
      <c r="G464" s="62">
        <f t="shared" si="70"/>
        <v>2000</v>
      </c>
    </row>
    <row r="465" spans="1:7" ht="24" customHeight="1">
      <c r="A465" s="63" t="s">
        <v>51</v>
      </c>
      <c r="B465" s="61"/>
      <c r="C465" s="61" t="s">
        <v>301</v>
      </c>
      <c r="D465" s="61" t="s">
        <v>142</v>
      </c>
      <c r="E465" s="62">
        <f t="shared" si="70"/>
        <v>2000</v>
      </c>
      <c r="F465" s="62">
        <f t="shared" si="70"/>
        <v>2000</v>
      </c>
      <c r="G465" s="62">
        <f t="shared" si="70"/>
        <v>2000</v>
      </c>
    </row>
    <row r="466" spans="1:7" ht="36" customHeight="1">
      <c r="A466" s="76" t="s">
        <v>5</v>
      </c>
      <c r="B466" s="77"/>
      <c r="C466" s="77" t="s">
        <v>301</v>
      </c>
      <c r="D466" s="77" t="s">
        <v>13</v>
      </c>
      <c r="E466" s="78">
        <v>2000</v>
      </c>
      <c r="F466" s="78">
        <v>2000</v>
      </c>
      <c r="G466" s="78">
        <v>2000</v>
      </c>
    </row>
    <row r="467" spans="1:7" ht="39" customHeight="1">
      <c r="A467" s="74" t="s">
        <v>92</v>
      </c>
      <c r="B467" s="61"/>
      <c r="C467" s="61" t="s">
        <v>93</v>
      </c>
      <c r="D467" s="61" t="s">
        <v>142</v>
      </c>
      <c r="E467" s="62">
        <f aca="true" t="shared" si="71" ref="E467:G468">E468</f>
        <v>3511</v>
      </c>
      <c r="F467" s="62">
        <f t="shared" si="71"/>
        <v>3511</v>
      </c>
      <c r="G467" s="62">
        <f t="shared" si="71"/>
        <v>3511</v>
      </c>
    </row>
    <row r="468" spans="1:7" ht="53.25" customHeight="1">
      <c r="A468" s="65" t="s">
        <v>275</v>
      </c>
      <c r="B468" s="61"/>
      <c r="C468" s="61" t="s">
        <v>94</v>
      </c>
      <c r="D468" s="61" t="s">
        <v>142</v>
      </c>
      <c r="E468" s="62">
        <f t="shared" si="71"/>
        <v>3511</v>
      </c>
      <c r="F468" s="62">
        <f t="shared" si="71"/>
        <v>3511</v>
      </c>
      <c r="G468" s="62">
        <f t="shared" si="71"/>
        <v>3511</v>
      </c>
    </row>
    <row r="469" spans="1:7" ht="36" customHeight="1">
      <c r="A469" s="76" t="s">
        <v>5</v>
      </c>
      <c r="B469" s="77"/>
      <c r="C469" s="77" t="s">
        <v>94</v>
      </c>
      <c r="D469" s="77" t="s">
        <v>13</v>
      </c>
      <c r="E469" s="78">
        <v>3511</v>
      </c>
      <c r="F469" s="78">
        <v>3511</v>
      </c>
      <c r="G469" s="78">
        <v>3511</v>
      </c>
    </row>
    <row r="470" spans="1:7" ht="39.75" customHeight="1">
      <c r="A470" s="74" t="s">
        <v>495</v>
      </c>
      <c r="B470" s="61"/>
      <c r="C470" s="61" t="s">
        <v>257</v>
      </c>
      <c r="D470" s="61" t="s">
        <v>142</v>
      </c>
      <c r="E470" s="62">
        <f aca="true" t="shared" si="72" ref="E470:G471">E471</f>
        <v>1221.5</v>
      </c>
      <c r="F470" s="62">
        <f t="shared" si="72"/>
        <v>1221.5</v>
      </c>
      <c r="G470" s="62">
        <f t="shared" si="72"/>
        <v>1221.5</v>
      </c>
    </row>
    <row r="471" spans="1:7" ht="25.5" customHeight="1">
      <c r="A471" s="63" t="s">
        <v>197</v>
      </c>
      <c r="B471" s="61"/>
      <c r="C471" s="61" t="s">
        <v>258</v>
      </c>
      <c r="D471" s="61" t="s">
        <v>142</v>
      </c>
      <c r="E471" s="62">
        <f t="shared" si="72"/>
        <v>1221.5</v>
      </c>
      <c r="F471" s="62">
        <f t="shared" si="72"/>
        <v>1221.5</v>
      </c>
      <c r="G471" s="62">
        <f t="shared" si="72"/>
        <v>1221.5</v>
      </c>
    </row>
    <row r="472" spans="1:7" ht="36" customHeight="1">
      <c r="A472" s="76" t="s">
        <v>5</v>
      </c>
      <c r="B472" s="77"/>
      <c r="C472" s="77" t="s">
        <v>258</v>
      </c>
      <c r="D472" s="77" t="s">
        <v>13</v>
      </c>
      <c r="E472" s="78">
        <v>1221.5</v>
      </c>
      <c r="F472" s="78">
        <v>1221.5</v>
      </c>
      <c r="G472" s="78">
        <v>1221.5</v>
      </c>
    </row>
    <row r="473" spans="1:7" ht="53.25" customHeight="1">
      <c r="A473" s="98" t="s">
        <v>337</v>
      </c>
      <c r="B473" s="77"/>
      <c r="C473" s="99" t="s">
        <v>336</v>
      </c>
      <c r="D473" s="99"/>
      <c r="E473" s="100">
        <f>E474+E477</f>
        <v>100</v>
      </c>
      <c r="F473" s="100">
        <f>F474+F477</f>
        <v>100</v>
      </c>
      <c r="G473" s="100">
        <f>G474+G477</f>
        <v>100</v>
      </c>
    </row>
    <row r="474" spans="1:7" ht="27" customHeight="1">
      <c r="A474" s="101" t="s">
        <v>137</v>
      </c>
      <c r="B474" s="77"/>
      <c r="C474" s="104" t="s">
        <v>338</v>
      </c>
      <c r="D474" s="66"/>
      <c r="E474" s="67">
        <f aca="true" t="shared" si="73" ref="E474:G475">E475</f>
        <v>30</v>
      </c>
      <c r="F474" s="67">
        <f t="shared" si="73"/>
        <v>30</v>
      </c>
      <c r="G474" s="67">
        <f t="shared" si="73"/>
        <v>30</v>
      </c>
    </row>
    <row r="475" spans="1:7" ht="27" customHeight="1">
      <c r="A475" s="65" t="s">
        <v>51</v>
      </c>
      <c r="B475" s="77"/>
      <c r="C475" s="104" t="s">
        <v>339</v>
      </c>
      <c r="D475" s="66"/>
      <c r="E475" s="67">
        <f t="shared" si="73"/>
        <v>30</v>
      </c>
      <c r="F475" s="67">
        <f t="shared" si="73"/>
        <v>30</v>
      </c>
      <c r="G475" s="67">
        <f t="shared" si="73"/>
        <v>30</v>
      </c>
    </row>
    <row r="476" spans="1:7" ht="36" customHeight="1">
      <c r="A476" s="88" t="s">
        <v>5</v>
      </c>
      <c r="B476" s="77"/>
      <c r="C476" s="105" t="s">
        <v>339</v>
      </c>
      <c r="D476" s="83">
        <v>600</v>
      </c>
      <c r="E476" s="84">
        <v>30</v>
      </c>
      <c r="F476" s="84">
        <v>30</v>
      </c>
      <c r="G476" s="84">
        <v>30</v>
      </c>
    </row>
    <row r="477" spans="1:7" ht="52.5" customHeight="1">
      <c r="A477" s="101" t="s">
        <v>477</v>
      </c>
      <c r="B477" s="77"/>
      <c r="C477" s="104" t="s">
        <v>340</v>
      </c>
      <c r="D477" s="66"/>
      <c r="E477" s="67">
        <f aca="true" t="shared" si="74" ref="E477:G478">E478</f>
        <v>70</v>
      </c>
      <c r="F477" s="67">
        <f t="shared" si="74"/>
        <v>70</v>
      </c>
      <c r="G477" s="67">
        <f t="shared" si="74"/>
        <v>70</v>
      </c>
    </row>
    <row r="478" spans="1:7" ht="24" customHeight="1">
      <c r="A478" s="65" t="s">
        <v>51</v>
      </c>
      <c r="B478" s="77"/>
      <c r="C478" s="104" t="s">
        <v>341</v>
      </c>
      <c r="D478" s="66"/>
      <c r="E478" s="67">
        <f t="shared" si="74"/>
        <v>70</v>
      </c>
      <c r="F478" s="67">
        <f t="shared" si="74"/>
        <v>70</v>
      </c>
      <c r="G478" s="67">
        <f t="shared" si="74"/>
        <v>70</v>
      </c>
    </row>
    <row r="479" spans="1:7" ht="36" customHeight="1">
      <c r="A479" s="88" t="s">
        <v>5</v>
      </c>
      <c r="B479" s="77"/>
      <c r="C479" s="105" t="s">
        <v>341</v>
      </c>
      <c r="D479" s="83">
        <v>600</v>
      </c>
      <c r="E479" s="84">
        <v>70</v>
      </c>
      <c r="F479" s="84">
        <v>70</v>
      </c>
      <c r="G479" s="84">
        <v>70</v>
      </c>
    </row>
    <row r="480" spans="1:7" ht="14.25" customHeight="1">
      <c r="A480" s="79" t="s">
        <v>22</v>
      </c>
      <c r="B480" s="55"/>
      <c r="C480" s="55" t="s">
        <v>152</v>
      </c>
      <c r="D480" s="55" t="s">
        <v>142</v>
      </c>
      <c r="E480" s="57">
        <f>E481+E483+E486</f>
        <v>26771.2</v>
      </c>
      <c r="F480" s="57">
        <f>F481+F483+F486</f>
        <v>26771.2</v>
      </c>
      <c r="G480" s="57">
        <f>G481+G483+G486</f>
        <v>26771.2</v>
      </c>
    </row>
    <row r="481" spans="1:7" ht="14.25" customHeight="1">
      <c r="A481" s="63" t="s">
        <v>41</v>
      </c>
      <c r="B481" s="61"/>
      <c r="C481" s="61" t="s">
        <v>303</v>
      </c>
      <c r="D481" s="61" t="s">
        <v>142</v>
      </c>
      <c r="E481" s="62">
        <f>E482</f>
        <v>300</v>
      </c>
      <c r="F481" s="62">
        <f>F482</f>
        <v>300</v>
      </c>
      <c r="G481" s="62">
        <f>G482</f>
        <v>300</v>
      </c>
    </row>
    <row r="482" spans="1:7" ht="24" customHeight="1">
      <c r="A482" s="76" t="s">
        <v>44</v>
      </c>
      <c r="B482" s="77"/>
      <c r="C482" s="77" t="s">
        <v>303</v>
      </c>
      <c r="D482" s="77" t="s">
        <v>6</v>
      </c>
      <c r="E482" s="78">
        <v>300</v>
      </c>
      <c r="F482" s="78">
        <v>300</v>
      </c>
      <c r="G482" s="78">
        <v>300</v>
      </c>
    </row>
    <row r="483" spans="1:7" ht="81.75" customHeight="1">
      <c r="A483" s="63" t="s">
        <v>324</v>
      </c>
      <c r="B483" s="61"/>
      <c r="C483" s="61" t="s">
        <v>304</v>
      </c>
      <c r="D483" s="61" t="s">
        <v>142</v>
      </c>
      <c r="E483" s="62">
        <f>E484+E485</f>
        <v>4245.2</v>
      </c>
      <c r="F483" s="62">
        <f>F484+F485</f>
        <v>4245.2</v>
      </c>
      <c r="G483" s="62">
        <f>G484+G485</f>
        <v>4245.2</v>
      </c>
    </row>
    <row r="484" spans="1:7" ht="73.5" customHeight="1">
      <c r="A484" s="76" t="s">
        <v>11</v>
      </c>
      <c r="B484" s="77"/>
      <c r="C484" s="77" t="s">
        <v>304</v>
      </c>
      <c r="D484" s="77" t="s">
        <v>12</v>
      </c>
      <c r="E484" s="78">
        <v>3320.1</v>
      </c>
      <c r="F484" s="78">
        <v>4075.2</v>
      </c>
      <c r="G484" s="78">
        <v>4075.2</v>
      </c>
    </row>
    <row r="485" spans="1:7" ht="36" customHeight="1">
      <c r="A485" s="76" t="s">
        <v>154</v>
      </c>
      <c r="B485" s="77"/>
      <c r="C485" s="77" t="s">
        <v>304</v>
      </c>
      <c r="D485" s="77" t="s">
        <v>26</v>
      </c>
      <c r="E485" s="78">
        <v>925.1</v>
      </c>
      <c r="F485" s="78">
        <v>170</v>
      </c>
      <c r="G485" s="78">
        <v>170</v>
      </c>
    </row>
    <row r="486" spans="1:7" ht="99" customHeight="1">
      <c r="A486" s="63" t="s">
        <v>84</v>
      </c>
      <c r="B486" s="61"/>
      <c r="C486" s="61" t="s">
        <v>249</v>
      </c>
      <c r="D486" s="61" t="s">
        <v>142</v>
      </c>
      <c r="E486" s="62">
        <f>E487+E488</f>
        <v>22226</v>
      </c>
      <c r="F486" s="62">
        <f>F487+F488</f>
        <v>22226</v>
      </c>
      <c r="G486" s="62">
        <f>G487+G488</f>
        <v>22226</v>
      </c>
    </row>
    <row r="487" spans="1:7" ht="75.75" customHeight="1">
      <c r="A487" s="76" t="s">
        <v>11</v>
      </c>
      <c r="B487" s="77"/>
      <c r="C487" s="77" t="s">
        <v>249</v>
      </c>
      <c r="D487" s="77">
        <v>100</v>
      </c>
      <c r="E487" s="78">
        <v>22204</v>
      </c>
      <c r="F487" s="78">
        <v>22204</v>
      </c>
      <c r="G487" s="78">
        <v>22204</v>
      </c>
    </row>
    <row r="488" spans="1:7" ht="38.25" customHeight="1">
      <c r="A488" s="76" t="s">
        <v>154</v>
      </c>
      <c r="B488" s="77"/>
      <c r="C488" s="77" t="s">
        <v>249</v>
      </c>
      <c r="D488" s="77">
        <v>200</v>
      </c>
      <c r="E488" s="78">
        <v>22</v>
      </c>
      <c r="F488" s="78">
        <v>22</v>
      </c>
      <c r="G488" s="78">
        <v>22</v>
      </c>
    </row>
    <row r="489" spans="1:7" ht="28.5" customHeight="1">
      <c r="A489" s="54" t="s">
        <v>305</v>
      </c>
      <c r="B489" s="55" t="s">
        <v>28</v>
      </c>
      <c r="C489" s="56" t="s">
        <v>142</v>
      </c>
      <c r="D489" s="56" t="s">
        <v>142</v>
      </c>
      <c r="E489" s="57">
        <f>E490+E505</f>
        <v>91770.8</v>
      </c>
      <c r="F489" s="57">
        <f>F490+F505</f>
        <v>96693.6</v>
      </c>
      <c r="G489" s="57">
        <f>G490+G505</f>
        <v>114841.70000000001</v>
      </c>
    </row>
    <row r="490" spans="1:7" ht="36.75" customHeight="1">
      <c r="A490" s="79" t="s">
        <v>19</v>
      </c>
      <c r="B490" s="55"/>
      <c r="C490" s="55" t="s">
        <v>184</v>
      </c>
      <c r="D490" s="55" t="s">
        <v>142</v>
      </c>
      <c r="E490" s="57">
        <f>E491</f>
        <v>73230</v>
      </c>
      <c r="F490" s="57">
        <f>F491</f>
        <v>72937.8</v>
      </c>
      <c r="G490" s="57">
        <f>G491</f>
        <v>74717.8</v>
      </c>
    </row>
    <row r="491" spans="1:7" ht="27.75" customHeight="1">
      <c r="A491" s="79" t="s">
        <v>8</v>
      </c>
      <c r="B491" s="55"/>
      <c r="C491" s="55" t="s">
        <v>306</v>
      </c>
      <c r="D491" s="55" t="s">
        <v>142</v>
      </c>
      <c r="E491" s="57">
        <f>E492+E497+E500</f>
        <v>73230</v>
      </c>
      <c r="F491" s="57">
        <f>F492+F497+F500</f>
        <v>72937.8</v>
      </c>
      <c r="G491" s="57">
        <f>G492+G497+G500</f>
        <v>74717.8</v>
      </c>
    </row>
    <row r="492" spans="1:7" ht="24" customHeight="1">
      <c r="A492" s="74" t="s">
        <v>62</v>
      </c>
      <c r="B492" s="61"/>
      <c r="C492" s="61" t="s">
        <v>407</v>
      </c>
      <c r="D492" s="61" t="s">
        <v>142</v>
      </c>
      <c r="E492" s="62">
        <f>E493+E495</f>
        <v>52437.299999999996</v>
      </c>
      <c r="F492" s="62">
        <f>F493+F495</f>
        <v>52995</v>
      </c>
      <c r="G492" s="62">
        <f>G493+G495</f>
        <v>54776.5</v>
      </c>
    </row>
    <row r="493" spans="1:7" ht="24" customHeight="1">
      <c r="A493" s="63" t="s">
        <v>9</v>
      </c>
      <c r="B493" s="61"/>
      <c r="C493" s="61" t="s">
        <v>408</v>
      </c>
      <c r="D493" s="61" t="s">
        <v>142</v>
      </c>
      <c r="E493" s="62">
        <f>E494</f>
        <v>51926.1</v>
      </c>
      <c r="F493" s="62">
        <f>F494</f>
        <v>52488.5</v>
      </c>
      <c r="G493" s="62">
        <f>G494</f>
        <v>54272.7</v>
      </c>
    </row>
    <row r="494" spans="1:7" ht="13.5" customHeight="1">
      <c r="A494" s="76" t="s">
        <v>31</v>
      </c>
      <c r="B494" s="77"/>
      <c r="C494" s="77" t="s">
        <v>408</v>
      </c>
      <c r="D494" s="77" t="s">
        <v>2</v>
      </c>
      <c r="E494" s="78">
        <v>51926.1</v>
      </c>
      <c r="F494" s="78">
        <v>52488.5</v>
      </c>
      <c r="G494" s="78">
        <v>54272.7</v>
      </c>
    </row>
    <row r="495" spans="1:7" ht="60.75" customHeight="1">
      <c r="A495" s="116" t="s">
        <v>433</v>
      </c>
      <c r="B495" s="61"/>
      <c r="C495" s="61" t="s">
        <v>409</v>
      </c>
      <c r="D495" s="61" t="s">
        <v>142</v>
      </c>
      <c r="E495" s="62">
        <f>E496</f>
        <v>511.2</v>
      </c>
      <c r="F495" s="62">
        <f>F496</f>
        <v>506.5</v>
      </c>
      <c r="G495" s="62">
        <f>G496</f>
        <v>503.8</v>
      </c>
    </row>
    <row r="496" spans="1:7" ht="14.25" customHeight="1">
      <c r="A496" s="76" t="s">
        <v>31</v>
      </c>
      <c r="B496" s="77"/>
      <c r="C496" s="77" t="s">
        <v>409</v>
      </c>
      <c r="D496" s="77" t="s">
        <v>2</v>
      </c>
      <c r="E496" s="78">
        <v>511.2</v>
      </c>
      <c r="F496" s="78">
        <v>506.5</v>
      </c>
      <c r="G496" s="78">
        <v>503.8</v>
      </c>
    </row>
    <row r="497" spans="1:7" ht="24" customHeight="1">
      <c r="A497" s="74" t="s">
        <v>88</v>
      </c>
      <c r="B497" s="61"/>
      <c r="C497" s="61" t="s">
        <v>543</v>
      </c>
      <c r="D497" s="61" t="s">
        <v>142</v>
      </c>
      <c r="E497" s="62">
        <f aca="true" t="shared" si="75" ref="E497:G498">E498</f>
        <v>4</v>
      </c>
      <c r="F497" s="62">
        <f t="shared" si="75"/>
        <v>2.4</v>
      </c>
      <c r="G497" s="62">
        <f t="shared" si="75"/>
        <v>0.8</v>
      </c>
    </row>
    <row r="498" spans="1:7" ht="24" customHeight="1">
      <c r="A498" s="63" t="s">
        <v>51</v>
      </c>
      <c r="B498" s="61"/>
      <c r="C498" s="61" t="s">
        <v>544</v>
      </c>
      <c r="D498" s="61" t="s">
        <v>142</v>
      </c>
      <c r="E498" s="62">
        <f t="shared" si="75"/>
        <v>4</v>
      </c>
      <c r="F498" s="62">
        <f t="shared" si="75"/>
        <v>2.4</v>
      </c>
      <c r="G498" s="62">
        <f t="shared" si="75"/>
        <v>0.8</v>
      </c>
    </row>
    <row r="499" spans="1:7" ht="24" customHeight="1">
      <c r="A499" s="76" t="s">
        <v>89</v>
      </c>
      <c r="B499" s="77"/>
      <c r="C499" s="77" t="s">
        <v>544</v>
      </c>
      <c r="D499" s="77" t="s">
        <v>307</v>
      </c>
      <c r="E499" s="78">
        <v>4</v>
      </c>
      <c r="F499" s="78">
        <v>2.4</v>
      </c>
      <c r="G499" s="78">
        <v>0.8</v>
      </c>
    </row>
    <row r="500" spans="1:7" ht="36" customHeight="1">
      <c r="A500" s="74" t="s">
        <v>61</v>
      </c>
      <c r="B500" s="61"/>
      <c r="C500" s="61" t="s">
        <v>308</v>
      </c>
      <c r="D500" s="61" t="s">
        <v>142</v>
      </c>
      <c r="E500" s="62">
        <f>E501</f>
        <v>20788.7</v>
      </c>
      <c r="F500" s="62">
        <f>F501</f>
        <v>19940.399999999998</v>
      </c>
      <c r="G500" s="62">
        <f>G501</f>
        <v>19940.5</v>
      </c>
    </row>
    <row r="501" spans="1:7" ht="39.75" customHeight="1">
      <c r="A501" s="63" t="s">
        <v>21</v>
      </c>
      <c r="B501" s="61"/>
      <c r="C501" s="61" t="s">
        <v>309</v>
      </c>
      <c r="D501" s="61" t="s">
        <v>142</v>
      </c>
      <c r="E501" s="62">
        <f>E502+E503+E504</f>
        <v>20788.7</v>
      </c>
      <c r="F501" s="62">
        <f>F502+F503+F504</f>
        <v>19940.399999999998</v>
      </c>
      <c r="G501" s="62">
        <f>G502+G503+G504</f>
        <v>19940.5</v>
      </c>
    </row>
    <row r="502" spans="1:7" ht="72.75" customHeight="1">
      <c r="A502" s="76" t="s">
        <v>11</v>
      </c>
      <c r="B502" s="77"/>
      <c r="C502" s="77" t="s">
        <v>309</v>
      </c>
      <c r="D502" s="77" t="s">
        <v>12</v>
      </c>
      <c r="E502" s="78">
        <v>19221.3</v>
      </c>
      <c r="F502" s="78">
        <v>18374.3</v>
      </c>
      <c r="G502" s="78">
        <v>18374.3</v>
      </c>
    </row>
    <row r="503" spans="1:7" ht="36" customHeight="1">
      <c r="A503" s="76" t="s">
        <v>154</v>
      </c>
      <c r="B503" s="77"/>
      <c r="C503" s="77" t="s">
        <v>309</v>
      </c>
      <c r="D503" s="77" t="s">
        <v>26</v>
      </c>
      <c r="E503" s="78">
        <v>1562.4</v>
      </c>
      <c r="F503" s="78">
        <v>1561.1</v>
      </c>
      <c r="G503" s="78">
        <v>1561.2</v>
      </c>
    </row>
    <row r="504" spans="1:7" ht="12.75" customHeight="1">
      <c r="A504" s="76" t="s">
        <v>1</v>
      </c>
      <c r="B504" s="77"/>
      <c r="C504" s="77" t="s">
        <v>309</v>
      </c>
      <c r="D504" s="77" t="s">
        <v>0</v>
      </c>
      <c r="E504" s="78">
        <v>5</v>
      </c>
      <c r="F504" s="78">
        <v>5</v>
      </c>
      <c r="G504" s="78">
        <v>5</v>
      </c>
    </row>
    <row r="505" spans="1:7" ht="13.5" customHeight="1">
      <c r="A505" s="79" t="s">
        <v>22</v>
      </c>
      <c r="B505" s="55"/>
      <c r="C505" s="55" t="s">
        <v>152</v>
      </c>
      <c r="D505" s="55" t="s">
        <v>142</v>
      </c>
      <c r="E505" s="57">
        <f>E510+E512+E515+E517+E506+E508+E519</f>
        <v>18540.8</v>
      </c>
      <c r="F505" s="57">
        <f>F510+F512+F515+F517+F506+F508+F519</f>
        <v>23755.8</v>
      </c>
      <c r="G505" s="57">
        <f>G510+G512+G515+G517+G506+G508+G519</f>
        <v>40123.9</v>
      </c>
    </row>
    <row r="506" spans="1:7" ht="25.5" customHeight="1">
      <c r="A506" s="63" t="s">
        <v>14</v>
      </c>
      <c r="B506" s="55"/>
      <c r="C506" s="61" t="s">
        <v>478</v>
      </c>
      <c r="D506" s="61" t="s">
        <v>142</v>
      </c>
      <c r="E506" s="62">
        <f>E507</f>
        <v>185</v>
      </c>
      <c r="F506" s="62">
        <f>F507</f>
        <v>200</v>
      </c>
      <c r="G506" s="62">
        <f>G507</f>
        <v>200</v>
      </c>
    </row>
    <row r="507" spans="1:7" ht="13.5" customHeight="1">
      <c r="A507" s="76" t="s">
        <v>1</v>
      </c>
      <c r="B507" s="55"/>
      <c r="C507" s="77" t="s">
        <v>478</v>
      </c>
      <c r="D507" s="77" t="s">
        <v>0</v>
      </c>
      <c r="E507" s="78">
        <v>185</v>
      </c>
      <c r="F507" s="78">
        <v>200</v>
      </c>
      <c r="G507" s="78">
        <v>200</v>
      </c>
    </row>
    <row r="508" spans="1:7" ht="48" customHeight="1">
      <c r="A508" s="63" t="s">
        <v>30</v>
      </c>
      <c r="B508" s="55"/>
      <c r="C508" s="61" t="s">
        <v>479</v>
      </c>
      <c r="D508" s="61" t="s">
        <v>142</v>
      </c>
      <c r="E508" s="62">
        <f>E509</f>
        <v>1000</v>
      </c>
      <c r="F508" s="62">
        <f>F509</f>
        <v>1000</v>
      </c>
      <c r="G508" s="62">
        <f>G509</f>
        <v>1000</v>
      </c>
    </row>
    <row r="509" spans="1:7" ht="13.5" customHeight="1">
      <c r="A509" s="76" t="s">
        <v>1</v>
      </c>
      <c r="B509" s="55"/>
      <c r="C509" s="77" t="s">
        <v>479</v>
      </c>
      <c r="D509" s="77" t="s">
        <v>0</v>
      </c>
      <c r="E509" s="78">
        <v>1000</v>
      </c>
      <c r="F509" s="78">
        <v>1000</v>
      </c>
      <c r="G509" s="78">
        <v>1000</v>
      </c>
    </row>
    <row r="510" spans="1:7" ht="49.5" customHeight="1">
      <c r="A510" s="63" t="s">
        <v>326</v>
      </c>
      <c r="B510" s="61"/>
      <c r="C510" s="61" t="s">
        <v>310</v>
      </c>
      <c r="D510" s="61" t="s">
        <v>142</v>
      </c>
      <c r="E510" s="62">
        <f>E511</f>
        <v>16870</v>
      </c>
      <c r="F510" s="62">
        <f>F511</f>
        <v>8823</v>
      </c>
      <c r="G510" s="62">
        <f>G511</f>
        <v>8546.1</v>
      </c>
    </row>
    <row r="511" spans="1:7" ht="13.5" customHeight="1">
      <c r="A511" s="76" t="s">
        <v>31</v>
      </c>
      <c r="B511" s="77"/>
      <c r="C511" s="77" t="s">
        <v>310</v>
      </c>
      <c r="D511" s="77" t="s">
        <v>2</v>
      </c>
      <c r="E511" s="78">
        <v>16870</v>
      </c>
      <c r="F511" s="78">
        <v>8823</v>
      </c>
      <c r="G511" s="78">
        <v>8546.1</v>
      </c>
    </row>
    <row r="512" spans="1:7" ht="61.5" customHeight="1">
      <c r="A512" s="63" t="s">
        <v>90</v>
      </c>
      <c r="B512" s="61"/>
      <c r="C512" s="61" t="s">
        <v>311</v>
      </c>
      <c r="D512" s="61" t="s">
        <v>142</v>
      </c>
      <c r="E512" s="62">
        <f>E513+E514</f>
        <v>193</v>
      </c>
      <c r="F512" s="62">
        <f>F513+F514</f>
        <v>0</v>
      </c>
      <c r="G512" s="62">
        <f>G513+G514</f>
        <v>0</v>
      </c>
    </row>
    <row r="513" spans="1:7" ht="70.5" customHeight="1">
      <c r="A513" s="76" t="s">
        <v>11</v>
      </c>
      <c r="B513" s="77"/>
      <c r="C513" s="77" t="s">
        <v>311</v>
      </c>
      <c r="D513" s="77" t="s">
        <v>12</v>
      </c>
      <c r="E513" s="78">
        <v>187</v>
      </c>
      <c r="F513" s="78">
        <v>0</v>
      </c>
      <c r="G513" s="78">
        <v>0</v>
      </c>
    </row>
    <row r="514" spans="1:7" ht="36" customHeight="1">
      <c r="A514" s="76" t="s">
        <v>154</v>
      </c>
      <c r="B514" s="77"/>
      <c r="C514" s="77" t="s">
        <v>311</v>
      </c>
      <c r="D514" s="77" t="s">
        <v>26</v>
      </c>
      <c r="E514" s="78">
        <v>6</v>
      </c>
      <c r="F514" s="78">
        <v>0</v>
      </c>
      <c r="G514" s="78">
        <v>0</v>
      </c>
    </row>
    <row r="515" spans="1:7" ht="101.25" customHeight="1">
      <c r="A515" s="63" t="s">
        <v>135</v>
      </c>
      <c r="B515" s="61"/>
      <c r="C515" s="61" t="s">
        <v>223</v>
      </c>
      <c r="D515" s="61" t="s">
        <v>142</v>
      </c>
      <c r="E515" s="62">
        <f>E516</f>
        <v>287.8</v>
      </c>
      <c r="F515" s="62">
        <f>F516</f>
        <v>287.8</v>
      </c>
      <c r="G515" s="62">
        <f>G516</f>
        <v>287.8</v>
      </c>
    </row>
    <row r="516" spans="1:7" ht="13.5" customHeight="1">
      <c r="A516" s="76" t="s">
        <v>31</v>
      </c>
      <c r="B516" s="77"/>
      <c r="C516" s="77" t="s">
        <v>223</v>
      </c>
      <c r="D516" s="77" t="s">
        <v>2</v>
      </c>
      <c r="E516" s="78">
        <v>287.8</v>
      </c>
      <c r="F516" s="78">
        <v>287.8</v>
      </c>
      <c r="G516" s="78">
        <v>287.8</v>
      </c>
    </row>
    <row r="517" spans="1:7" ht="132" customHeight="1">
      <c r="A517" s="63" t="s">
        <v>224</v>
      </c>
      <c r="B517" s="61"/>
      <c r="C517" s="61" t="s">
        <v>225</v>
      </c>
      <c r="D517" s="61" t="s">
        <v>142</v>
      </c>
      <c r="E517" s="62">
        <f>E518</f>
        <v>5</v>
      </c>
      <c r="F517" s="62">
        <f>F518</f>
        <v>5</v>
      </c>
      <c r="G517" s="62">
        <f>G518</f>
        <v>5</v>
      </c>
    </row>
    <row r="518" spans="1:7" ht="36" customHeight="1">
      <c r="A518" s="76" t="s">
        <v>154</v>
      </c>
      <c r="B518" s="77"/>
      <c r="C518" s="77" t="s">
        <v>225</v>
      </c>
      <c r="D518" s="77" t="s">
        <v>26</v>
      </c>
      <c r="E518" s="78">
        <v>5</v>
      </c>
      <c r="F518" s="78">
        <v>5</v>
      </c>
      <c r="G518" s="78">
        <v>5</v>
      </c>
    </row>
    <row r="519" spans="1:7" ht="24" customHeight="1">
      <c r="A519" s="63" t="s">
        <v>105</v>
      </c>
      <c r="B519" s="61"/>
      <c r="C519" s="61" t="s">
        <v>312</v>
      </c>
      <c r="D519" s="61" t="s">
        <v>142</v>
      </c>
      <c r="E519" s="62">
        <f>E520</f>
        <v>0</v>
      </c>
      <c r="F519" s="62">
        <f>F520</f>
        <v>13440</v>
      </c>
      <c r="G519" s="62">
        <f>G520</f>
        <v>30085</v>
      </c>
    </row>
    <row r="520" spans="1:7" ht="15" customHeight="1">
      <c r="A520" s="76" t="s">
        <v>1</v>
      </c>
      <c r="B520" s="77"/>
      <c r="C520" s="77" t="s">
        <v>312</v>
      </c>
      <c r="D520" s="77" t="s">
        <v>0</v>
      </c>
      <c r="E520" s="78">
        <v>0</v>
      </c>
      <c r="F520" s="78">
        <v>13440</v>
      </c>
      <c r="G520" s="78">
        <v>30085</v>
      </c>
    </row>
    <row r="521" spans="6:7" ht="12.75">
      <c r="F521" s="3"/>
      <c r="G521" s="3"/>
    </row>
    <row r="522" spans="5:7" ht="12.75">
      <c r="E522" s="3"/>
      <c r="F522" s="3"/>
      <c r="G522" s="3"/>
    </row>
  </sheetData>
  <sheetProtection/>
  <autoFilter ref="A18:G520"/>
  <mergeCells count="17">
    <mergeCell ref="A1:G1"/>
    <mergeCell ref="A2:G2"/>
    <mergeCell ref="A3:G3"/>
    <mergeCell ref="A4:G4"/>
    <mergeCell ref="A16:A17"/>
    <mergeCell ref="B16:B17"/>
    <mergeCell ref="C16:C17"/>
    <mergeCell ref="D16:D17"/>
    <mergeCell ref="E16:G16"/>
    <mergeCell ref="A5:G5"/>
    <mergeCell ref="A14:G14"/>
    <mergeCell ref="A6:G6"/>
    <mergeCell ref="B8:G8"/>
    <mergeCell ref="A9:G9"/>
    <mergeCell ref="A10:G10"/>
    <mergeCell ref="A11:G11"/>
    <mergeCell ref="A13:G13"/>
  </mergeCells>
  <printOptions/>
  <pageMargins left="0.7086614173228347" right="0.7086614173228347" top="0.1968503937007874" bottom="0.1968503937007874" header="0.11811023622047245" footer="0.1181102362204724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SheetLayoutView="100" zoomScalePageLayoutView="0" workbookViewId="0" topLeftCell="A1">
      <selection activeCell="X15" sqref="X15:Y15"/>
    </sheetView>
  </sheetViews>
  <sheetFormatPr defaultColWidth="8.00390625" defaultRowHeight="12.75"/>
  <cols>
    <col min="1" max="1" width="3.875" style="22" customWidth="1"/>
    <col min="2" max="6" width="2.75390625" style="39" customWidth="1"/>
    <col min="7" max="7" width="4.875" style="40" customWidth="1"/>
    <col min="8" max="8" width="3.875" style="41" customWidth="1"/>
    <col min="9" max="9" width="43.875" style="42" customWidth="1"/>
    <col min="10" max="10" width="8.75390625" style="42" customWidth="1"/>
    <col min="11" max="11" width="7.75390625" style="22" customWidth="1"/>
    <col min="12" max="12" width="14.125" style="22" hidden="1" customWidth="1"/>
    <col min="13" max="13" width="17.25390625" style="22" hidden="1" customWidth="1"/>
    <col min="14" max="14" width="13.125" style="22" hidden="1" customWidth="1"/>
    <col min="15" max="17" width="17.125" style="22" hidden="1" customWidth="1"/>
    <col min="18" max="18" width="8.375" style="22" customWidth="1"/>
    <col min="19" max="25" width="8.00390625" style="22" customWidth="1"/>
    <col min="26" max="26" width="82.875" style="22" bestFit="1" customWidth="1"/>
    <col min="27" max="16384" width="8.00390625" style="22" customWidth="1"/>
  </cols>
  <sheetData>
    <row r="1" spans="9:18" ht="12.75" customHeight="1">
      <c r="I1" s="152" t="s">
        <v>316</v>
      </c>
      <c r="J1" s="152"/>
      <c r="K1" s="152"/>
      <c r="L1" s="152"/>
      <c r="M1" s="152"/>
      <c r="N1" s="152"/>
      <c r="O1" s="152"/>
      <c r="P1" s="152"/>
      <c r="Q1" s="152"/>
      <c r="R1" s="152"/>
    </row>
    <row r="2" spans="9:18" ht="12.75" customHeight="1">
      <c r="I2" s="152" t="s">
        <v>503</v>
      </c>
      <c r="J2" s="152"/>
      <c r="K2" s="152"/>
      <c r="L2" s="152"/>
      <c r="M2" s="152"/>
      <c r="N2" s="152"/>
      <c r="O2" s="152"/>
      <c r="P2" s="152"/>
      <c r="Q2" s="152"/>
      <c r="R2" s="152"/>
    </row>
    <row r="3" spans="9:18" ht="12.75" customHeight="1">
      <c r="I3" s="152" t="s">
        <v>504</v>
      </c>
      <c r="J3" s="152"/>
      <c r="K3" s="152"/>
      <c r="L3" s="152"/>
      <c r="M3" s="152"/>
      <c r="N3" s="152"/>
      <c r="O3" s="152"/>
      <c r="P3" s="152"/>
      <c r="Q3" s="152"/>
      <c r="R3" s="152"/>
    </row>
    <row r="4" spans="9:18" ht="12.75" customHeight="1">
      <c r="I4" s="152" t="s">
        <v>505</v>
      </c>
      <c r="J4" s="152"/>
      <c r="K4" s="152"/>
      <c r="L4" s="152"/>
      <c r="M4" s="152"/>
      <c r="N4" s="152"/>
      <c r="O4" s="152"/>
      <c r="P4" s="152"/>
      <c r="Q4" s="152"/>
      <c r="R4" s="152"/>
    </row>
    <row r="5" spans="9:18" ht="12.75" customHeight="1">
      <c r="I5" s="152" t="s">
        <v>507</v>
      </c>
      <c r="J5" s="152"/>
      <c r="K5" s="152"/>
      <c r="L5" s="152"/>
      <c r="M5" s="152"/>
      <c r="N5" s="152"/>
      <c r="O5" s="152"/>
      <c r="P5" s="152"/>
      <c r="Q5" s="152"/>
      <c r="R5" s="152"/>
    </row>
    <row r="6" spans="9:18" ht="12.75" customHeight="1">
      <c r="I6" s="152" t="s">
        <v>506</v>
      </c>
      <c r="J6" s="152"/>
      <c r="K6" s="152"/>
      <c r="L6" s="152"/>
      <c r="M6" s="152"/>
      <c r="N6" s="152"/>
      <c r="O6" s="152"/>
      <c r="P6" s="152"/>
      <c r="Q6" s="152"/>
      <c r="R6" s="152"/>
    </row>
    <row r="8" spans="1:18" s="16" customFormat="1" ht="11.25" customHeight="1">
      <c r="A8" s="12"/>
      <c r="B8" s="13"/>
      <c r="C8" s="13"/>
      <c r="D8" s="13"/>
      <c r="E8" s="13"/>
      <c r="F8" s="13"/>
      <c r="G8" s="14"/>
      <c r="H8" s="15"/>
      <c r="I8" s="43"/>
      <c r="J8" s="43"/>
      <c r="K8" s="154" t="s">
        <v>510</v>
      </c>
      <c r="L8" s="154"/>
      <c r="M8" s="154"/>
      <c r="N8" s="154"/>
      <c r="O8" s="154"/>
      <c r="P8" s="154"/>
      <c r="Q8" s="154"/>
      <c r="R8" s="154"/>
    </row>
    <row r="9" spans="1:18" s="16" customFormat="1" ht="11.25">
      <c r="A9" s="12"/>
      <c r="B9" s="13"/>
      <c r="C9" s="13"/>
      <c r="D9" s="13"/>
      <c r="E9" s="13"/>
      <c r="F9" s="13"/>
      <c r="G9" s="14"/>
      <c r="H9" s="15"/>
      <c r="I9" s="161" t="s">
        <v>124</v>
      </c>
      <c r="J9" s="161"/>
      <c r="K9" s="161"/>
      <c r="L9" s="161"/>
      <c r="M9" s="161"/>
      <c r="N9" s="161"/>
      <c r="O9" s="161"/>
      <c r="P9" s="161"/>
      <c r="Q9" s="161"/>
      <c r="R9" s="161"/>
    </row>
    <row r="10" spans="1:18" s="16" customFormat="1" ht="11.25">
      <c r="A10" s="12"/>
      <c r="B10" s="13"/>
      <c r="C10" s="13"/>
      <c r="D10" s="13"/>
      <c r="E10" s="13"/>
      <c r="F10" s="13"/>
      <c r="G10" s="14"/>
      <c r="H10" s="15"/>
      <c r="I10" s="161" t="s">
        <v>125</v>
      </c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18" s="16" customFormat="1" ht="11.25">
      <c r="A11" s="12"/>
      <c r="B11" s="13"/>
      <c r="C11" s="13"/>
      <c r="D11" s="13"/>
      <c r="E11" s="13"/>
      <c r="F11" s="13"/>
      <c r="G11" s="14"/>
      <c r="H11" s="15"/>
      <c r="I11" s="161" t="s">
        <v>436</v>
      </c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s="16" customFormat="1" ht="12.75" customHeight="1">
      <c r="A12" s="12"/>
      <c r="B12" s="13"/>
      <c r="C12" s="13"/>
      <c r="D12" s="13"/>
      <c r="E12" s="13"/>
      <c r="F12" s="13"/>
      <c r="G12" s="14"/>
      <c r="H12" s="15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1" ht="15.75">
      <c r="A13" s="17"/>
      <c r="B13" s="18"/>
      <c r="C13" s="18"/>
      <c r="D13" s="18"/>
      <c r="E13" s="18"/>
      <c r="F13" s="18"/>
      <c r="G13" s="19"/>
      <c r="H13" s="20"/>
      <c r="I13" s="21"/>
      <c r="J13" s="21"/>
      <c r="K13" s="21"/>
    </row>
    <row r="14" spans="1:11" s="24" customFormat="1" ht="12.75">
      <c r="A14" s="162" t="s">
        <v>118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  <row r="15" spans="1:18" s="24" customFormat="1" ht="27.75" customHeight="1">
      <c r="A15" s="158" t="s">
        <v>439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1:11" s="24" customFormat="1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8" s="24" customFormat="1" ht="17.25" customHeight="1">
      <c r="A17" s="159" t="s">
        <v>119</v>
      </c>
      <c r="B17" s="159"/>
      <c r="C17" s="159"/>
      <c r="D17" s="159"/>
      <c r="E17" s="159"/>
      <c r="F17" s="159"/>
      <c r="G17" s="159"/>
      <c r="H17" s="159"/>
      <c r="I17" s="26" t="s">
        <v>17</v>
      </c>
      <c r="J17" s="157" t="s">
        <v>42</v>
      </c>
      <c r="K17" s="157"/>
      <c r="L17" s="157"/>
      <c r="M17" s="157"/>
      <c r="N17" s="157"/>
      <c r="O17" s="157"/>
      <c r="P17" s="157"/>
      <c r="Q17" s="157"/>
      <c r="R17" s="157"/>
    </row>
    <row r="18" spans="1:18" s="24" customFormat="1" ht="26.25" customHeight="1">
      <c r="A18" s="25"/>
      <c r="B18" s="25"/>
      <c r="C18" s="25"/>
      <c r="D18" s="25"/>
      <c r="E18" s="25"/>
      <c r="F18" s="25"/>
      <c r="G18" s="25"/>
      <c r="H18" s="25"/>
      <c r="I18" s="44"/>
      <c r="J18" s="44" t="s">
        <v>328</v>
      </c>
      <c r="K18" s="45" t="s">
        <v>352</v>
      </c>
      <c r="L18" s="27"/>
      <c r="M18" s="27"/>
      <c r="N18" s="27"/>
      <c r="O18" s="27"/>
      <c r="P18" s="27"/>
      <c r="Q18" s="27"/>
      <c r="R18" s="45" t="s">
        <v>435</v>
      </c>
    </row>
    <row r="19" spans="1:18" s="24" customFormat="1" ht="12.75">
      <c r="A19" s="160">
        <v>1</v>
      </c>
      <c r="B19" s="160"/>
      <c r="C19" s="160"/>
      <c r="D19" s="160"/>
      <c r="E19" s="160"/>
      <c r="F19" s="160"/>
      <c r="G19" s="160"/>
      <c r="H19" s="160"/>
      <c r="I19" s="29">
        <v>2</v>
      </c>
      <c r="J19" s="29"/>
      <c r="K19" s="28">
        <v>3</v>
      </c>
      <c r="L19" s="69"/>
      <c r="M19" s="69"/>
      <c r="N19" s="69"/>
      <c r="O19" s="69"/>
      <c r="P19" s="69"/>
      <c r="Q19" s="69"/>
      <c r="R19" s="28">
        <v>4</v>
      </c>
    </row>
    <row r="20" spans="1:18" s="34" customFormat="1" ht="24.75" customHeight="1">
      <c r="A20" s="30">
        <v>0</v>
      </c>
      <c r="B20" s="31">
        <v>1</v>
      </c>
      <c r="C20" s="31">
        <v>0</v>
      </c>
      <c r="D20" s="31">
        <v>0</v>
      </c>
      <c r="E20" s="31">
        <v>0</v>
      </c>
      <c r="F20" s="31">
        <v>0</v>
      </c>
      <c r="G20" s="32">
        <v>0</v>
      </c>
      <c r="H20" s="33">
        <v>0</v>
      </c>
      <c r="I20" s="70" t="s">
        <v>120</v>
      </c>
      <c r="J20" s="71">
        <f>J21+J25</f>
        <v>76937.2</v>
      </c>
      <c r="K20" s="71">
        <f>K21+K25</f>
        <v>-1560</v>
      </c>
      <c r="L20" s="71">
        <f aca="true" t="shared" si="0" ref="L20:R20">L21+L25</f>
        <v>-1560</v>
      </c>
      <c r="M20" s="71">
        <f t="shared" si="0"/>
        <v>-4998</v>
      </c>
      <c r="N20" s="71">
        <f t="shared" si="0"/>
        <v>-4997</v>
      </c>
      <c r="O20" s="71">
        <f t="shared" si="0"/>
        <v>-4996</v>
      </c>
      <c r="P20" s="71">
        <f t="shared" si="0"/>
        <v>-4995</v>
      </c>
      <c r="Q20" s="71">
        <f t="shared" si="0"/>
        <v>-4994</v>
      </c>
      <c r="R20" s="71">
        <f t="shared" si="0"/>
        <v>-1560</v>
      </c>
    </row>
    <row r="21" spans="1:18" s="34" customFormat="1" ht="24.75" customHeight="1">
      <c r="A21" s="35">
        <v>0</v>
      </c>
      <c r="B21" s="36">
        <v>1</v>
      </c>
      <c r="C21" s="36">
        <v>3</v>
      </c>
      <c r="D21" s="36">
        <v>0</v>
      </c>
      <c r="E21" s="36">
        <v>0</v>
      </c>
      <c r="F21" s="36">
        <v>0</v>
      </c>
      <c r="G21" s="37">
        <v>0</v>
      </c>
      <c r="H21" s="38">
        <v>0</v>
      </c>
      <c r="I21" s="72" t="s">
        <v>121</v>
      </c>
      <c r="J21" s="51">
        <f aca="true" t="shared" si="1" ref="J21:K23">J22</f>
        <v>-1560</v>
      </c>
      <c r="K21" s="51">
        <f t="shared" si="1"/>
        <v>-1560</v>
      </c>
      <c r="L21" s="51">
        <f aca="true" t="shared" si="2" ref="L21:Q22">L22</f>
        <v>-1560</v>
      </c>
      <c r="M21" s="51">
        <f t="shared" si="2"/>
        <v>-4998</v>
      </c>
      <c r="N21" s="51">
        <f t="shared" si="2"/>
        <v>-4997</v>
      </c>
      <c r="O21" s="51">
        <f t="shared" si="2"/>
        <v>-4996</v>
      </c>
      <c r="P21" s="51">
        <f t="shared" si="2"/>
        <v>-4995</v>
      </c>
      <c r="Q21" s="51">
        <f t="shared" si="2"/>
        <v>-4994</v>
      </c>
      <c r="R21" s="51">
        <f>R22</f>
        <v>-1560</v>
      </c>
    </row>
    <row r="22" spans="1:18" s="34" customFormat="1" ht="36" customHeight="1">
      <c r="A22" s="35">
        <v>0</v>
      </c>
      <c r="B22" s="36">
        <v>1</v>
      </c>
      <c r="C22" s="36">
        <v>3</v>
      </c>
      <c r="D22" s="36">
        <v>1</v>
      </c>
      <c r="E22" s="36">
        <v>0</v>
      </c>
      <c r="F22" s="36">
        <v>0</v>
      </c>
      <c r="G22" s="37">
        <v>0</v>
      </c>
      <c r="H22" s="38">
        <v>0</v>
      </c>
      <c r="I22" s="72" t="s">
        <v>122</v>
      </c>
      <c r="J22" s="51">
        <f t="shared" si="1"/>
        <v>-1560</v>
      </c>
      <c r="K22" s="51">
        <f t="shared" si="1"/>
        <v>-1560</v>
      </c>
      <c r="L22" s="51">
        <f t="shared" si="2"/>
        <v>-1560</v>
      </c>
      <c r="M22" s="51">
        <f t="shared" si="2"/>
        <v>-4998</v>
      </c>
      <c r="N22" s="51">
        <f t="shared" si="2"/>
        <v>-4997</v>
      </c>
      <c r="O22" s="51">
        <f t="shared" si="2"/>
        <v>-4996</v>
      </c>
      <c r="P22" s="51">
        <f t="shared" si="2"/>
        <v>-4995</v>
      </c>
      <c r="Q22" s="51">
        <f t="shared" si="2"/>
        <v>-4994</v>
      </c>
      <c r="R22" s="51">
        <f>R23</f>
        <v>-1560</v>
      </c>
    </row>
    <row r="23" spans="1:18" s="34" customFormat="1" ht="37.5" customHeight="1">
      <c r="A23" s="35">
        <v>0</v>
      </c>
      <c r="B23" s="36">
        <v>1</v>
      </c>
      <c r="C23" s="36">
        <v>3</v>
      </c>
      <c r="D23" s="36">
        <v>1</v>
      </c>
      <c r="E23" s="36">
        <v>0</v>
      </c>
      <c r="F23" s="36">
        <v>0</v>
      </c>
      <c r="G23" s="37">
        <v>0</v>
      </c>
      <c r="H23" s="38">
        <v>800</v>
      </c>
      <c r="I23" s="72" t="s">
        <v>126</v>
      </c>
      <c r="J23" s="51">
        <f t="shared" si="1"/>
        <v>-1560</v>
      </c>
      <c r="K23" s="51">
        <f t="shared" si="1"/>
        <v>-1560</v>
      </c>
      <c r="L23" s="51">
        <f aca="true" t="shared" si="3" ref="L23:Q23">K24</f>
        <v>-1560</v>
      </c>
      <c r="M23" s="51">
        <f t="shared" si="3"/>
        <v>-4998</v>
      </c>
      <c r="N23" s="51">
        <f t="shared" si="3"/>
        <v>-4997</v>
      </c>
      <c r="O23" s="51">
        <f t="shared" si="3"/>
        <v>-4996</v>
      </c>
      <c r="P23" s="51">
        <f t="shared" si="3"/>
        <v>-4995</v>
      </c>
      <c r="Q23" s="51">
        <f t="shared" si="3"/>
        <v>-4994</v>
      </c>
      <c r="R23" s="51">
        <f>R24</f>
        <v>-1560</v>
      </c>
    </row>
    <row r="24" spans="1:18" s="34" customFormat="1" ht="49.5" customHeight="1">
      <c r="A24" s="35">
        <v>0</v>
      </c>
      <c r="B24" s="36">
        <v>1</v>
      </c>
      <c r="C24" s="36">
        <v>3</v>
      </c>
      <c r="D24" s="36">
        <v>1</v>
      </c>
      <c r="E24" s="36">
        <v>0</v>
      </c>
      <c r="F24" s="36">
        <v>5</v>
      </c>
      <c r="G24" s="37">
        <v>0</v>
      </c>
      <c r="H24" s="38">
        <v>810</v>
      </c>
      <c r="I24" s="72" t="s">
        <v>127</v>
      </c>
      <c r="J24" s="51">
        <v>-1560</v>
      </c>
      <c r="K24" s="51">
        <v>-1560</v>
      </c>
      <c r="L24" s="51">
        <v>-4998</v>
      </c>
      <c r="M24" s="51">
        <v>-4997</v>
      </c>
      <c r="N24" s="51">
        <v>-4996</v>
      </c>
      <c r="O24" s="51">
        <v>-4995</v>
      </c>
      <c r="P24" s="51">
        <v>-4994</v>
      </c>
      <c r="Q24" s="51">
        <v>-1560</v>
      </c>
      <c r="R24" s="111">
        <v>-1560</v>
      </c>
    </row>
    <row r="25" spans="1:19" s="24" customFormat="1" ht="25.5">
      <c r="A25" s="35">
        <v>0</v>
      </c>
      <c r="B25" s="36">
        <v>1</v>
      </c>
      <c r="C25" s="36">
        <v>5</v>
      </c>
      <c r="D25" s="36">
        <v>0</v>
      </c>
      <c r="E25" s="36">
        <v>0</v>
      </c>
      <c r="F25" s="36">
        <v>0</v>
      </c>
      <c r="G25" s="37">
        <v>0</v>
      </c>
      <c r="H25" s="35">
        <v>0</v>
      </c>
      <c r="I25" s="73" t="s">
        <v>123</v>
      </c>
      <c r="J25" s="141">
        <v>78497.2</v>
      </c>
      <c r="K25" s="51">
        <v>0</v>
      </c>
      <c r="L25" s="107"/>
      <c r="M25" s="107"/>
      <c r="N25" s="107"/>
      <c r="O25" s="107"/>
      <c r="P25" s="107"/>
      <c r="Q25" s="107"/>
      <c r="R25" s="51">
        <v>0</v>
      </c>
      <c r="S25" s="34"/>
    </row>
    <row r="26" spans="2:10" ht="15.75">
      <c r="B26" s="46"/>
      <c r="C26" s="46"/>
      <c r="D26" s="46"/>
      <c r="E26" s="46"/>
      <c r="F26" s="46"/>
      <c r="G26" s="47"/>
      <c r="H26" s="48"/>
      <c r="I26" s="49"/>
      <c r="J26" s="49"/>
    </row>
  </sheetData>
  <sheetProtection/>
  <mergeCells count="16">
    <mergeCell ref="I5:R5"/>
    <mergeCell ref="I6:R6"/>
    <mergeCell ref="I1:R1"/>
    <mergeCell ref="I2:R2"/>
    <mergeCell ref="I3:R3"/>
    <mergeCell ref="I4:R4"/>
    <mergeCell ref="J17:R17"/>
    <mergeCell ref="A15:R15"/>
    <mergeCell ref="A17:H17"/>
    <mergeCell ref="A19:H19"/>
    <mergeCell ref="K8:R8"/>
    <mergeCell ref="I9:R9"/>
    <mergeCell ref="I10:R10"/>
    <mergeCell ref="I11:R11"/>
    <mergeCell ref="I12:R12"/>
    <mergeCell ref="A14:K14"/>
  </mergeCells>
  <printOptions/>
  <pageMargins left="0.7086614173228347" right="0.7086614173228347" top="0.1968503937007874" bottom="0" header="0.11811023622047245" footer="0.11811023622047245"/>
  <pageSetup blackAndWhite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selection activeCell="O13" sqref="O13:P13"/>
    </sheetView>
  </sheetViews>
  <sheetFormatPr defaultColWidth="9.00390625" defaultRowHeight="12.75"/>
  <cols>
    <col min="1" max="1" width="60.75390625" style="0" customWidth="1"/>
    <col min="2" max="3" width="23.75390625" style="0" customWidth="1"/>
  </cols>
  <sheetData>
    <row r="1" spans="1:10" ht="12.75">
      <c r="A1" s="152" t="s">
        <v>512</v>
      </c>
      <c r="B1" s="152"/>
      <c r="C1" s="50"/>
      <c r="D1" s="50"/>
      <c r="E1" s="50"/>
      <c r="F1" s="50"/>
      <c r="G1" s="50"/>
      <c r="H1" s="50"/>
      <c r="I1" s="50"/>
      <c r="J1" s="50"/>
    </row>
    <row r="2" spans="1:10" ht="12.75">
      <c r="A2" s="152" t="s">
        <v>503</v>
      </c>
      <c r="B2" s="152"/>
      <c r="C2" s="50"/>
      <c r="D2" s="50"/>
      <c r="E2" s="50"/>
      <c r="F2" s="50"/>
      <c r="G2" s="50"/>
      <c r="H2" s="50"/>
      <c r="I2" s="50"/>
      <c r="J2" s="50"/>
    </row>
    <row r="3" spans="1:10" ht="12.75">
      <c r="A3" s="152" t="s">
        <v>504</v>
      </c>
      <c r="B3" s="152"/>
      <c r="C3" s="50"/>
      <c r="D3" s="50"/>
      <c r="E3" s="50"/>
      <c r="F3" s="50"/>
      <c r="G3" s="50"/>
      <c r="H3" s="50"/>
      <c r="I3" s="50"/>
      <c r="J3" s="50"/>
    </row>
    <row r="4" spans="1:10" ht="12.75">
      <c r="A4" s="152" t="s">
        <v>505</v>
      </c>
      <c r="B4" s="152"/>
      <c r="C4" s="50"/>
      <c r="D4" s="50"/>
      <c r="E4" s="50"/>
      <c r="F4" s="50"/>
      <c r="G4" s="50"/>
      <c r="H4" s="50"/>
      <c r="I4" s="50"/>
      <c r="J4" s="50"/>
    </row>
    <row r="5" spans="1:10" ht="12.75">
      <c r="A5" s="152" t="s">
        <v>507</v>
      </c>
      <c r="B5" s="152"/>
      <c r="C5" s="50"/>
      <c r="D5" s="50"/>
      <c r="E5" s="50"/>
      <c r="F5" s="50"/>
      <c r="G5" s="50"/>
      <c r="H5" s="50"/>
      <c r="I5" s="50"/>
      <c r="J5" s="50"/>
    </row>
    <row r="6" spans="1:10" ht="12.75">
      <c r="A6" s="152" t="s">
        <v>506</v>
      </c>
      <c r="B6" s="152"/>
      <c r="C6" s="50"/>
      <c r="D6" s="50"/>
      <c r="E6" s="50"/>
      <c r="F6" s="50"/>
      <c r="G6" s="50"/>
      <c r="H6" s="50"/>
      <c r="I6" s="50"/>
      <c r="J6" s="50"/>
    </row>
    <row r="8" spans="1:6" s="2" customFormat="1" ht="12">
      <c r="A8" s="163" t="s">
        <v>511</v>
      </c>
      <c r="B8" s="163"/>
      <c r="C8" s="6"/>
      <c r="D8" s="6"/>
      <c r="E8" s="6"/>
      <c r="F8" s="6"/>
    </row>
    <row r="9" spans="1:6" s="2" customFormat="1" ht="12">
      <c r="A9" s="5"/>
      <c r="B9" s="4" t="s">
        <v>353</v>
      </c>
      <c r="C9" s="50"/>
      <c r="D9" s="50"/>
      <c r="E9" s="6"/>
      <c r="F9" s="6"/>
    </row>
    <row r="10" spans="1:6" s="2" customFormat="1" ht="16.5" customHeight="1">
      <c r="A10" s="5"/>
      <c r="B10" s="5"/>
      <c r="C10" s="6"/>
      <c r="D10" s="6"/>
      <c r="E10" s="6"/>
      <c r="F10" s="6"/>
    </row>
    <row r="11" spans="1:6" s="8" customFormat="1" ht="16.5" customHeight="1">
      <c r="A11" s="164" t="s">
        <v>440</v>
      </c>
      <c r="B11" s="164"/>
      <c r="C11" s="7"/>
      <c r="D11" s="7"/>
      <c r="E11" s="7"/>
      <c r="F11" s="7"/>
    </row>
    <row r="12" spans="1:6" s="8" customFormat="1" ht="29.25" customHeight="1">
      <c r="A12" s="164" t="s">
        <v>327</v>
      </c>
      <c r="B12" s="164"/>
      <c r="C12" s="7"/>
      <c r="D12" s="7"/>
      <c r="E12" s="7"/>
      <c r="F12" s="7"/>
    </row>
    <row r="13" spans="1:6" s="2" customFormat="1" ht="14.25">
      <c r="A13" s="165"/>
      <c r="B13" s="165"/>
      <c r="C13" s="6"/>
      <c r="D13" s="6"/>
      <c r="E13" s="6"/>
      <c r="F13" s="6"/>
    </row>
    <row r="14" spans="1:2" s="8" customFormat="1" ht="18.75" customHeight="1">
      <c r="A14" s="9" t="s">
        <v>106</v>
      </c>
      <c r="B14" s="9" t="s">
        <v>42</v>
      </c>
    </row>
    <row r="15" spans="1:2" s="8" customFormat="1" ht="16.5" customHeight="1">
      <c r="A15" s="10" t="s">
        <v>107</v>
      </c>
      <c r="B15" s="109">
        <v>1678</v>
      </c>
    </row>
    <row r="16" spans="1:2" s="8" customFormat="1" ht="16.5" customHeight="1">
      <c r="A16" s="10" t="s">
        <v>545</v>
      </c>
      <c r="B16" s="109">
        <v>89</v>
      </c>
    </row>
    <row r="17" spans="1:2" s="8" customFormat="1" ht="16.5" customHeight="1">
      <c r="A17" s="10" t="s">
        <v>108</v>
      </c>
      <c r="B17" s="109">
        <v>1351</v>
      </c>
    </row>
    <row r="18" spans="1:2" s="8" customFormat="1" ht="16.5" customHeight="1">
      <c r="A18" s="10" t="s">
        <v>109</v>
      </c>
      <c r="B18" s="109">
        <v>482</v>
      </c>
    </row>
    <row r="19" spans="1:2" s="8" customFormat="1" ht="16.5" customHeight="1">
      <c r="A19" s="10" t="s">
        <v>110</v>
      </c>
      <c r="B19" s="109">
        <v>835</v>
      </c>
    </row>
    <row r="20" spans="1:2" s="8" customFormat="1" ht="16.5" customHeight="1">
      <c r="A20" s="10" t="s">
        <v>111</v>
      </c>
      <c r="B20" s="109">
        <v>1300</v>
      </c>
    </row>
    <row r="21" spans="1:2" s="8" customFormat="1" ht="16.5" customHeight="1">
      <c r="A21" s="10" t="s">
        <v>112</v>
      </c>
      <c r="B21" s="109">
        <v>1820</v>
      </c>
    </row>
    <row r="22" spans="1:2" s="8" customFormat="1" ht="16.5" customHeight="1">
      <c r="A22" s="10" t="s">
        <v>113</v>
      </c>
      <c r="B22" s="109">
        <v>725</v>
      </c>
    </row>
    <row r="23" spans="1:2" s="8" customFormat="1" ht="16.5" customHeight="1">
      <c r="A23" s="10" t="s">
        <v>114</v>
      </c>
      <c r="B23" s="109">
        <v>1477</v>
      </c>
    </row>
    <row r="24" spans="1:2" ht="16.5" customHeight="1">
      <c r="A24" s="10" t="s">
        <v>115</v>
      </c>
      <c r="B24" s="109">
        <v>447</v>
      </c>
    </row>
    <row r="25" spans="1:2" ht="16.5" customHeight="1">
      <c r="A25" s="10" t="s">
        <v>410</v>
      </c>
      <c r="B25" s="109">
        <v>6666</v>
      </c>
    </row>
    <row r="26" spans="1:2" s="1" customFormat="1" ht="16.5" customHeight="1">
      <c r="A26" s="11" t="s">
        <v>116</v>
      </c>
      <c r="B26" s="110">
        <f>SUM(B15:B25)</f>
        <v>16870</v>
      </c>
    </row>
  </sheetData>
  <sheetProtection/>
  <mergeCells count="10">
    <mergeCell ref="A8:B8"/>
    <mergeCell ref="A11:B11"/>
    <mergeCell ref="A12:B12"/>
    <mergeCell ref="A13:B13"/>
    <mergeCell ref="A1:B1"/>
    <mergeCell ref="A2:B2"/>
    <mergeCell ref="A3:B3"/>
    <mergeCell ref="A4:B4"/>
    <mergeCell ref="A5:B5"/>
    <mergeCell ref="A6:B6"/>
  </mergeCells>
  <printOptions/>
  <pageMargins left="0.7874015748031497" right="0.7874015748031497" top="0.1968503937007874" bottom="0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2022-12-15T13:32:00Z</cp:lastPrinted>
  <dcterms:created xsi:type="dcterms:W3CDTF">2006-12-28T08:02:07Z</dcterms:created>
  <dcterms:modified xsi:type="dcterms:W3CDTF">2023-02-03T06:59:29Z</dcterms:modified>
  <cp:category/>
  <cp:version/>
  <cp:contentType/>
  <cp:contentStatus/>
</cp:coreProperties>
</file>