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ДЧБ!$A$14</definedName>
    <definedName name="FIO" localSheetId="0">ДЧБ!$F$14</definedName>
    <definedName name="LAST_CELL" localSheetId="0">ДЧБ!#REF!</definedName>
    <definedName name="SIGN" localSheetId="0">ДЧБ!$A$14:$H$15</definedName>
    <definedName name="_xlnm.Print_Titles" localSheetId="0">ДЧБ!$6:$7</definedName>
    <definedName name="_xlnm.Print_Area" localSheetId="0">ДЧБ!$A$1:$I$254</definedName>
  </definedNames>
  <calcPr calcId="124519"/>
</workbook>
</file>

<file path=xl/calcChain.xml><?xml version="1.0" encoding="utf-8"?>
<calcChain xmlns="http://schemas.openxmlformats.org/spreadsheetml/2006/main">
  <c r="E245" i="1"/>
  <c r="F245"/>
  <c r="G245"/>
  <c r="H245"/>
  <c r="I245"/>
  <c r="D245"/>
  <c r="G155"/>
  <c r="H155"/>
  <c r="I155"/>
  <c r="G154"/>
  <c r="H154"/>
  <c r="I154"/>
  <c r="G8" l="1"/>
  <c r="H8"/>
  <c r="D8"/>
  <c r="D154"/>
  <c r="I181"/>
  <c r="E181"/>
  <c r="F181"/>
  <c r="G181"/>
  <c r="H181"/>
  <c r="D181"/>
  <c r="D155"/>
  <c r="D232"/>
  <c r="D214" s="1"/>
  <c r="E232"/>
  <c r="F232"/>
  <c r="H232"/>
  <c r="I232"/>
  <c r="I214" s="1"/>
  <c r="G232"/>
  <c r="G214" s="1"/>
  <c r="F214"/>
  <c r="H214"/>
  <c r="I252"/>
  <c r="I251" s="1"/>
  <c r="H252"/>
  <c r="H251" s="1"/>
  <c r="G252"/>
  <c r="G251" s="1"/>
  <c r="F252"/>
  <c r="E252"/>
  <c r="D252"/>
  <c r="F251"/>
  <c r="E251"/>
  <c r="D251"/>
  <c r="E215"/>
  <c r="F215"/>
  <c r="G215"/>
  <c r="H215"/>
  <c r="I215"/>
  <c r="D215"/>
  <c r="E208"/>
  <c r="F208"/>
  <c r="G208"/>
  <c r="H208"/>
  <c r="I208"/>
  <c r="D208"/>
  <c r="E186"/>
  <c r="F186"/>
  <c r="G186"/>
  <c r="H186"/>
  <c r="I186"/>
  <c r="D186"/>
  <c r="I205"/>
  <c r="H205"/>
  <c r="G205"/>
  <c r="F205"/>
  <c r="E205"/>
  <c r="D205"/>
  <c r="E168"/>
  <c r="F168"/>
  <c r="G168"/>
  <c r="H168"/>
  <c r="I168"/>
  <c r="D168"/>
  <c r="I142" l="1"/>
  <c r="I141" s="1"/>
  <c r="H142"/>
  <c r="G142"/>
  <c r="G141" s="1"/>
  <c r="F142"/>
  <c r="F141" s="1"/>
  <c r="E142"/>
  <c r="E141" s="1"/>
  <c r="D142"/>
  <c r="D141" s="1"/>
  <c r="H141"/>
  <c r="E100"/>
  <c r="F100"/>
  <c r="G100"/>
  <c r="H100"/>
  <c r="I100"/>
  <c r="D100"/>
  <c r="I92"/>
  <c r="H92"/>
  <c r="G92"/>
  <c r="F92"/>
  <c r="E92"/>
  <c r="D92"/>
  <c r="E10" l="1"/>
  <c r="F10"/>
  <c r="G10"/>
  <c r="H10"/>
  <c r="I10"/>
  <c r="D10"/>
  <c r="G61" l="1"/>
  <c r="H61"/>
  <c r="I61"/>
  <c r="E219"/>
  <c r="E214" s="1"/>
  <c r="F219"/>
  <c r="G219"/>
  <c r="H219"/>
  <c r="I219"/>
  <c r="D219"/>
  <c r="I249"/>
  <c r="E249"/>
  <c r="F249"/>
  <c r="G249"/>
  <c r="H249"/>
  <c r="D249"/>
  <c r="D207" l="1"/>
  <c r="E207"/>
  <c r="F207"/>
  <c r="G207"/>
  <c r="H207"/>
  <c r="I207"/>
  <c r="E112"/>
  <c r="F112"/>
  <c r="G112"/>
  <c r="H112"/>
  <c r="I112"/>
  <c r="D112"/>
  <c r="E61"/>
  <c r="E248"/>
  <c r="F248"/>
  <c r="G248"/>
  <c r="H248"/>
  <c r="I248"/>
  <c r="D248"/>
  <c r="E238"/>
  <c r="F238"/>
  <c r="G238"/>
  <c r="H238"/>
  <c r="I238"/>
  <c r="D238"/>
  <c r="I177"/>
  <c r="H177"/>
  <c r="G177"/>
  <c r="F177"/>
  <c r="E177"/>
  <c r="D177"/>
  <c r="F104" l="1"/>
  <c r="I164" l="1"/>
  <c r="H164"/>
  <c r="G164"/>
  <c r="F164"/>
  <c r="E164"/>
  <c r="D164"/>
  <c r="F108"/>
  <c r="I179"/>
  <c r="E179"/>
  <c r="F179"/>
  <c r="G179"/>
  <c r="H179"/>
  <c r="I184"/>
  <c r="H184"/>
  <c r="G184"/>
  <c r="F184"/>
  <c r="E184"/>
  <c r="D184"/>
  <c r="I182"/>
  <c r="H182"/>
  <c r="G182"/>
  <c r="F182"/>
  <c r="E182"/>
  <c r="D182"/>
  <c r="D179"/>
  <c r="D175" l="1"/>
  <c r="E175"/>
  <c r="F175"/>
  <c r="F155" s="1"/>
  <c r="F154" s="1"/>
  <c r="D173"/>
  <c r="E173"/>
  <c r="F173"/>
  <c r="D171"/>
  <c r="E171"/>
  <c r="F171"/>
  <c r="D166"/>
  <c r="E166"/>
  <c r="F166"/>
  <c r="D156"/>
  <c r="E156"/>
  <c r="F156"/>
  <c r="D158"/>
  <c r="E158"/>
  <c r="F158"/>
  <c r="D160"/>
  <c r="E160"/>
  <c r="F160"/>
  <c r="D162"/>
  <c r="E162"/>
  <c r="F162"/>
  <c r="F51"/>
  <c r="E51"/>
  <c r="E50" s="1"/>
  <c r="H51"/>
  <c r="I51"/>
  <c r="I175"/>
  <c r="H175"/>
  <c r="G175"/>
  <c r="I173"/>
  <c r="H173"/>
  <c r="G173"/>
  <c r="I171"/>
  <c r="H171"/>
  <c r="G171"/>
  <c r="I166"/>
  <c r="H166"/>
  <c r="G166"/>
  <c r="I162"/>
  <c r="H162"/>
  <c r="G162"/>
  <c r="I160"/>
  <c r="H160"/>
  <c r="G160"/>
  <c r="I158"/>
  <c r="H158"/>
  <c r="G158"/>
  <c r="I156"/>
  <c r="H156"/>
  <c r="G156"/>
  <c r="E69"/>
  <c r="F69"/>
  <c r="G69"/>
  <c r="H69"/>
  <c r="I69"/>
  <c r="D69"/>
  <c r="F61"/>
  <c r="E155" l="1"/>
  <c r="E154" s="1"/>
  <c r="F50"/>
  <c r="D146"/>
  <c r="E146"/>
  <c r="D51"/>
  <c r="G51" l="1"/>
  <c r="E150" l="1"/>
  <c r="F150"/>
  <c r="G150"/>
  <c r="H150"/>
  <c r="I150"/>
  <c r="D150"/>
  <c r="H104"/>
  <c r="I104"/>
  <c r="F146"/>
  <c r="G146"/>
  <c r="H146"/>
  <c r="I146"/>
  <c r="E244"/>
  <c r="E213" s="1"/>
  <c r="F244"/>
  <c r="F213" s="1"/>
  <c r="G244"/>
  <c r="G213" s="1"/>
  <c r="H244"/>
  <c r="H213" s="1"/>
  <c r="I244"/>
  <c r="I213" s="1"/>
  <c r="D244"/>
  <c r="D213" s="1"/>
  <c r="F149" l="1"/>
  <c r="G149"/>
  <c r="H149"/>
  <c r="I149"/>
  <c r="D149"/>
  <c r="E149"/>
  <c r="E145"/>
  <c r="F145"/>
  <c r="G145"/>
  <c r="H145"/>
  <c r="I145"/>
  <c r="D145"/>
  <c r="E135"/>
  <c r="E134" s="1"/>
  <c r="E133" s="1"/>
  <c r="F135"/>
  <c r="F134" s="1"/>
  <c r="F133" s="1"/>
  <c r="G135"/>
  <c r="G134" s="1"/>
  <c r="G133" s="1"/>
  <c r="H135"/>
  <c r="H134" s="1"/>
  <c r="H133" s="1"/>
  <c r="I135"/>
  <c r="I134" s="1"/>
  <c r="I133" s="1"/>
  <c r="I8" s="1"/>
  <c r="D135"/>
  <c r="D134" s="1"/>
  <c r="D133" s="1"/>
  <c r="E111"/>
  <c r="F111"/>
  <c r="G111"/>
  <c r="H111"/>
  <c r="I111"/>
  <c r="D111"/>
  <c r="E108"/>
  <c r="E107" s="1"/>
  <c r="F107"/>
  <c r="G108"/>
  <c r="G107" s="1"/>
  <c r="H108"/>
  <c r="H107" s="1"/>
  <c r="I108"/>
  <c r="I107" s="1"/>
  <c r="D108"/>
  <c r="D107" s="1"/>
  <c r="E104"/>
  <c r="E99" s="1"/>
  <c r="G104"/>
  <c r="D104"/>
  <c r="H99"/>
  <c r="I99"/>
  <c r="G50"/>
  <c r="H50"/>
  <c r="I50"/>
  <c r="D61"/>
  <c r="D50" s="1"/>
  <c r="E79"/>
  <c r="E49" s="1"/>
  <c r="F79"/>
  <c r="F49" s="1"/>
  <c r="G79"/>
  <c r="H79"/>
  <c r="I79"/>
  <c r="D79"/>
  <c r="E85"/>
  <c r="F85"/>
  <c r="G85"/>
  <c r="H85"/>
  <c r="I85"/>
  <c r="D85"/>
  <c r="G49" l="1"/>
  <c r="I49"/>
  <c r="H49"/>
  <c r="D49"/>
  <c r="I98"/>
  <c r="E98"/>
  <c r="G99"/>
  <c r="G98" s="1"/>
  <c r="H98"/>
  <c r="F99"/>
  <c r="F98" s="1"/>
  <c r="D99"/>
  <c r="D98" s="1"/>
  <c r="G144"/>
  <c r="I144"/>
  <c r="E144"/>
  <c r="D144"/>
  <c r="H144"/>
  <c r="F144"/>
  <c r="E9"/>
  <c r="F9"/>
  <c r="F8" s="1"/>
  <c r="G9"/>
  <c r="H9"/>
  <c r="I9"/>
  <c r="E40"/>
  <c r="E39" s="1"/>
  <c r="F40"/>
  <c r="F39" s="1"/>
  <c r="G40"/>
  <c r="G39" s="1"/>
  <c r="H40"/>
  <c r="H39" s="1"/>
  <c r="I40"/>
  <c r="I39" s="1"/>
  <c r="D40"/>
  <c r="D39" s="1"/>
  <c r="D9"/>
  <c r="E8" l="1"/>
  <c r="E254" s="1"/>
  <c r="D254"/>
  <c r="F254"/>
  <c r="G254"/>
  <c r="H254"/>
  <c r="I254"/>
</calcChain>
</file>

<file path=xl/sharedStrings.xml><?xml version="1.0" encoding="utf-8"?>
<sst xmlns="http://schemas.openxmlformats.org/spreadsheetml/2006/main" count="690" uniqueCount="385">
  <si>
    <t>Финансовое управление администрации муниципального района "Ижемский"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</si>
  <si>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</si>
  <si>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</si>
  <si>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</si>
  <si>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</si>
  <si>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Федеральная налоговая служба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</si>
  <si>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</si>
  <si>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</si>
  <si>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</si>
  <si>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и 228 Налогового кодекса Российской Федерации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</si>
  <si>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</si>
  <si>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</si>
  <si>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</si>
  <si>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</si>
  <si>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</si>
  <si>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</si>
  <si>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</si>
  <si>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</si>
  <si>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</si>
  <si>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</si>
  <si>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</si>
  <si>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</si>
  <si>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</si>
  <si>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</si>
  <si>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</si>
  <si>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</si>
  <si>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</si>
  <si>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</si>
  <si>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1 03 00 000 00 0000 000</t>
  </si>
  <si>
    <t>НАЛОГИ НА ТОВАРЫ (РАБОТЫ, УСЛУГИ), РЕАЛИЗУЕМЫЕ НА ТЕРРИТОРИИ РОССИЙСКОЙ ФЕДЕРАЦИИ</t>
  </si>
  <si>
    <t>Федеральное казначейство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</si>
  <si>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</si>
  <si>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</si>
  <si>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</si>
  <si>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</si>
  <si>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</si>
  <si>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</si>
  <si>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</si>
  <si>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</si>
  <si>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</si>
  <si>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</si>
  <si>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</si>
  <si>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</si>
  <si>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</si>
  <si>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</si>
  <si>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</si>
  <si>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</si>
  <si>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1 05 01 011 01 0000 110</t>
  </si>
  <si>
    <t>1 05 01 011 01 1000 110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</si>
  <si>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</si>
  <si>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1 05 01 011 01 3000 110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</si>
  <si>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</si>
  <si>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1 05 01 012 01 3000 110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</si>
  <si>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</si>
  <si>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</si>
  <si>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</si>
  <si>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</si>
  <si>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</si>
  <si>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1 05 01 021 01 1000 110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</si>
  <si>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</si>
  <si>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1 05 01 021 01 3000 110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</si>
  <si>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</si>
  <si>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1 05 02 000 02 0000 110</t>
  </si>
  <si>
    <t>Единый налог на вмененный доход для отдельных видов деятельности</t>
  </si>
  <si>
    <t>1 05 02 010 02 0000 110</t>
  </si>
  <si>
    <t>1 05 02 010 02 1000 110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</si>
  <si>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</si>
  <si>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1 05 02 010 02 3000 110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</si>
  <si>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</si>
  <si>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1 05 02 020 02 1000 110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</si>
  <si>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</si>
  <si>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</si>
  <si>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</si>
  <si>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</si>
  <si>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</si>
  <si>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</si>
  <si>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1 05 04 000 02 0000 110</t>
  </si>
  <si>
    <t>Налог, взимаемый в связи с применением патентной системы налогообложения</t>
  </si>
  <si>
    <t>1 05 04 020 02 0000 110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</si>
  <si>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</si>
  <si>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1 05 04 020 02 1000 110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</si>
  <si>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</si>
  <si>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1 08 00 000 00 0000 000</t>
  </si>
  <si>
    <t>ГОСУДАРСТВЕННАЯ ПОШЛИНА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</si>
  <si>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</si>
  <si>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</si>
  <si>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1 08 03 010 01 1000 110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</si>
  <si>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</si>
  <si>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</si>
  <si>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</si>
  <si>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Администрация муниципального района "Ижемский"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</si>
  <si>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</si>
  <si>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</si>
  <si>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</si>
  <si>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</si>
  <si>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</si>
  <si>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</si>
  <si>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1 11 05 013 10 0000 120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</si>
  <si>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</si>
  <si>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</si>
  <si>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</si>
  <si>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1 11 05 035 05 0000 120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</si>
  <si>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</si>
  <si>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</si>
  <si>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</si>
  <si>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</si>
  <si>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</si>
  <si>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</si>
  <si>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</si>
  <si>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</si>
  <si>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</si>
  <si>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Федеральная служба по надзору в сфере природопользования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</si>
  <si>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</si>
  <si>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</si>
  <si>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</si>
  <si>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</si>
  <si>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</si>
  <si>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</si>
  <si>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1 12 01 020 01 0000 120</t>
  </si>
  <si>
    <t>Плата за выбросы загрязняющих веществ в атмосферный воздух передвижными объектами</t>
  </si>
  <si>
    <t>1 12 01 020 01 6000 120</t>
  </si>
  <si>
    <t>Плата за выбросы загрязняющих веществ в атмосферный воздух передвижными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</si>
  <si>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1 12 01 030 01 0000 120</t>
  </si>
  <si>
    <t>Плата за сбросы загрязняющих веществ в водные объекты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</si>
  <si>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</si>
  <si>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</si>
  <si>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1 12 01 040 01 0000 120</t>
  </si>
  <si>
    <t>Плата за размещение отходов производства и потребления</t>
  </si>
  <si>
    <t>1 12 01 040 01 6000 120</t>
  </si>
  <si>
    <t>Плата за размещение отходов производства и потребления (федеральные государственные органы, Банк России, органы управления государственными внебюджетными фондами Российской Федерации)</t>
  </si>
  <si>
    <t>1 12 01 070 01 0000 120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</si>
  <si>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</si>
  <si>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</si>
  <si>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</si>
  <si>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</si>
  <si>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</si>
  <si>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1 13 02 995 05 0000 130</t>
  </si>
  <si>
    <t>Прочие доходы от компенсации затрат бюджетов муниципальных районов</t>
  </si>
  <si>
    <t>Управление культуры администрации муниципального района "Ижемский"</t>
  </si>
  <si>
    <t>Управление образования администрации муниципального района "Ижемский"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</si>
  <si>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</si>
  <si>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</si>
  <si>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</si>
  <si>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</si>
  <si>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1 14 02 050 05 0000 410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</si>
  <si>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</si>
  <si>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</si>
  <si>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</si>
  <si>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</si>
  <si>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</si>
  <si>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</si>
  <si>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</si>
  <si>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</si>
  <si>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</si>
  <si>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1 14 06 013 10 0000 430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</si>
  <si>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</si>
  <si>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1 16 00 000 00 0000 000</t>
  </si>
  <si>
    <t>ШТРАФЫ, САНКЦИИ, ВОЗМЕЩЕНИЕ УЩЕРБА</t>
  </si>
  <si>
    <t>1 16 03 010 01 0000 140</t>
  </si>
  <si>
    <t>Денежные взыскания (штрафы) за нарушение законодательства о налогах и сборах, предусмотренные статьями 116, 118, статьей 119, пунктами 1 и 2 статьи 120, статьями 125, 126, 128, 129, 129, 132, 133, 134, 135, 135 Налогового кодекса Российской Федерации</t>
  </si>
  <si>
    <t>1 16 03 010 01 6000 140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</si>
  <si>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1291, 132, 133, 134, 135, 1351 Налогового кодекса Российской Федерации</t>
  </si>
  <si>
    <t>1 16 03 030 01 0000 140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</si>
  <si>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</si>
  <si>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1 16 03 030 01 6000 140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</si>
  <si>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(федеральные государственные органы, Банк России, органы управления государственными внебюджетными фондами Российской Федерации)</t>
  </si>
  <si>
    <t>Министерство внутренних дел Российской Федерации</t>
  </si>
  <si>
    <t>1 16 08 010 01 0000 140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</si>
  <si>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</si>
  <si>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1 16 08 010 01 6000 140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</si>
  <si>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 (федеральные государственные органы, Банк России, органы управления государственными внебюджетными фондами Российской Федерации)</t>
  </si>
  <si>
    <t>1 16 08 020 01 0000 140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</si>
  <si>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</si>
  <si>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1 16 08 020 01 6000 140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</si>
  <si>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 (федеральные государственные органы, Банк России, органы управления государственными внебюджетными фондами Российской Федерации)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</si>
  <si>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</si>
  <si>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</si>
  <si>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</si>
  <si>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</si>
  <si>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1 17 01 050 05 0000 180</t>
  </si>
  <si>
    <t>Невыясненные поступления, зачисляемые в бюджеты муниципальных районов</t>
  </si>
  <si>
    <t>1 17 05 050 05 0000 180</t>
  </si>
  <si>
    <t>Прочие неналоговые доходы бюджетов муниципальных районов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</si>
  <si>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</si>
  <si>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</si>
  <si>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</si>
  <si>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</si>
  <si>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</si>
  <si>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муниципальных районов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</si>
  <si>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</si>
  <si>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реализацию федеральных целевых программ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</si>
  <si>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</si>
  <si>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</si>
  <si>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</si>
  <si>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</si>
  <si>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</si>
  <si>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субвенции бюджетам муниципальных районов</t>
  </si>
  <si>
    <t>Иные 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</si>
  <si>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</si>
  <si>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2 07 00 000 00 0000 000</t>
  </si>
  <si>
    <t>ПРОЧИЕ БЕЗВОЗМЕЗДНЫЕ ПОСТУПЛЕНИЯ</t>
  </si>
  <si>
    <t>2 07 05 000 05 0000 180</t>
  </si>
  <si>
    <t>Прочие безвозмездные поступления в бюджеты муниципальных районов</t>
  </si>
  <si>
    <t>2 07 05 030 05 0000 180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</si>
  <si>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</si>
  <si>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Классификация доходов бюджетов</t>
  </si>
  <si>
    <t>код</t>
  </si>
  <si>
    <t>наименование</t>
  </si>
  <si>
    <t>Наименование главного администратора доходов бюджета муниципального образования муниципального района "Ижемский"</t>
  </si>
  <si>
    <t>Прогноз доходов бюджета муниципального образования муниципального района "Ижемский"</t>
  </si>
  <si>
    <t>ИТОГО</t>
  </si>
  <si>
    <r>
      <t xml:space="preserve">Наименование финансового органа   </t>
    </r>
    <r>
      <rPr>
        <sz val="10"/>
        <color theme="1"/>
        <rFont val="Times New Roman"/>
        <family val="1"/>
        <charset val="204"/>
      </rPr>
      <t xml:space="preserve">Финансовое управление </t>
    </r>
  </si>
  <si>
    <r>
      <rPr>
        <b/>
        <sz val="8.5"/>
        <rFont val="MS Sans Serif"/>
        <family val="2"/>
        <charset val="204"/>
      </rPr>
      <t>Единица измерения</t>
    </r>
    <r>
      <rPr>
        <sz val="8.5"/>
        <rFont val="MS Sans Serif"/>
        <family val="2"/>
        <charset val="204"/>
      </rPr>
      <t xml:space="preserve"> тыс. руб.</t>
    </r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</si>
  <si>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</si>
  <si>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Министерство природных ресурсов и охраны окружающей среды Республики Коми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</si>
  <si>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</si>
  <si>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</si>
  <si>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2 02 15 001 05 0000 150</t>
  </si>
  <si>
    <t>2 02 10 000 00 0000 150</t>
  </si>
  <si>
    <t>2 02 20 000 00 0000 150</t>
  </si>
  <si>
    <t>2 02 20 051 05 0000 150</t>
  </si>
  <si>
    <t>2 02 25 097 05 0000 150</t>
  </si>
  <si>
    <t>2 02 25 497 05 0000 150</t>
  </si>
  <si>
    <t>2 02 25 519 05 0000 150</t>
  </si>
  <si>
    <t>2 02 29 999 05 0000 150</t>
  </si>
  <si>
    <t>2 02 30 000 00 0000 150</t>
  </si>
  <si>
    <t>2 02 30 024 05 0000 150</t>
  </si>
  <si>
    <t>2 02 30 029 05 0000 150</t>
  </si>
  <si>
    <t>2 02 35 120 05 0000 150</t>
  </si>
  <si>
    <t>2 02 39 999 05 0000 150</t>
  </si>
  <si>
    <t>2 02 40 000 00 0000 150</t>
  </si>
  <si>
    <t>2 02 40 014 05 0000 150</t>
  </si>
  <si>
    <t>2 02 25 467 05 0000 150</t>
  </si>
  <si>
    <t>Администрация муниципального района "Ижемский", Отдел физической культуры, спорта и туризма администрации муниципального района "Ижемский", Управление культуры администрации муниципального района "Ижемский", Управление образования администрации муниципального района "Ижемский", Финансовое управление администрации муниципального района "Ижемский"</t>
  </si>
  <si>
    <t>Администрация муниципального района "Ижемский", Управление образования администрации муниципального района "Ижемский", Финансовое управление администрации муниципального района "Ижемский"</t>
  </si>
  <si>
    <t xml:space="preserve">
1 16 01000 01 0000 140
</t>
  </si>
  <si>
    <t xml:space="preserve">Административные штрафы, установленные Кодексом Российской Федерации об административных правонарушениях
</t>
  </si>
  <si>
    <t xml:space="preserve">1 16 01050 01 0000 140
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</si>
  <si>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</si>
  <si>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1 16 01053 01 0000 140
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</si>
  <si>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</si>
  <si>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1 16 01060 01 0000 140
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</si>
  <si>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</si>
  <si>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1 16 01063 01 0000 140
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</si>
  <si>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</si>
  <si>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1 16 01070 01 0000 140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</si>
  <si>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</si>
  <si>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1 16 01073 01 0000 140
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</si>
  <si>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</si>
  <si>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1 16 01080 01 0000 140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</si>
  <si>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</si>
  <si>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1 16 01140 01 0000 140
</t>
  </si>
  <si>
    <t xml:space="preserve">1 16 01190 01 0000 140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</si>
  <si>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</si>
  <si>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1 16 01193 01 0000 140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</si>
  <si>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</si>
  <si>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1 16 01200 01 0000 140
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</si>
  <si>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</si>
  <si>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1 16 01203 01 0000 140
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</si>
  <si>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</si>
  <si>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>Министерство юстиции Республики Коми</t>
  </si>
  <si>
    <t xml:space="preserve">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</si>
  <si>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</si>
  <si>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</si>
  <si>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</si>
  <si>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</si>
  <si>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1 16 01170 01 0000 140
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</si>
  <si>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</si>
  <si>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</si>
  <si>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</si>
  <si>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1 16 10123 01 0051 140</t>
  </si>
  <si>
    <t>1 16 10120 00 0000 140</t>
  </si>
  <si>
    <t xml:space="preserve">1 16 11000 01 0000 140
</t>
  </si>
  <si>
    <t xml:space="preserve">Платежи, уплачиваемые в целях возмещения вреда
</t>
  </si>
  <si>
    <t xml:space="preserve">1 16 11050 01 0000 140
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</si>
  <si>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</si>
  <si>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1 16 10000 00 0000 140
</t>
  </si>
  <si>
    <t xml:space="preserve">Платежи в целях возмещения причиненного ущерба (убытков)
</t>
  </si>
  <si>
    <t>Прочие дотации бюджетам муниципальных районов</t>
  </si>
  <si>
    <t>2 02 19999 05 0000 150</t>
  </si>
  <si>
    <t>2.02.25.304.05.0000.150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</si>
  <si>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</si>
  <si>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Контрольно-счетная комиссия, Финансовое управление администрации муниципального района "Ижемский"</t>
  </si>
  <si>
    <t>2.02.45.303.05.0000.150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</si>
  <si>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</si>
  <si>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1 01 02 040 01 0000 110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</si>
  <si>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</si>
  <si>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Министерство юстиции Республики Коми, Министерство образования, науки и молодежной политики Республики Коми</t>
  </si>
  <si>
    <t xml:space="preserve">1 16 01150 01 0000 140
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</si>
  <si>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</si>
  <si>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</si>
  <si>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</t>
  </si>
  <si>
    <t>Министерство юстиции Республики Коми, Министерство природных ресурсов и охраны окружающей среды Республики Коми</t>
  </si>
  <si>
    <t>Министерство юстиции Республики Коми, Министерство природных ресурсов и охраны окружающей среды Республики Коми, Министерство образования, науки и молодежной политики Республики Коми</t>
  </si>
  <si>
    <t xml:space="preserve">1 16 07010 05 0000 140
</t>
  </si>
  <si>
    <t xml:space="preserve">1 16 07010 00 0000 140
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</si>
  <si>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</si>
  <si>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</t>
  </si>
  <si>
    <t>1 16 10032 05 0000 140</t>
  </si>
  <si>
    <t>1 16 10030 05 0000 140</t>
  </si>
  <si>
    <t xml:space="preserve"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</si>
  <si>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</si>
  <si>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1 16 10100 00 0000 140
</t>
  </si>
  <si>
    <t xml:space="preserve">1 16 10100 05 0000 140
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</si>
  <si>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
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</si>
  <si>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</si>
  <si>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1 12 01 041 01 0000 120</t>
  </si>
  <si>
    <t>1 13 00 000 00 0000 000</t>
  </si>
  <si>
    <t>ДОХОДЫ ОТ ОКАЗАНИЯ ПЛАТНЫХ УСЛУГ (РАБОТ) И КОМПЕНСАЦИИ ЗАТРАТ ГОСУДАРСТВА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</si>
  <si>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</si>
  <si>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1 01 02 080 01 0000 110</t>
  </si>
  <si>
    <t xml:space="preserve">1 16 01130 01 0000 140
</t>
  </si>
  <si>
    <t xml:space="preserve">1 16 01133 01 0000 140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</si>
  <si>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</si>
  <si>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</si>
  <si>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Субсидии бюджетам на поддержку отрасли культуры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</si>
  <si>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</si>
  <si>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</si>
  <si>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2 19 00 000 05 0000 150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</si>
  <si>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</si>
  <si>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2 19 60 010 05 0000 150</t>
  </si>
  <si>
    <t xml:space="preserve">на 2026г. </t>
  </si>
  <si>
    <t xml:space="preserve">1 16 01300 01 0000 140
</t>
  </si>
  <si>
    <t xml:space="preserve">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</si>
  <si>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</si>
  <si>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</si>
  <si>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2.02.45.179.05.0000.150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</si>
  <si>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</si>
  <si>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2.02.49.999.05.0000.150</t>
  </si>
  <si>
    <t>Прочие межбюджетные трансферты, передаваемые бюджетам муниципальных районов</t>
  </si>
  <si>
    <t>2 02 25 511 05 0000 150</t>
  </si>
  <si>
    <t>Субсидии бюджетам муниципальных районов на проведение комплексных кадастровых работ</t>
  </si>
  <si>
    <t xml:space="preserve">на 2027г. </t>
  </si>
  <si>
    <t>2 02 25 412 05 0000 150</t>
  </si>
  <si>
    <t>Субсидии на реализацию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</si>
  <si>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2 02 25 513 05 0000 150</t>
  </si>
  <si>
    <t>Субсидии на развитие сети учреждений культурно-досугового типа (Построены (реконструированы) и (или) капитально отремонтированы культурно-досуговые организации в сельской местности)</t>
  </si>
  <si>
    <t>2 02 25 750 05 0000 150</t>
  </si>
  <si>
    <t xml:space="preserve">Субсидии на обеспечение комплексного развития сельских территорий </t>
  </si>
  <si>
    <t>Субсидии на реализацию мероприятий по модернизации школьных систем образования</t>
  </si>
  <si>
    <t>2.02.45.050.05.0000.150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</si>
  <si>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</si>
  <si>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на 2028г. </t>
  </si>
  <si>
    <t>Реестр источников доходов бюджета муниципального образования муниципального района "Ижемский" на 2026 год и плановый период 2027 и 2028 годов</t>
  </si>
  <si>
    <t>Прогноз доходов бюджета муниципального образования муниципального района "Ижемский" на 2025г.</t>
  </si>
  <si>
    <t xml:space="preserve">Оценка исполнения 2025г. </t>
  </si>
  <si>
    <t xml:space="preserve">Доходы от денежных взысканий (штрафов), поступающие в счет погашения задолженности, образовавшейся до 1 января 2025 года, подлежащие зачислению в бюджеты бюджетной системы Российской Федерации по нормативам, действовавшим в 2019 году
</t>
  </si>
  <si>
    <t>Доходы от денежных взысканий (штрафов), поступающие в счет погашения задолженности, образовавшейся до 1 января 2025 года, подлежащие зачислению в бюджет муниципального образования по нормативам, действовавшим в 2019 году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</si>
  <si>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</si>
  <si>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</si>
  <si>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1 01 02 230 01 0000 110</t>
  </si>
  <si>
    <t>Налог на доходы физических лиц в части суммы налога, превышающей 650 тыс.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</si>
  <si>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>1 01 02 021 01 0000 110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</si>
  <si>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</si>
  <si>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</si>
  <si>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1 05 07000 01 0000 110</t>
  </si>
  <si>
    <t>1 13 01 000 00 0000 130</t>
  </si>
  <si>
    <t>1 13 01 990 00 0000 130</t>
  </si>
  <si>
    <t>1 13 01 995 05 0000 130</t>
  </si>
  <si>
    <t>Доходы от оказания платных услуг (работ) государства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</si>
  <si>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</si>
  <si>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работ) государства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</si>
  <si>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</si>
  <si>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</si>
  <si>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Контрольно-счетная палата муниципального района "Ижемский" </t>
  </si>
  <si>
    <t xml:space="preserve">1 16 10129 01 0000 140
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</si>
  <si>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</si>
  <si>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1 17 15 030 05 0000 180</t>
  </si>
  <si>
    <t>Инициативные платежи, зачисляемые в бюджеты муниципальных районов</t>
  </si>
  <si>
    <t>2 02 15 002 05 0000 150</t>
  </si>
  <si>
    <t>Дотации бюджетам на поддержку мер по обеспечению сбалансированности бюджетов</t>
  </si>
  <si>
    <t>2 02 27 576 05 0000 150</t>
  </si>
  <si>
    <t>2 02 35 082 05 0000 150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</si>
  <si>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</si>
  <si>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2 07 05 020 05 0000 180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</si>
  <si>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</si>
  <si>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2 18 00 000 00 0000 000</t>
  </si>
  <si>
    <t>2 18 00 000 05 0000 150</t>
  </si>
  <si>
    <t>2 18 05 010 05 0000 150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</si>
  <si>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</si>
  <si>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бюджетными учреждениями остатков субсидий прошлых лет</t>
  </si>
  <si>
    <t>Управление культуры, Управление образования администрации муниципального района "Ижемский"</t>
  </si>
  <si>
    <t>на "01"ноября 2025 года</t>
  </si>
  <si>
    <t>Кассовые поступления в текущем финансовом году (по состоянию на "01" ноября 2025г.</t>
  </si>
  <si>
    <r>
      <t xml:space="preserve">Наименование публично-правового образования  </t>
    </r>
    <r>
      <rPr>
        <sz val="10"/>
        <color theme="1"/>
        <rFont val="Times New Roman"/>
        <family val="1"/>
        <charset val="204"/>
      </rPr>
      <t xml:space="preserve">Муниципальный район "Ижемский"  </t>
    </r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</si>
</sst>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"/>
    <numFmt numFmtId="166" formatCode="000000"/>
    <numFmt numFmtId="167" formatCode="0.0"/>
  </numFmts>
  <fonts count="24">
    <font>
      <sz val="10"/>
      <name val="Arial"/>
    </font>
    <font>
      <sz val="8.5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color theme="1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3" fillId="0" borderId="0"/>
    <xf numFmtId="4" fontId="17" fillId="0" borderId="4">
      <alignment horizontal="right" vertical="top" shrinkToFit="1"/>
    </xf>
    <xf numFmtId="4" fontId="17" fillId="0" borderId="4">
      <alignment horizontal="right" vertical="top" shrinkToFit="1"/>
    </xf>
    <xf numFmtId="0" fontId="17" fillId="0" borderId="4">
      <alignment horizontal="left" vertical="top" wrapText="1"/>
    </xf>
    <xf numFmtId="1" fontId="17" fillId="0" borderId="5">
      <alignment horizontal="center" vertical="center" shrinkToFit="1"/>
    </xf>
    <xf numFmtId="49" fontId="17" fillId="0" borderId="5">
      <alignment vertical="center" wrapText="1"/>
    </xf>
    <xf numFmtId="49" fontId="22" fillId="0" borderId="7">
      <alignment vertical="center" wrapText="1"/>
    </xf>
  </cellStyleXfs>
  <cellXfs count="7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Border="1" applyAlignment="1" applyProtection="1"/>
    <xf numFmtId="0" fontId="11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right" vertical="center" wrapText="1"/>
    </xf>
    <xf numFmtId="164" fontId="12" fillId="0" borderId="1" xfId="0" applyNumberFormat="1" applyFont="1" applyBorder="1" applyAlignment="1" applyProtection="1">
      <alignment horizontal="left" vertical="center" wrapText="1"/>
    </xf>
    <xf numFmtId="164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/>
    </xf>
    <xf numFmtId="165" fontId="13" fillId="0" borderId="1" xfId="0" applyNumberFormat="1" applyFont="1" applyBorder="1" applyAlignment="1" applyProtection="1">
      <alignment horizontal="right"/>
    </xf>
    <xf numFmtId="165" fontId="13" fillId="0" borderId="1" xfId="0" applyNumberFormat="1" applyFont="1" applyBorder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65" fontId="15" fillId="0" borderId="1" xfId="0" applyNumberFormat="1" applyFont="1" applyBorder="1" applyAlignment="1" applyProtection="1">
      <alignment horizontal="right" vertical="center" wrapText="1"/>
    </xf>
    <xf numFmtId="165" fontId="15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165" fontId="10" fillId="0" borderId="1" xfId="0" applyNumberFormat="1" applyFont="1" applyBorder="1" applyAlignment="1" applyProtection="1">
      <alignment horizontal="right" vertical="center" wrapText="1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 applyProtection="1">
      <alignment horizontal="left" vertical="center" wrapText="1"/>
    </xf>
    <xf numFmtId="11" fontId="15" fillId="0" borderId="1" xfId="0" applyNumberFormat="1" applyFont="1" applyBorder="1" applyAlignment="1" applyProtection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justify" vertical="center" wrapText="1"/>
      <protection locked="0"/>
    </xf>
    <xf numFmtId="49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1" xfId="1" applyNumberFormat="1" applyFont="1" applyFill="1" applyBorder="1" applyAlignment="1" applyProtection="1">
      <alignment horizontal="justify" vertical="center" wrapText="1"/>
      <protection locked="0"/>
    </xf>
    <xf numFmtId="49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1" fontId="14" fillId="0" borderId="1" xfId="1" applyNumberFormat="1" applyFont="1" applyFill="1" applyBorder="1" applyAlignment="1" applyProtection="1">
      <alignment horizontal="justify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166" fontId="15" fillId="0" borderId="1" xfId="1" applyNumberFormat="1" applyFont="1" applyFill="1" applyBorder="1" applyAlignment="1" applyProtection="1">
      <alignment horizontal="justify" vertical="center" wrapText="1"/>
      <protection locked="0"/>
    </xf>
    <xf numFmtId="11" fontId="15" fillId="0" borderId="1" xfId="1" applyNumberFormat="1" applyFont="1" applyFill="1" applyBorder="1" applyAlignment="1" applyProtection="1">
      <alignment horizontal="justify" vertical="center" wrapText="1"/>
      <protection locked="0"/>
    </xf>
    <xf numFmtId="0" fontId="15" fillId="0" borderId="1" xfId="0" applyFont="1" applyBorder="1" applyAlignment="1">
      <alignment vertical="top" wrapText="1"/>
    </xf>
    <xf numFmtId="165" fontId="14" fillId="0" borderId="1" xfId="0" applyNumberFormat="1" applyFont="1" applyBorder="1" applyAlignment="1" applyProtection="1">
      <alignment horizontal="right" vertical="center" wrapText="1"/>
    </xf>
    <xf numFmtId="165" fontId="14" fillId="0" borderId="1" xfId="0" applyNumberFormat="1" applyFont="1" applyBorder="1" applyAlignment="1">
      <alignment vertical="center"/>
    </xf>
    <xf numFmtId="11" fontId="16" fillId="0" borderId="1" xfId="0" applyNumberFormat="1" applyFont="1" applyBorder="1" applyAlignment="1" applyProtection="1">
      <alignment horizontal="left" vertical="center" wrapText="1"/>
    </xf>
    <xf numFmtId="0" fontId="16" fillId="0" borderId="0" xfId="0" applyFont="1"/>
    <xf numFmtId="49" fontId="15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7" fontId="15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 applyProtection="1">
      <alignment horizontal="right" vertical="center" wrapText="1"/>
    </xf>
    <xf numFmtId="165" fontId="19" fillId="0" borderId="1" xfId="0" applyNumberFormat="1" applyFont="1" applyBorder="1" applyAlignment="1">
      <alignment vertical="center"/>
    </xf>
    <xf numFmtId="1" fontId="20" fillId="0" borderId="6" xfId="5" applyNumberFormat="1" applyFont="1" applyBorder="1" applyAlignment="1" applyProtection="1">
      <alignment vertical="center" shrinkToFit="1"/>
    </xf>
    <xf numFmtId="11" fontId="20" fillId="0" borderId="5" xfId="6" applyNumberFormat="1" applyFont="1" applyProtection="1">
      <alignment vertical="center" wrapText="1"/>
    </xf>
    <xf numFmtId="49" fontId="21" fillId="0" borderId="1" xfId="0" applyNumberFormat="1" applyFont="1" applyBorder="1" applyAlignment="1" applyProtection="1">
      <alignment horizontal="left" vertical="center" wrapText="1"/>
    </xf>
    <xf numFmtId="165" fontId="21" fillId="0" borderId="1" xfId="0" applyNumberFormat="1" applyFont="1" applyBorder="1" applyAlignment="1" applyProtection="1">
      <alignment horizontal="right" vertical="center" wrapText="1"/>
    </xf>
    <xf numFmtId="165" fontId="21" fillId="0" borderId="1" xfId="0" applyNumberFormat="1" applyFont="1" applyBorder="1" applyAlignment="1">
      <alignment vertical="center"/>
    </xf>
    <xf numFmtId="11" fontId="23" fillId="0" borderId="8" xfId="6" applyNumberFormat="1" applyFont="1" applyBorder="1" applyProtection="1">
      <alignment vertical="center" wrapText="1"/>
    </xf>
    <xf numFmtId="11" fontId="23" fillId="0" borderId="5" xfId="6" applyNumberFormat="1" applyFo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8">
    <cellStyle name="ex66" xfId="4"/>
    <cellStyle name="ex74" xfId="2"/>
    <cellStyle name="ex78" xfId="3"/>
    <cellStyle name="st63" xfId="7"/>
    <cellStyle name="xl29" xfId="5"/>
    <cellStyle name="xl54" xfId="6"/>
    <cellStyle name="Обычный" xfId="0" builtinId="0"/>
    <cellStyle name="Обычный_доходы феврал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257"/>
  <sheetViews>
    <sheetView showGridLines="0" tabSelected="1" view="pageBreakPreview" zoomScaleSheetLayoutView="100" workbookViewId="0">
      <pane ySplit="7" topLeftCell="A28" activePane="bottomLeft" state="frozen"/>
      <selection pane="bottomLeft" activeCell="E38" sqref="E38"/>
    </sheetView>
  </sheetViews>
  <sheetFormatPr defaultRowHeight="12.75" customHeight="1" outlineLevelRow="7"/>
  <cols>
    <col min="1" max="1" width="18.140625" customWidth="1"/>
    <col min="2" max="2" width="43" customWidth="1"/>
    <col min="3" max="3" width="19.42578125" customWidth="1"/>
    <col min="4" max="4" width="14.85546875" customWidth="1"/>
    <col min="5" max="5" width="12" customWidth="1"/>
    <col min="6" max="6" width="11" customWidth="1"/>
    <col min="7" max="7" width="10.7109375" customWidth="1"/>
    <col min="8" max="8" width="10.5703125" customWidth="1"/>
    <col min="9" max="9" width="11" customWidth="1"/>
  </cols>
  <sheetData>
    <row r="1" spans="1:9" ht="37.5" customHeight="1">
      <c r="A1" s="64" t="s">
        <v>343</v>
      </c>
      <c r="B1" s="64"/>
      <c r="C1" s="64"/>
      <c r="D1" s="64"/>
      <c r="E1" s="64"/>
      <c r="F1" s="64"/>
      <c r="G1" s="64"/>
      <c r="H1" s="64"/>
      <c r="I1" s="64"/>
    </row>
    <row r="2" spans="1:9" ht="16.5" customHeight="1">
      <c r="A2" s="64" t="s">
        <v>382</v>
      </c>
      <c r="B2" s="65"/>
      <c r="C2" s="65"/>
      <c r="D2" s="65"/>
      <c r="E2" s="65"/>
      <c r="F2" s="65"/>
      <c r="G2" s="65"/>
      <c r="H2" s="65"/>
      <c r="I2" s="65"/>
    </row>
    <row r="3" spans="1:9" ht="15.75" customHeight="1">
      <c r="A3" s="66" t="s">
        <v>211</v>
      </c>
      <c r="B3" s="67"/>
      <c r="C3" s="67"/>
      <c r="D3" s="67"/>
      <c r="E3" s="67"/>
      <c r="F3" s="67"/>
      <c r="G3" s="67"/>
      <c r="H3" s="67"/>
      <c r="I3" s="67"/>
    </row>
    <row r="4" spans="1:9" ht="15.75" customHeight="1">
      <c r="A4" s="66" t="s">
        <v>384</v>
      </c>
      <c r="B4" s="67"/>
      <c r="C4" s="67"/>
      <c r="D4" s="67"/>
      <c r="E4" s="67"/>
      <c r="F4" s="67"/>
      <c r="G4" s="67"/>
      <c r="H4" s="67"/>
      <c r="I4" s="67"/>
    </row>
    <row r="5" spans="1:9">
      <c r="A5" s="6" t="s">
        <v>212</v>
      </c>
      <c r="B5" s="1"/>
      <c r="C5" s="1"/>
      <c r="D5" s="1"/>
      <c r="E5" s="1"/>
      <c r="F5" s="1"/>
      <c r="G5" s="1"/>
      <c r="H5" s="1"/>
      <c r="I5" s="1"/>
    </row>
    <row r="6" spans="1:9" s="4" customFormat="1" ht="48" customHeight="1">
      <c r="A6" s="68" t="s">
        <v>205</v>
      </c>
      <c r="B6" s="68"/>
      <c r="C6" s="68" t="s">
        <v>208</v>
      </c>
      <c r="D6" s="71" t="s">
        <v>344</v>
      </c>
      <c r="E6" s="69" t="s">
        <v>383</v>
      </c>
      <c r="F6" s="71" t="s">
        <v>345</v>
      </c>
      <c r="G6" s="68" t="s">
        <v>209</v>
      </c>
      <c r="H6" s="68"/>
      <c r="I6" s="68"/>
    </row>
    <row r="7" spans="1:9" s="4" customFormat="1" ht="48.75" customHeight="1">
      <c r="A7" s="7" t="s">
        <v>206</v>
      </c>
      <c r="B7" s="7" t="s">
        <v>207</v>
      </c>
      <c r="C7" s="68"/>
      <c r="D7" s="72"/>
      <c r="E7" s="70"/>
      <c r="F7" s="70"/>
      <c r="G7" s="54" t="s">
        <v>321</v>
      </c>
      <c r="H7" s="54" t="s">
        <v>332</v>
      </c>
      <c r="I7" s="54" t="s">
        <v>342</v>
      </c>
    </row>
    <row r="8" spans="1:9" ht="16.5" customHeight="1">
      <c r="A8" s="18" t="s">
        <v>1</v>
      </c>
      <c r="B8" s="8" t="s">
        <v>2</v>
      </c>
      <c r="C8" s="8"/>
      <c r="D8" s="9">
        <f>D9+D39+D49+D92+D98+D111+D133+D144+D154+D207</f>
        <v>219938.3</v>
      </c>
      <c r="E8" s="9">
        <f t="shared" ref="E8:I8" si="0">E9+E39+E49+E92+E98+E111+E133+E144+E154+E207</f>
        <v>181631.7</v>
      </c>
      <c r="F8" s="9">
        <f t="shared" si="0"/>
        <v>225369.60000000001</v>
      </c>
      <c r="G8" s="9">
        <f t="shared" si="0"/>
        <v>216817.2</v>
      </c>
      <c r="H8" s="9">
        <f t="shared" si="0"/>
        <v>229494.1</v>
      </c>
      <c r="I8" s="9">
        <f t="shared" si="0"/>
        <v>239902.7</v>
      </c>
    </row>
    <row r="9" spans="1:9" ht="12" customHeight="1" outlineLevel="1">
      <c r="A9" s="18" t="s">
        <v>3</v>
      </c>
      <c r="B9" s="8" t="s">
        <v>4</v>
      </c>
      <c r="C9" s="8"/>
      <c r="D9" s="9">
        <f>D10</f>
        <v>144913</v>
      </c>
      <c r="E9" s="9">
        <f t="shared" ref="E9:I9" si="1">E10</f>
        <v>117386.7</v>
      </c>
      <c r="F9" s="9">
        <f t="shared" si="1"/>
        <v>155037</v>
      </c>
      <c r="G9" s="9">
        <f t="shared" si="1"/>
        <v>163331</v>
      </c>
      <c r="H9" s="9">
        <f t="shared" si="1"/>
        <v>171669</v>
      </c>
      <c r="I9" s="9">
        <f t="shared" si="1"/>
        <v>180204</v>
      </c>
    </row>
    <row r="10" spans="1:9" ht="15" customHeight="1" outlineLevel="2">
      <c r="A10" s="18" t="s">
        <v>6</v>
      </c>
      <c r="B10" s="8" t="s">
        <v>7</v>
      </c>
      <c r="C10" s="8"/>
      <c r="D10" s="9">
        <f>D11+D20+D27+D28+D35+D36+D37+D38</f>
        <v>144913</v>
      </c>
      <c r="E10" s="9">
        <f t="shared" ref="E10:I10" si="2">E11+E20+E27+E28+E35+E36+E37+E38</f>
        <v>117386.7</v>
      </c>
      <c r="F10" s="9">
        <f t="shared" si="2"/>
        <v>155037</v>
      </c>
      <c r="G10" s="9">
        <f t="shared" si="2"/>
        <v>163331</v>
      </c>
      <c r="H10" s="9">
        <f t="shared" si="2"/>
        <v>171669</v>
      </c>
      <c r="I10" s="9">
        <f t="shared" si="2"/>
        <v>180204</v>
      </c>
    </row>
    <row r="11" spans="1:9" s="5" customFormat="1" ht="68.25" customHeight="1" outlineLevel="3" collapsed="1">
      <c r="A11" s="19" t="s">
        <v>8</v>
      </c>
      <c r="B11" s="22" t="s">
        <v>9</v>
      </c>
      <c r="C11" s="22" t="s">
        <v>5</v>
      </c>
      <c r="D11" s="23">
        <v>68700</v>
      </c>
      <c r="E11" s="23">
        <v>68931.3</v>
      </c>
      <c r="F11" s="23">
        <v>89584</v>
      </c>
      <c r="G11" s="23">
        <v>92307</v>
      </c>
      <c r="H11" s="24">
        <v>97156</v>
      </c>
      <c r="I11" s="24">
        <v>101588</v>
      </c>
    </row>
    <row r="12" spans="1:9" s="5" customFormat="1" ht="67.5" hidden="1" outlineLevel="4" collapsed="1">
      <c r="A12" s="19" t="s">
        <v>8</v>
      </c>
      <c r="B12" s="22" t="s">
        <v>9</v>
      </c>
      <c r="C12" s="22" t="s">
        <v>5</v>
      </c>
      <c r="D12" s="23">
        <v>197233</v>
      </c>
      <c r="E12" s="23">
        <v>0</v>
      </c>
      <c r="F12" s="23">
        <v>197233</v>
      </c>
      <c r="G12" s="23"/>
      <c r="H12" s="24"/>
      <c r="I12" s="24"/>
    </row>
    <row r="13" spans="1:9" s="5" customFormat="1" ht="67.5" hidden="1" outlineLevel="7">
      <c r="A13" s="19" t="s">
        <v>8</v>
      </c>
      <c r="B13" s="22" t="s">
        <v>9</v>
      </c>
      <c r="C13" s="22" t="s">
        <v>5</v>
      </c>
      <c r="D13" s="23">
        <v>197233</v>
      </c>
      <c r="E13" s="23">
        <v>0</v>
      </c>
      <c r="F13" s="23">
        <v>197233</v>
      </c>
      <c r="G13" s="23"/>
      <c r="H13" s="24"/>
      <c r="I13" s="24"/>
    </row>
    <row r="14" spans="1:9" s="5" customFormat="1" ht="101.25" hidden="1" outlineLevel="4">
      <c r="A14" s="19" t="s">
        <v>10</v>
      </c>
      <c r="B14" s="25" t="s">
        <v>11</v>
      </c>
      <c r="C14" s="22" t="s">
        <v>5</v>
      </c>
      <c r="D14" s="23">
        <v>0</v>
      </c>
      <c r="E14" s="23">
        <v>144569.60000000001</v>
      </c>
      <c r="F14" s="23">
        <v>0</v>
      </c>
      <c r="G14" s="23"/>
      <c r="H14" s="24"/>
      <c r="I14" s="24"/>
    </row>
    <row r="15" spans="1:9" s="5" customFormat="1" ht="101.25" hidden="1" outlineLevel="7">
      <c r="A15" s="19" t="s">
        <v>10</v>
      </c>
      <c r="B15" s="25" t="s">
        <v>11</v>
      </c>
      <c r="C15" s="22" t="s">
        <v>5</v>
      </c>
      <c r="D15" s="23">
        <v>0</v>
      </c>
      <c r="E15" s="23">
        <v>144569.60000000001</v>
      </c>
      <c r="F15" s="23">
        <v>0</v>
      </c>
      <c r="G15" s="23"/>
      <c r="H15" s="24"/>
      <c r="I15" s="24"/>
    </row>
    <row r="16" spans="1:9" s="5" customFormat="1" ht="101.25" hidden="1" outlineLevel="4" collapsed="1">
      <c r="A16" s="19" t="s">
        <v>12</v>
      </c>
      <c r="B16" s="25" t="s">
        <v>13</v>
      </c>
      <c r="C16" s="22" t="s">
        <v>5</v>
      </c>
      <c r="D16" s="23">
        <v>0</v>
      </c>
      <c r="E16" s="23">
        <v>328.94</v>
      </c>
      <c r="F16" s="23">
        <v>0</v>
      </c>
      <c r="G16" s="23"/>
      <c r="H16" s="24"/>
      <c r="I16" s="24"/>
    </row>
    <row r="17" spans="1:9" s="5" customFormat="1" ht="101.25" hidden="1" outlineLevel="7">
      <c r="A17" s="19" t="s">
        <v>12</v>
      </c>
      <c r="B17" s="25" t="s">
        <v>13</v>
      </c>
      <c r="C17" s="22" t="s">
        <v>5</v>
      </c>
      <c r="D17" s="23">
        <v>0</v>
      </c>
      <c r="E17" s="23">
        <v>328.94</v>
      </c>
      <c r="F17" s="23">
        <v>0</v>
      </c>
      <c r="G17" s="23"/>
      <c r="H17" s="24"/>
      <c r="I17" s="24"/>
    </row>
    <row r="18" spans="1:9" s="5" customFormat="1" ht="78.75" hidden="1" outlineLevel="4" collapsed="1">
      <c r="A18" s="19" t="s">
        <v>14</v>
      </c>
      <c r="B18" s="25" t="s">
        <v>15</v>
      </c>
      <c r="C18" s="22" t="s">
        <v>5</v>
      </c>
      <c r="D18" s="23">
        <v>0</v>
      </c>
      <c r="E18" s="23">
        <v>0.01</v>
      </c>
      <c r="F18" s="23">
        <v>0</v>
      </c>
      <c r="G18" s="23"/>
      <c r="H18" s="24"/>
      <c r="I18" s="24"/>
    </row>
    <row r="19" spans="1:9" s="5" customFormat="1" ht="78.75" hidden="1" outlineLevel="7">
      <c r="A19" s="19" t="s">
        <v>14</v>
      </c>
      <c r="B19" s="25" t="s">
        <v>15</v>
      </c>
      <c r="C19" s="22" t="s">
        <v>5</v>
      </c>
      <c r="D19" s="23">
        <v>0</v>
      </c>
      <c r="E19" s="23">
        <v>0.01</v>
      </c>
      <c r="F19" s="23">
        <v>0</v>
      </c>
      <c r="G19" s="23"/>
      <c r="H19" s="24"/>
      <c r="I19" s="24"/>
    </row>
    <row r="20" spans="1:9" s="5" customFormat="1" ht="103.5" customHeight="1" outlineLevel="3" collapsed="1">
      <c r="A20" s="19" t="s">
        <v>16</v>
      </c>
      <c r="B20" s="25" t="s">
        <v>17</v>
      </c>
      <c r="C20" s="22" t="s">
        <v>5</v>
      </c>
      <c r="D20" s="23">
        <v>333</v>
      </c>
      <c r="E20" s="23">
        <v>287.39999999999998</v>
      </c>
      <c r="F20" s="23">
        <v>383</v>
      </c>
      <c r="G20" s="23">
        <v>477</v>
      </c>
      <c r="H20" s="24">
        <v>477</v>
      </c>
      <c r="I20" s="24">
        <v>477</v>
      </c>
    </row>
    <row r="21" spans="1:9" s="5" customFormat="1" ht="101.25" hidden="1" outlineLevel="4" collapsed="1">
      <c r="A21" s="19" t="s">
        <v>16</v>
      </c>
      <c r="B21" s="25" t="s">
        <v>17</v>
      </c>
      <c r="C21" s="22" t="s">
        <v>5</v>
      </c>
      <c r="D21" s="23">
        <v>456</v>
      </c>
      <c r="E21" s="23"/>
      <c r="F21" s="23"/>
      <c r="G21" s="23"/>
      <c r="H21" s="24"/>
      <c r="I21" s="24"/>
    </row>
    <row r="22" spans="1:9" s="5" customFormat="1" ht="101.25" hidden="1" outlineLevel="7">
      <c r="A22" s="19" t="s">
        <v>16</v>
      </c>
      <c r="B22" s="25" t="s">
        <v>17</v>
      </c>
      <c r="C22" s="22" t="s">
        <v>5</v>
      </c>
      <c r="D22" s="23">
        <v>456</v>
      </c>
      <c r="E22" s="23"/>
      <c r="F22" s="23"/>
      <c r="G22" s="23"/>
      <c r="H22" s="24"/>
      <c r="I22" s="24"/>
    </row>
    <row r="23" spans="1:9" s="5" customFormat="1" ht="135" hidden="1" outlineLevel="4">
      <c r="A23" s="19" t="s">
        <v>18</v>
      </c>
      <c r="B23" s="25" t="s">
        <v>19</v>
      </c>
      <c r="C23" s="22" t="s">
        <v>5</v>
      </c>
      <c r="D23" s="23">
        <v>0</v>
      </c>
      <c r="E23" s="23"/>
      <c r="F23" s="23"/>
      <c r="G23" s="23"/>
      <c r="H23" s="24"/>
      <c r="I23" s="24"/>
    </row>
    <row r="24" spans="1:9" s="5" customFormat="1" ht="135" hidden="1" outlineLevel="7">
      <c r="A24" s="19" t="s">
        <v>18</v>
      </c>
      <c r="B24" s="25" t="s">
        <v>19</v>
      </c>
      <c r="C24" s="22" t="s">
        <v>5</v>
      </c>
      <c r="D24" s="23">
        <v>0</v>
      </c>
      <c r="E24" s="23"/>
      <c r="F24" s="23"/>
      <c r="G24" s="23"/>
      <c r="H24" s="24"/>
      <c r="I24" s="24"/>
    </row>
    <row r="25" spans="1:9" s="5" customFormat="1" ht="123.75" hidden="1" outlineLevel="4" collapsed="1">
      <c r="A25" s="19" t="s">
        <v>20</v>
      </c>
      <c r="B25" s="25" t="s">
        <v>21</v>
      </c>
      <c r="C25" s="22" t="s">
        <v>5</v>
      </c>
      <c r="D25" s="23">
        <v>0</v>
      </c>
      <c r="E25" s="23"/>
      <c r="F25" s="23"/>
      <c r="G25" s="23"/>
      <c r="H25" s="24"/>
      <c r="I25" s="24"/>
    </row>
    <row r="26" spans="1:9" s="5" customFormat="1" ht="123.75" hidden="1" outlineLevel="7">
      <c r="A26" s="19" t="s">
        <v>20</v>
      </c>
      <c r="B26" s="25" t="s">
        <v>21</v>
      </c>
      <c r="C26" s="22" t="s">
        <v>5</v>
      </c>
      <c r="D26" s="23">
        <v>0</v>
      </c>
      <c r="E26" s="23"/>
      <c r="F26" s="23"/>
      <c r="G26" s="23"/>
      <c r="H26" s="24"/>
      <c r="I26" s="24"/>
    </row>
    <row r="27" spans="1:9" s="5" customFormat="1" ht="90" outlineLevel="3" collapsed="1">
      <c r="A27" s="19" t="s">
        <v>352</v>
      </c>
      <c r="B27" s="25" t="s">
        <v>353</v>
      </c>
      <c r="C27" s="22" t="s">
        <v>5</v>
      </c>
      <c r="D27" s="55">
        <v>45</v>
      </c>
      <c r="E27" s="55">
        <v>0</v>
      </c>
      <c r="F27" s="55">
        <v>0</v>
      </c>
      <c r="G27" s="55">
        <v>0</v>
      </c>
      <c r="H27" s="56">
        <v>0</v>
      </c>
      <c r="I27" s="56">
        <v>0</v>
      </c>
    </row>
    <row r="28" spans="1:9" s="5" customFormat="1" ht="36.75" customHeight="1" outlineLevel="3" collapsed="1">
      <c r="A28" s="19" t="s">
        <v>22</v>
      </c>
      <c r="B28" s="22" t="s">
        <v>23</v>
      </c>
      <c r="C28" s="22" t="s">
        <v>5</v>
      </c>
      <c r="D28" s="23">
        <v>237</v>
      </c>
      <c r="E28" s="23">
        <v>717.6</v>
      </c>
      <c r="F28" s="23">
        <v>721</v>
      </c>
      <c r="G28" s="23">
        <v>428</v>
      </c>
      <c r="H28" s="24">
        <v>428</v>
      </c>
      <c r="I28" s="24">
        <v>428</v>
      </c>
    </row>
    <row r="29" spans="1:9" ht="48" hidden="1" outlineLevel="4" collapsed="1">
      <c r="A29" s="18" t="s">
        <v>22</v>
      </c>
      <c r="B29" s="8" t="s">
        <v>23</v>
      </c>
      <c r="C29" s="8" t="s">
        <v>5</v>
      </c>
      <c r="D29" s="9">
        <v>201</v>
      </c>
      <c r="E29" s="9"/>
      <c r="F29" s="9"/>
      <c r="G29" s="9"/>
      <c r="H29" s="10"/>
      <c r="I29" s="10"/>
    </row>
    <row r="30" spans="1:9" ht="48" hidden="1" outlineLevel="7">
      <c r="A30" s="20" t="s">
        <v>22</v>
      </c>
      <c r="B30" s="11" t="s">
        <v>23</v>
      </c>
      <c r="C30" s="11" t="s">
        <v>5</v>
      </c>
      <c r="D30" s="12">
        <v>201</v>
      </c>
      <c r="E30" s="12"/>
      <c r="F30" s="12"/>
      <c r="G30" s="12"/>
      <c r="H30" s="10"/>
      <c r="I30" s="10"/>
    </row>
    <row r="31" spans="1:9" ht="84" hidden="1" outlineLevel="4" collapsed="1">
      <c r="A31" s="18" t="s">
        <v>24</v>
      </c>
      <c r="B31" s="8" t="s">
        <v>25</v>
      </c>
      <c r="C31" s="8" t="s">
        <v>5</v>
      </c>
      <c r="D31" s="9">
        <v>0</v>
      </c>
      <c r="E31" s="9"/>
      <c r="F31" s="9"/>
      <c r="G31" s="9"/>
      <c r="H31" s="10"/>
      <c r="I31" s="10"/>
    </row>
    <row r="32" spans="1:9" ht="72" hidden="1" outlineLevel="7">
      <c r="A32" s="20" t="s">
        <v>24</v>
      </c>
      <c r="B32" s="11" t="s">
        <v>25</v>
      </c>
      <c r="C32" s="11" t="s">
        <v>5</v>
      </c>
      <c r="D32" s="12">
        <v>0</v>
      </c>
      <c r="E32" s="12"/>
      <c r="F32" s="12"/>
      <c r="G32" s="12"/>
      <c r="H32" s="10"/>
      <c r="I32" s="10"/>
    </row>
    <row r="33" spans="1:9" ht="84" hidden="1" outlineLevel="4" collapsed="1">
      <c r="A33" s="18" t="s">
        <v>26</v>
      </c>
      <c r="B33" s="8" t="s">
        <v>27</v>
      </c>
      <c r="C33" s="8" t="s">
        <v>5</v>
      </c>
      <c r="D33" s="9">
        <v>0</v>
      </c>
      <c r="E33" s="9"/>
      <c r="F33" s="9"/>
      <c r="G33" s="9"/>
      <c r="H33" s="10"/>
      <c r="I33" s="10"/>
    </row>
    <row r="34" spans="1:9" ht="72" hidden="1" outlineLevel="7">
      <c r="A34" s="20" t="s">
        <v>26</v>
      </c>
      <c r="B34" s="11" t="s">
        <v>27</v>
      </c>
      <c r="C34" s="11" t="s">
        <v>5</v>
      </c>
      <c r="D34" s="12">
        <v>0</v>
      </c>
      <c r="E34" s="12"/>
      <c r="F34" s="12"/>
      <c r="G34" s="12"/>
      <c r="H34" s="10"/>
      <c r="I34" s="10"/>
    </row>
    <row r="35" spans="1:9" s="5" customFormat="1" ht="78.75" customHeight="1" outlineLevel="3" collapsed="1">
      <c r="A35" s="19" t="s">
        <v>285</v>
      </c>
      <c r="B35" s="30" t="s">
        <v>286</v>
      </c>
      <c r="C35" s="22" t="s">
        <v>5</v>
      </c>
      <c r="D35" s="23">
        <v>23</v>
      </c>
      <c r="E35" s="23">
        <v>53.7</v>
      </c>
      <c r="F35" s="23">
        <v>69</v>
      </c>
      <c r="G35" s="23">
        <v>78</v>
      </c>
      <c r="H35" s="24">
        <v>84</v>
      </c>
      <c r="I35" s="24">
        <v>90</v>
      </c>
    </row>
    <row r="36" spans="1:9" s="5" customFormat="1" ht="78.75" customHeight="1" outlineLevel="3">
      <c r="A36" s="19" t="s">
        <v>310</v>
      </c>
      <c r="B36" s="30" t="s">
        <v>309</v>
      </c>
      <c r="C36" s="22" t="s">
        <v>5</v>
      </c>
      <c r="D36" s="23">
        <v>0</v>
      </c>
      <c r="E36" s="23">
        <v>39.9</v>
      </c>
      <c r="F36" s="23">
        <v>230</v>
      </c>
      <c r="G36" s="23">
        <v>230</v>
      </c>
      <c r="H36" s="24">
        <v>230</v>
      </c>
      <c r="I36" s="24">
        <v>230</v>
      </c>
    </row>
    <row r="37" spans="1:9" s="5" customFormat="1" ht="48" customHeight="1" outlineLevel="3">
      <c r="A37" s="19" t="s">
        <v>348</v>
      </c>
      <c r="B37" s="30" t="s">
        <v>349</v>
      </c>
      <c r="C37" s="22" t="s">
        <v>5</v>
      </c>
      <c r="D37" s="55">
        <v>75575</v>
      </c>
      <c r="E37" s="55">
        <v>47356.800000000003</v>
      </c>
      <c r="F37" s="55">
        <v>64048</v>
      </c>
      <c r="G37" s="55">
        <v>69811</v>
      </c>
      <c r="H37" s="56">
        <v>73294</v>
      </c>
      <c r="I37" s="56">
        <v>77391</v>
      </c>
    </row>
    <row r="38" spans="1:9" s="5" customFormat="1" ht="64.5" customHeight="1" outlineLevel="3">
      <c r="A38" s="19" t="s">
        <v>350</v>
      </c>
      <c r="B38" s="22" t="s">
        <v>351</v>
      </c>
      <c r="C38" s="22" t="s">
        <v>5</v>
      </c>
      <c r="D38" s="55">
        <v>0</v>
      </c>
      <c r="E38" s="55">
        <v>0</v>
      </c>
      <c r="F38" s="55">
        <v>2</v>
      </c>
      <c r="G38" s="55">
        <v>0</v>
      </c>
      <c r="H38" s="56">
        <v>0</v>
      </c>
      <c r="I38" s="56">
        <v>0</v>
      </c>
    </row>
    <row r="39" spans="1:9" ht="26.25" customHeight="1" outlineLevel="1">
      <c r="A39" s="18" t="s">
        <v>28</v>
      </c>
      <c r="B39" s="8" t="s">
        <v>29</v>
      </c>
      <c r="C39" s="8"/>
      <c r="D39" s="9">
        <f>D40</f>
        <v>7564</v>
      </c>
      <c r="E39" s="9">
        <f t="shared" ref="E39:I39" si="3">E40</f>
        <v>6206.8</v>
      </c>
      <c r="F39" s="9">
        <f t="shared" si="3"/>
        <v>7656</v>
      </c>
      <c r="G39" s="9">
        <f t="shared" si="3"/>
        <v>8271</v>
      </c>
      <c r="H39" s="9">
        <f t="shared" si="3"/>
        <v>11047</v>
      </c>
      <c r="I39" s="9">
        <f t="shared" si="3"/>
        <v>11077</v>
      </c>
    </row>
    <row r="40" spans="1:9" ht="27" customHeight="1" outlineLevel="2">
      <c r="A40" s="18" t="s">
        <v>31</v>
      </c>
      <c r="B40" s="8" t="s">
        <v>32</v>
      </c>
      <c r="C40" s="8"/>
      <c r="D40" s="9">
        <f>D41+D43+D45+D47</f>
        <v>7564</v>
      </c>
      <c r="E40" s="9">
        <f t="shared" ref="E40:I40" si="4">E41+E43+E45+E47</f>
        <v>6206.8</v>
      </c>
      <c r="F40" s="9">
        <f t="shared" si="4"/>
        <v>7656</v>
      </c>
      <c r="G40" s="9">
        <f t="shared" si="4"/>
        <v>8271</v>
      </c>
      <c r="H40" s="9">
        <f t="shared" si="4"/>
        <v>11047</v>
      </c>
      <c r="I40" s="9">
        <f t="shared" si="4"/>
        <v>11077</v>
      </c>
    </row>
    <row r="41" spans="1:9" s="5" customFormat="1" ht="68.25" customHeight="1" outlineLevel="3" collapsed="1">
      <c r="A41" s="19" t="s">
        <v>33</v>
      </c>
      <c r="B41" s="22" t="s">
        <v>34</v>
      </c>
      <c r="C41" s="22" t="s">
        <v>5</v>
      </c>
      <c r="D41" s="23">
        <v>3956</v>
      </c>
      <c r="E41" s="23">
        <v>3149</v>
      </c>
      <c r="F41" s="23">
        <v>3943</v>
      </c>
      <c r="G41" s="23">
        <v>4328</v>
      </c>
      <c r="H41" s="24">
        <v>5774</v>
      </c>
      <c r="I41" s="24">
        <v>5780</v>
      </c>
    </row>
    <row r="42" spans="1:9" s="5" customFormat="1" ht="79.5" hidden="1" customHeight="1" outlineLevel="7">
      <c r="A42" s="19" t="s">
        <v>33</v>
      </c>
      <c r="B42" s="22" t="s">
        <v>34</v>
      </c>
      <c r="C42" s="22" t="s">
        <v>30</v>
      </c>
      <c r="D42" s="23">
        <v>1589</v>
      </c>
      <c r="E42" s="23"/>
      <c r="F42" s="23"/>
      <c r="G42" s="23"/>
      <c r="H42" s="24"/>
      <c r="I42" s="24"/>
    </row>
    <row r="43" spans="1:9" s="5" customFormat="1" ht="79.5" customHeight="1" outlineLevel="3" collapsed="1">
      <c r="A43" s="19" t="s">
        <v>35</v>
      </c>
      <c r="B43" s="25" t="s">
        <v>36</v>
      </c>
      <c r="C43" s="22" t="s">
        <v>5</v>
      </c>
      <c r="D43" s="23">
        <v>18</v>
      </c>
      <c r="E43" s="23">
        <v>18.3</v>
      </c>
      <c r="F43" s="23">
        <v>21</v>
      </c>
      <c r="G43" s="23">
        <v>21</v>
      </c>
      <c r="H43" s="24">
        <v>28</v>
      </c>
      <c r="I43" s="24">
        <v>28</v>
      </c>
    </row>
    <row r="44" spans="1:9" s="5" customFormat="1" ht="79.5" hidden="1" customHeight="1" outlineLevel="7">
      <c r="A44" s="19" t="s">
        <v>35</v>
      </c>
      <c r="B44" s="25" t="s">
        <v>36</v>
      </c>
      <c r="C44" s="22" t="s">
        <v>30</v>
      </c>
      <c r="D44" s="23">
        <v>16</v>
      </c>
      <c r="E44" s="23"/>
      <c r="F44" s="23"/>
      <c r="G44" s="23"/>
      <c r="H44" s="24"/>
      <c r="I44" s="24"/>
    </row>
    <row r="45" spans="1:9" s="5" customFormat="1" ht="69" customHeight="1" outlineLevel="3" collapsed="1">
      <c r="A45" s="19" t="s">
        <v>37</v>
      </c>
      <c r="B45" s="22" t="s">
        <v>38</v>
      </c>
      <c r="C45" s="22" t="s">
        <v>5</v>
      </c>
      <c r="D45" s="23">
        <v>3995</v>
      </c>
      <c r="E45" s="23">
        <v>3352.8</v>
      </c>
      <c r="F45" s="23">
        <v>4042</v>
      </c>
      <c r="G45" s="23">
        <v>4186</v>
      </c>
      <c r="H45" s="24">
        <v>5584</v>
      </c>
      <c r="I45" s="24">
        <v>5595</v>
      </c>
    </row>
    <row r="46" spans="1:9" s="5" customFormat="1" ht="79.5" hidden="1" customHeight="1" outlineLevel="7">
      <c r="A46" s="19" t="s">
        <v>37</v>
      </c>
      <c r="B46" s="22" t="s">
        <v>38</v>
      </c>
      <c r="C46" s="22" t="s">
        <v>30</v>
      </c>
      <c r="D46" s="23">
        <v>3367</v>
      </c>
      <c r="E46" s="23"/>
      <c r="F46" s="23"/>
      <c r="G46" s="23"/>
      <c r="H46" s="24"/>
      <c r="I46" s="24"/>
    </row>
    <row r="47" spans="1:9" s="5" customFormat="1" ht="72" customHeight="1" outlineLevel="3" collapsed="1">
      <c r="A47" s="19" t="s">
        <v>39</v>
      </c>
      <c r="B47" s="22" t="s">
        <v>40</v>
      </c>
      <c r="C47" s="22" t="s">
        <v>5</v>
      </c>
      <c r="D47" s="23">
        <v>-405</v>
      </c>
      <c r="E47" s="23">
        <v>-313.3</v>
      </c>
      <c r="F47" s="23">
        <v>-350</v>
      </c>
      <c r="G47" s="23">
        <v>-264</v>
      </c>
      <c r="H47" s="24">
        <v>-339</v>
      </c>
      <c r="I47" s="24">
        <v>-326</v>
      </c>
    </row>
    <row r="48" spans="1:9" ht="72" hidden="1" outlineLevel="7">
      <c r="A48" s="20" t="s">
        <v>39</v>
      </c>
      <c r="B48" s="11" t="s">
        <v>40</v>
      </c>
      <c r="C48" s="11" t="s">
        <v>30</v>
      </c>
      <c r="D48" s="12">
        <v>-318</v>
      </c>
      <c r="E48" s="12">
        <v>-329.83</v>
      </c>
      <c r="F48" s="12">
        <v>-331</v>
      </c>
      <c r="G48" s="12">
        <v>-341</v>
      </c>
      <c r="H48" s="10"/>
      <c r="I48" s="10"/>
    </row>
    <row r="49" spans="1:9" ht="15" customHeight="1" outlineLevel="1">
      <c r="A49" s="18" t="s">
        <v>41</v>
      </c>
      <c r="B49" s="8" t="s">
        <v>42</v>
      </c>
      <c r="C49" s="8"/>
      <c r="D49" s="9">
        <f>D50+D69+D79+D85+D91</f>
        <v>55067</v>
      </c>
      <c r="E49" s="9">
        <f t="shared" ref="E49:I49" si="5">E50+E69+E79+E85+E91</f>
        <v>45278</v>
      </c>
      <c r="F49" s="9">
        <f t="shared" si="5"/>
        <v>48015</v>
      </c>
      <c r="G49" s="9">
        <f t="shared" si="5"/>
        <v>34022</v>
      </c>
      <c r="H49" s="9">
        <f t="shared" si="5"/>
        <v>35713</v>
      </c>
      <c r="I49" s="9">
        <f t="shared" si="5"/>
        <v>37493</v>
      </c>
    </row>
    <row r="50" spans="1:9" ht="21.75" customHeight="1" outlineLevel="2">
      <c r="A50" s="18" t="s">
        <v>43</v>
      </c>
      <c r="B50" s="8" t="s">
        <v>44</v>
      </c>
      <c r="C50" s="8"/>
      <c r="D50" s="9">
        <f>D51+D61</f>
        <v>52832</v>
      </c>
      <c r="E50" s="9">
        <f t="shared" ref="E50:I50" si="6">E51+E61</f>
        <v>43162.7</v>
      </c>
      <c r="F50" s="9">
        <f t="shared" si="6"/>
        <v>44336</v>
      </c>
      <c r="G50" s="9">
        <f t="shared" si="6"/>
        <v>32261</v>
      </c>
      <c r="H50" s="9">
        <f t="shared" si="6"/>
        <v>33874</v>
      </c>
      <c r="I50" s="9">
        <f t="shared" si="6"/>
        <v>35568</v>
      </c>
    </row>
    <row r="51" spans="1:9" s="5" customFormat="1" ht="22.5" customHeight="1" outlineLevel="3">
      <c r="A51" s="19" t="s">
        <v>45</v>
      </c>
      <c r="B51" s="22" t="s">
        <v>46</v>
      </c>
      <c r="C51" s="22"/>
      <c r="D51" s="23">
        <f>D52</f>
        <v>36102</v>
      </c>
      <c r="E51" s="23">
        <f t="shared" ref="E51:I51" si="7">E52</f>
        <v>31316.7</v>
      </c>
      <c r="F51" s="23">
        <f t="shared" si="7"/>
        <v>32521</v>
      </c>
      <c r="G51" s="23">
        <f t="shared" si="7"/>
        <v>24136</v>
      </c>
      <c r="H51" s="23">
        <f t="shared" si="7"/>
        <v>25343</v>
      </c>
      <c r="I51" s="23">
        <f t="shared" si="7"/>
        <v>26610</v>
      </c>
    </row>
    <row r="52" spans="1:9" ht="22.5" outlineLevel="4" collapsed="1">
      <c r="A52" s="20" t="s">
        <v>47</v>
      </c>
      <c r="B52" s="26" t="s">
        <v>46</v>
      </c>
      <c r="C52" s="26" t="s">
        <v>5</v>
      </c>
      <c r="D52" s="27">
        <v>36102</v>
      </c>
      <c r="E52" s="27">
        <v>31316.7</v>
      </c>
      <c r="F52" s="27">
        <v>32521</v>
      </c>
      <c r="G52" s="27">
        <v>24136</v>
      </c>
      <c r="H52" s="28">
        <v>25343</v>
      </c>
      <c r="I52" s="28">
        <v>26610</v>
      </c>
    </row>
    <row r="53" spans="1:9" ht="22.5" hidden="1" outlineLevel="5" collapsed="1">
      <c r="A53" s="20" t="s">
        <v>47</v>
      </c>
      <c r="B53" s="26" t="s">
        <v>46</v>
      </c>
      <c r="C53" s="26" t="s">
        <v>5</v>
      </c>
      <c r="D53" s="27">
        <v>3834</v>
      </c>
      <c r="E53" s="27">
        <v>0</v>
      </c>
      <c r="F53" s="27">
        <v>4026</v>
      </c>
      <c r="G53" s="27">
        <v>4026</v>
      </c>
      <c r="H53" s="28"/>
      <c r="I53" s="28"/>
    </row>
    <row r="54" spans="1:9" ht="22.5" hidden="1" outlineLevel="7">
      <c r="A54" s="20" t="s">
        <v>47</v>
      </c>
      <c r="B54" s="26" t="s">
        <v>46</v>
      </c>
      <c r="C54" s="26" t="s">
        <v>5</v>
      </c>
      <c r="D54" s="27">
        <v>3834</v>
      </c>
      <c r="E54" s="27">
        <v>0</v>
      </c>
      <c r="F54" s="27">
        <v>4026</v>
      </c>
      <c r="G54" s="27">
        <v>4026</v>
      </c>
      <c r="H54" s="28"/>
      <c r="I54" s="28"/>
    </row>
    <row r="55" spans="1:9" ht="56.25" hidden="1" outlineLevel="5" collapsed="1">
      <c r="A55" s="20" t="s">
        <v>48</v>
      </c>
      <c r="B55" s="26" t="s">
        <v>49</v>
      </c>
      <c r="C55" s="26" t="s">
        <v>5</v>
      </c>
      <c r="D55" s="27">
        <v>0</v>
      </c>
      <c r="E55" s="27">
        <v>4148.67</v>
      </c>
      <c r="F55" s="27">
        <v>0</v>
      </c>
      <c r="G55" s="27">
        <v>0</v>
      </c>
      <c r="H55" s="28"/>
      <c r="I55" s="28"/>
    </row>
    <row r="56" spans="1:9" ht="56.25" hidden="1" outlineLevel="7">
      <c r="A56" s="20" t="s">
        <v>48</v>
      </c>
      <c r="B56" s="26" t="s">
        <v>49</v>
      </c>
      <c r="C56" s="26" t="s">
        <v>5</v>
      </c>
      <c r="D56" s="27">
        <v>0</v>
      </c>
      <c r="E56" s="27">
        <v>4148.67</v>
      </c>
      <c r="F56" s="27">
        <v>0</v>
      </c>
      <c r="G56" s="27">
        <v>0</v>
      </c>
      <c r="H56" s="28"/>
      <c r="I56" s="28"/>
    </row>
    <row r="57" spans="1:9" ht="56.25" hidden="1" outlineLevel="5" collapsed="1">
      <c r="A57" s="20" t="s">
        <v>50</v>
      </c>
      <c r="B57" s="26" t="s">
        <v>51</v>
      </c>
      <c r="C57" s="26" t="s">
        <v>5</v>
      </c>
      <c r="D57" s="27">
        <v>0</v>
      </c>
      <c r="E57" s="27">
        <v>2.0499999999999998</v>
      </c>
      <c r="F57" s="27">
        <v>0</v>
      </c>
      <c r="G57" s="27">
        <v>0</v>
      </c>
      <c r="H57" s="28"/>
      <c r="I57" s="28"/>
    </row>
    <row r="58" spans="1:9" ht="56.25" hidden="1" outlineLevel="7">
      <c r="A58" s="20" t="s">
        <v>50</v>
      </c>
      <c r="B58" s="26" t="s">
        <v>51</v>
      </c>
      <c r="C58" s="26" t="s">
        <v>5</v>
      </c>
      <c r="D58" s="27">
        <v>0</v>
      </c>
      <c r="E58" s="27">
        <v>2.0499999999999998</v>
      </c>
      <c r="F58" s="27">
        <v>0</v>
      </c>
      <c r="G58" s="27">
        <v>0</v>
      </c>
      <c r="H58" s="28"/>
      <c r="I58" s="28"/>
    </row>
    <row r="59" spans="1:9" ht="67.5" hidden="1" outlineLevel="5" collapsed="1">
      <c r="A59" s="20" t="s">
        <v>52</v>
      </c>
      <c r="B59" s="29" t="s">
        <v>53</v>
      </c>
      <c r="C59" s="26" t="s">
        <v>5</v>
      </c>
      <c r="D59" s="27">
        <v>0</v>
      </c>
      <c r="E59" s="27">
        <v>0.05</v>
      </c>
      <c r="F59" s="27">
        <v>0</v>
      </c>
      <c r="G59" s="27">
        <v>0</v>
      </c>
      <c r="H59" s="28"/>
      <c r="I59" s="28"/>
    </row>
    <row r="60" spans="1:9" ht="67.5" hidden="1" outlineLevel="7">
      <c r="A60" s="20" t="s">
        <v>52</v>
      </c>
      <c r="B60" s="29" t="s">
        <v>53</v>
      </c>
      <c r="C60" s="26" t="s">
        <v>5</v>
      </c>
      <c r="D60" s="27">
        <v>0</v>
      </c>
      <c r="E60" s="27">
        <v>0.05</v>
      </c>
      <c r="F60" s="27">
        <v>0</v>
      </c>
      <c r="G60" s="27">
        <v>0</v>
      </c>
      <c r="H60" s="28"/>
      <c r="I60" s="28"/>
    </row>
    <row r="61" spans="1:9" s="5" customFormat="1" ht="38.25" customHeight="1" outlineLevel="3">
      <c r="A61" s="19" t="s">
        <v>54</v>
      </c>
      <c r="B61" s="22" t="s">
        <v>55</v>
      </c>
      <c r="C61" s="22"/>
      <c r="D61" s="23">
        <f>D62</f>
        <v>16730</v>
      </c>
      <c r="E61" s="23">
        <f>E62</f>
        <v>11846</v>
      </c>
      <c r="F61" s="23">
        <f t="shared" ref="F61:I61" si="8">F62</f>
        <v>11815</v>
      </c>
      <c r="G61" s="23">
        <f t="shared" si="8"/>
        <v>8125</v>
      </c>
      <c r="H61" s="23">
        <f t="shared" si="8"/>
        <v>8531</v>
      </c>
      <c r="I61" s="23">
        <f t="shared" si="8"/>
        <v>8958</v>
      </c>
    </row>
    <row r="62" spans="1:9" s="3" customFormat="1" ht="61.5" customHeight="1" outlineLevel="4" collapsed="1">
      <c r="A62" s="20" t="s">
        <v>56</v>
      </c>
      <c r="B62" s="26" t="s">
        <v>57</v>
      </c>
      <c r="C62" s="26" t="s">
        <v>5</v>
      </c>
      <c r="D62" s="27">
        <v>16730</v>
      </c>
      <c r="E62" s="23">
        <v>11846</v>
      </c>
      <c r="F62" s="27">
        <v>11815</v>
      </c>
      <c r="G62" s="27">
        <v>8125</v>
      </c>
      <c r="H62" s="27">
        <v>8531</v>
      </c>
      <c r="I62" s="27">
        <v>8958</v>
      </c>
    </row>
    <row r="63" spans="1:9" ht="72" hidden="1" outlineLevel="5" collapsed="1">
      <c r="A63" s="18" t="s">
        <v>56</v>
      </c>
      <c r="B63" s="8" t="s">
        <v>57</v>
      </c>
      <c r="C63" s="8" t="s">
        <v>5</v>
      </c>
      <c r="D63" s="9">
        <v>400</v>
      </c>
      <c r="E63" s="9">
        <v>0</v>
      </c>
      <c r="F63" s="9">
        <v>400</v>
      </c>
      <c r="G63" s="9">
        <v>400</v>
      </c>
      <c r="H63" s="10"/>
      <c r="I63" s="10"/>
    </row>
    <row r="64" spans="1:9" ht="60" hidden="1" outlineLevel="7">
      <c r="A64" s="20" t="s">
        <v>56</v>
      </c>
      <c r="B64" s="11" t="s">
        <v>57</v>
      </c>
      <c r="C64" s="11" t="s">
        <v>5</v>
      </c>
      <c r="D64" s="12">
        <v>400</v>
      </c>
      <c r="E64" s="12">
        <v>0</v>
      </c>
      <c r="F64" s="12">
        <v>400</v>
      </c>
      <c r="G64" s="12">
        <v>400</v>
      </c>
      <c r="H64" s="10"/>
      <c r="I64" s="10"/>
    </row>
    <row r="65" spans="1:9" ht="108" hidden="1" outlineLevel="5" collapsed="1">
      <c r="A65" s="18" t="s">
        <v>58</v>
      </c>
      <c r="B65" s="14" t="s">
        <v>59</v>
      </c>
      <c r="C65" s="8" t="s">
        <v>5</v>
      </c>
      <c r="D65" s="9">
        <v>0</v>
      </c>
      <c r="E65" s="9">
        <v>1058.67</v>
      </c>
      <c r="F65" s="9">
        <v>0</v>
      </c>
      <c r="G65" s="9">
        <v>0</v>
      </c>
      <c r="H65" s="10"/>
      <c r="I65" s="10"/>
    </row>
    <row r="66" spans="1:9" ht="96" hidden="1" outlineLevel="7">
      <c r="A66" s="20" t="s">
        <v>58</v>
      </c>
      <c r="B66" s="13" t="s">
        <v>59</v>
      </c>
      <c r="C66" s="11" t="s">
        <v>5</v>
      </c>
      <c r="D66" s="12">
        <v>0</v>
      </c>
      <c r="E66" s="12">
        <v>1058.67</v>
      </c>
      <c r="F66" s="12">
        <v>0</v>
      </c>
      <c r="G66" s="12">
        <v>0</v>
      </c>
      <c r="H66" s="10"/>
      <c r="I66" s="10"/>
    </row>
    <row r="67" spans="1:9" ht="108" hidden="1" outlineLevel="5" collapsed="1">
      <c r="A67" s="18" t="s">
        <v>60</v>
      </c>
      <c r="B67" s="14" t="s">
        <v>61</v>
      </c>
      <c r="C67" s="8" t="s">
        <v>5</v>
      </c>
      <c r="D67" s="9">
        <v>0</v>
      </c>
      <c r="E67" s="9">
        <v>-0.54</v>
      </c>
      <c r="F67" s="9">
        <v>0</v>
      </c>
      <c r="G67" s="9">
        <v>0</v>
      </c>
      <c r="H67" s="10"/>
      <c r="I67" s="10"/>
    </row>
    <row r="68" spans="1:9" ht="96" hidden="1" outlineLevel="7">
      <c r="A68" s="20" t="s">
        <v>60</v>
      </c>
      <c r="B68" s="13" t="s">
        <v>61</v>
      </c>
      <c r="C68" s="11" t="s">
        <v>5</v>
      </c>
      <c r="D68" s="12">
        <v>0</v>
      </c>
      <c r="E68" s="12">
        <v>-0.54</v>
      </c>
      <c r="F68" s="12">
        <v>0</v>
      </c>
      <c r="G68" s="12">
        <v>0</v>
      </c>
      <c r="H68" s="10"/>
      <c r="I68" s="10"/>
    </row>
    <row r="69" spans="1:9" ht="24" outlineLevel="2">
      <c r="A69" s="18" t="s">
        <v>62</v>
      </c>
      <c r="B69" s="8" t="s">
        <v>63</v>
      </c>
      <c r="C69" s="8"/>
      <c r="D69" s="9">
        <f>D70</f>
        <v>0</v>
      </c>
      <c r="E69" s="9">
        <f t="shared" ref="E69:I69" si="9">E70</f>
        <v>0</v>
      </c>
      <c r="F69" s="9">
        <f t="shared" si="9"/>
        <v>0</v>
      </c>
      <c r="G69" s="9">
        <f t="shared" si="9"/>
        <v>0</v>
      </c>
      <c r="H69" s="9">
        <f t="shared" si="9"/>
        <v>0</v>
      </c>
      <c r="I69" s="9">
        <f t="shared" si="9"/>
        <v>0</v>
      </c>
    </row>
    <row r="70" spans="1:9" s="5" customFormat="1" ht="26.25" customHeight="1" outlineLevel="3" collapsed="1">
      <c r="A70" s="19" t="s">
        <v>64</v>
      </c>
      <c r="B70" s="22" t="s">
        <v>63</v>
      </c>
      <c r="C70" s="22" t="s">
        <v>5</v>
      </c>
      <c r="D70" s="23">
        <v>0</v>
      </c>
      <c r="E70" s="23">
        <v>0</v>
      </c>
      <c r="F70" s="23">
        <v>0</v>
      </c>
      <c r="G70" s="23">
        <v>0</v>
      </c>
      <c r="H70" s="24">
        <v>0</v>
      </c>
      <c r="I70" s="24">
        <v>0</v>
      </c>
    </row>
    <row r="71" spans="1:9" s="5" customFormat="1" ht="22.5" hidden="1" outlineLevel="4" collapsed="1">
      <c r="A71" s="19" t="s">
        <v>64</v>
      </c>
      <c r="B71" s="22" t="s">
        <v>63</v>
      </c>
      <c r="C71" s="22" t="s">
        <v>5</v>
      </c>
      <c r="D71" s="23">
        <v>11440</v>
      </c>
      <c r="E71" s="23">
        <v>0</v>
      </c>
      <c r="F71" s="23">
        <v>11897</v>
      </c>
      <c r="G71" s="23">
        <v>12374</v>
      </c>
      <c r="H71" s="24"/>
      <c r="I71" s="24"/>
    </row>
    <row r="72" spans="1:9" s="5" customFormat="1" ht="22.5" hidden="1" outlineLevel="7">
      <c r="A72" s="19" t="s">
        <v>64</v>
      </c>
      <c r="B72" s="22" t="s">
        <v>63</v>
      </c>
      <c r="C72" s="22" t="s">
        <v>5</v>
      </c>
      <c r="D72" s="23">
        <v>11440</v>
      </c>
      <c r="E72" s="23">
        <v>0</v>
      </c>
      <c r="F72" s="23">
        <v>11897</v>
      </c>
      <c r="G72" s="23">
        <v>12374</v>
      </c>
      <c r="H72" s="24"/>
      <c r="I72" s="24"/>
    </row>
    <row r="73" spans="1:9" s="5" customFormat="1" ht="45" hidden="1" outlineLevel="4" collapsed="1">
      <c r="A73" s="19" t="s">
        <v>65</v>
      </c>
      <c r="B73" s="22" t="s">
        <v>66</v>
      </c>
      <c r="C73" s="22" t="s">
        <v>5</v>
      </c>
      <c r="D73" s="23">
        <v>0</v>
      </c>
      <c r="E73" s="23">
        <v>11452.03</v>
      </c>
      <c r="F73" s="23">
        <v>0</v>
      </c>
      <c r="G73" s="23">
        <v>0</v>
      </c>
      <c r="H73" s="24"/>
      <c r="I73" s="24"/>
    </row>
    <row r="74" spans="1:9" s="5" customFormat="1" ht="45" hidden="1" outlineLevel="7">
      <c r="A74" s="19" t="s">
        <v>65</v>
      </c>
      <c r="B74" s="22" t="s">
        <v>66</v>
      </c>
      <c r="C74" s="22" t="s">
        <v>5</v>
      </c>
      <c r="D74" s="23">
        <v>0</v>
      </c>
      <c r="E74" s="23">
        <v>11452.03</v>
      </c>
      <c r="F74" s="23">
        <v>0</v>
      </c>
      <c r="G74" s="23">
        <v>0</v>
      </c>
      <c r="H74" s="24"/>
      <c r="I74" s="24"/>
    </row>
    <row r="75" spans="1:9" s="5" customFormat="1" ht="45" hidden="1" outlineLevel="4" collapsed="1">
      <c r="A75" s="19" t="s">
        <v>67</v>
      </c>
      <c r="B75" s="22" t="s">
        <v>68</v>
      </c>
      <c r="C75" s="22" t="s">
        <v>5</v>
      </c>
      <c r="D75" s="23">
        <v>0</v>
      </c>
      <c r="E75" s="23">
        <v>27.94</v>
      </c>
      <c r="F75" s="23">
        <v>0</v>
      </c>
      <c r="G75" s="23">
        <v>0</v>
      </c>
      <c r="H75" s="24"/>
      <c r="I75" s="24"/>
    </row>
    <row r="76" spans="1:9" s="5" customFormat="1" ht="45" hidden="1" outlineLevel="7">
      <c r="A76" s="19" t="s">
        <v>67</v>
      </c>
      <c r="B76" s="22" t="s">
        <v>68</v>
      </c>
      <c r="C76" s="22" t="s">
        <v>5</v>
      </c>
      <c r="D76" s="23">
        <v>0</v>
      </c>
      <c r="E76" s="23">
        <v>27.94</v>
      </c>
      <c r="F76" s="23">
        <v>0</v>
      </c>
      <c r="G76" s="23">
        <v>0</v>
      </c>
      <c r="H76" s="24"/>
      <c r="I76" s="24"/>
    </row>
    <row r="77" spans="1:9" ht="72" hidden="1" outlineLevel="4" collapsed="1">
      <c r="A77" s="18" t="s">
        <v>69</v>
      </c>
      <c r="B77" s="8" t="s">
        <v>70</v>
      </c>
      <c r="C77" s="8" t="s">
        <v>5</v>
      </c>
      <c r="D77" s="9">
        <v>0</v>
      </c>
      <c r="E77" s="9">
        <v>0</v>
      </c>
      <c r="F77" s="9">
        <v>0</v>
      </c>
      <c r="G77" s="9">
        <v>0</v>
      </c>
      <c r="H77" s="10"/>
      <c r="I77" s="10"/>
    </row>
    <row r="78" spans="1:9" ht="72" hidden="1" outlineLevel="7">
      <c r="A78" s="20" t="s">
        <v>69</v>
      </c>
      <c r="B78" s="11" t="s">
        <v>70</v>
      </c>
      <c r="C78" s="11" t="s">
        <v>5</v>
      </c>
      <c r="D78" s="12">
        <v>0</v>
      </c>
      <c r="E78" s="12">
        <v>0</v>
      </c>
      <c r="F78" s="12">
        <v>0</v>
      </c>
      <c r="G78" s="12">
        <v>0</v>
      </c>
      <c r="H78" s="10"/>
      <c r="I78" s="10"/>
    </row>
    <row r="79" spans="1:9" ht="12" customHeight="1" outlineLevel="2">
      <c r="A79" s="18" t="s">
        <v>71</v>
      </c>
      <c r="B79" s="8" t="s">
        <v>72</v>
      </c>
      <c r="C79" s="8"/>
      <c r="D79" s="9">
        <f>D80</f>
        <v>207</v>
      </c>
      <c r="E79" s="9">
        <f t="shared" ref="E79:I79" si="10">E80</f>
        <v>79.400000000000006</v>
      </c>
      <c r="F79" s="9">
        <f t="shared" si="10"/>
        <v>78</v>
      </c>
      <c r="G79" s="9">
        <f t="shared" si="10"/>
        <v>98</v>
      </c>
      <c r="H79" s="9">
        <f t="shared" si="10"/>
        <v>94</v>
      </c>
      <c r="I79" s="9">
        <f t="shared" si="10"/>
        <v>94</v>
      </c>
    </row>
    <row r="80" spans="1:9" s="5" customFormat="1" ht="14.25" customHeight="1" outlineLevel="3" collapsed="1">
      <c r="A80" s="19" t="s">
        <v>73</v>
      </c>
      <c r="B80" s="22" t="s">
        <v>72</v>
      </c>
      <c r="C80" s="22" t="s">
        <v>5</v>
      </c>
      <c r="D80" s="23">
        <v>207</v>
      </c>
      <c r="E80" s="23">
        <v>79.400000000000006</v>
      </c>
      <c r="F80" s="23">
        <v>78</v>
      </c>
      <c r="G80" s="23">
        <v>98</v>
      </c>
      <c r="H80" s="24">
        <v>94</v>
      </c>
      <c r="I80" s="24">
        <v>94</v>
      </c>
    </row>
    <row r="81" spans="1:9" ht="24" hidden="1" outlineLevel="4" collapsed="1">
      <c r="A81" s="18" t="s">
        <v>73</v>
      </c>
      <c r="B81" s="8" t="s">
        <v>72</v>
      </c>
      <c r="C81" s="8" t="s">
        <v>5</v>
      </c>
      <c r="D81" s="9">
        <v>54</v>
      </c>
      <c r="E81" s="9">
        <v>0</v>
      </c>
      <c r="F81" s="9">
        <v>54</v>
      </c>
      <c r="G81" s="9">
        <v>54</v>
      </c>
      <c r="H81" s="10"/>
      <c r="I81" s="10"/>
    </row>
    <row r="82" spans="1:9" ht="24" hidden="1" outlineLevel="7">
      <c r="A82" s="20" t="s">
        <v>73</v>
      </c>
      <c r="B82" s="11" t="s">
        <v>72</v>
      </c>
      <c r="C82" s="11" t="s">
        <v>5</v>
      </c>
      <c r="D82" s="12">
        <v>54</v>
      </c>
      <c r="E82" s="12">
        <v>0</v>
      </c>
      <c r="F82" s="12">
        <v>54</v>
      </c>
      <c r="G82" s="12">
        <v>54</v>
      </c>
      <c r="H82" s="10"/>
      <c r="I82" s="10"/>
    </row>
    <row r="83" spans="1:9" ht="48" hidden="1" outlineLevel="4" collapsed="1">
      <c r="A83" s="18" t="s">
        <v>74</v>
      </c>
      <c r="B83" s="8" t="s">
        <v>75</v>
      </c>
      <c r="C83" s="8" t="s">
        <v>5</v>
      </c>
      <c r="D83" s="9">
        <v>0</v>
      </c>
      <c r="E83" s="9">
        <v>80.150000000000006</v>
      </c>
      <c r="F83" s="9">
        <v>0</v>
      </c>
      <c r="G83" s="9">
        <v>0</v>
      </c>
      <c r="H83" s="10"/>
      <c r="I83" s="10"/>
    </row>
    <row r="84" spans="1:9" ht="48" hidden="1" outlineLevel="7">
      <c r="A84" s="20" t="s">
        <v>74</v>
      </c>
      <c r="B84" s="11" t="s">
        <v>75</v>
      </c>
      <c r="C84" s="11" t="s">
        <v>5</v>
      </c>
      <c r="D84" s="12">
        <v>0</v>
      </c>
      <c r="E84" s="12">
        <v>80.150000000000006</v>
      </c>
      <c r="F84" s="12">
        <v>0</v>
      </c>
      <c r="G84" s="12">
        <v>0</v>
      </c>
      <c r="H84" s="10"/>
      <c r="I84" s="10"/>
    </row>
    <row r="85" spans="1:9" ht="24" outlineLevel="2">
      <c r="A85" s="18" t="s">
        <v>76</v>
      </c>
      <c r="B85" s="8" t="s">
        <v>77</v>
      </c>
      <c r="C85" s="8"/>
      <c r="D85" s="9">
        <f>D86</f>
        <v>2028</v>
      </c>
      <c r="E85" s="9">
        <f t="shared" ref="E85:I85" si="11">E86</f>
        <v>2013.1</v>
      </c>
      <c r="F85" s="9">
        <f t="shared" si="11"/>
        <v>3578</v>
      </c>
      <c r="G85" s="9">
        <f t="shared" si="11"/>
        <v>1640</v>
      </c>
      <c r="H85" s="9">
        <f t="shared" si="11"/>
        <v>1722</v>
      </c>
      <c r="I85" s="9">
        <f t="shared" si="11"/>
        <v>1808</v>
      </c>
    </row>
    <row r="86" spans="1:9" s="5" customFormat="1" ht="36" customHeight="1" outlineLevel="3" collapsed="1">
      <c r="A86" s="19" t="s">
        <v>78</v>
      </c>
      <c r="B86" s="22" t="s">
        <v>79</v>
      </c>
      <c r="C86" s="22" t="s">
        <v>5</v>
      </c>
      <c r="D86" s="23">
        <v>2028</v>
      </c>
      <c r="E86" s="23">
        <v>2013.1</v>
      </c>
      <c r="F86" s="23">
        <v>3578</v>
      </c>
      <c r="G86" s="23">
        <v>1640</v>
      </c>
      <c r="H86" s="24">
        <v>1722</v>
      </c>
      <c r="I86" s="24">
        <v>1808</v>
      </c>
    </row>
    <row r="87" spans="1:9" ht="48" hidden="1" outlineLevel="4" collapsed="1">
      <c r="A87" s="18" t="s">
        <v>78</v>
      </c>
      <c r="B87" s="8" t="s">
        <v>79</v>
      </c>
      <c r="C87" s="8" t="s">
        <v>5</v>
      </c>
      <c r="D87" s="23">
        <v>2028</v>
      </c>
      <c r="E87" s="23">
        <v>1959.4</v>
      </c>
      <c r="F87" s="23">
        <v>3578</v>
      </c>
      <c r="G87" s="23">
        <v>1640</v>
      </c>
      <c r="H87" s="24">
        <v>1722</v>
      </c>
      <c r="I87" s="24">
        <v>1808</v>
      </c>
    </row>
    <row r="88" spans="1:9" ht="48" hidden="1" outlineLevel="7">
      <c r="A88" s="20" t="s">
        <v>78</v>
      </c>
      <c r="B88" s="11" t="s">
        <v>79</v>
      </c>
      <c r="C88" s="11" t="s">
        <v>5</v>
      </c>
      <c r="D88" s="23">
        <v>2028</v>
      </c>
      <c r="E88" s="23">
        <v>1959.4</v>
      </c>
      <c r="F88" s="23">
        <v>3578</v>
      </c>
      <c r="G88" s="23">
        <v>1640</v>
      </c>
      <c r="H88" s="24">
        <v>1722</v>
      </c>
      <c r="I88" s="24">
        <v>1808</v>
      </c>
    </row>
    <row r="89" spans="1:9" ht="84" hidden="1" outlineLevel="4" collapsed="1">
      <c r="A89" s="18" t="s">
        <v>80</v>
      </c>
      <c r="B89" s="8" t="s">
        <v>81</v>
      </c>
      <c r="C89" s="8" t="s">
        <v>5</v>
      </c>
      <c r="D89" s="23">
        <v>2028</v>
      </c>
      <c r="E89" s="23">
        <v>1959.4</v>
      </c>
      <c r="F89" s="23">
        <v>3578</v>
      </c>
      <c r="G89" s="23">
        <v>1640</v>
      </c>
      <c r="H89" s="24">
        <v>1722</v>
      </c>
      <c r="I89" s="24">
        <v>1808</v>
      </c>
    </row>
    <row r="90" spans="1:9" ht="72" hidden="1" outlineLevel="7">
      <c r="A90" s="20" t="s">
        <v>80</v>
      </c>
      <c r="B90" s="11" t="s">
        <v>81</v>
      </c>
      <c r="C90" s="11" t="s">
        <v>5</v>
      </c>
      <c r="D90" s="23">
        <v>2028</v>
      </c>
      <c r="E90" s="23">
        <v>1959.4</v>
      </c>
      <c r="F90" s="23">
        <v>3578</v>
      </c>
      <c r="G90" s="23">
        <v>1640</v>
      </c>
      <c r="H90" s="24">
        <v>1722</v>
      </c>
      <c r="I90" s="24">
        <v>1808</v>
      </c>
    </row>
    <row r="91" spans="1:9" s="2" customFormat="1" ht="45.75" customHeight="1" outlineLevel="7">
      <c r="A91" s="57" t="s">
        <v>355</v>
      </c>
      <c r="B91" s="58" t="s">
        <v>354</v>
      </c>
      <c r="C91" s="59" t="s">
        <v>5</v>
      </c>
      <c r="D91" s="60">
        <v>0</v>
      </c>
      <c r="E91" s="60">
        <v>22.8</v>
      </c>
      <c r="F91" s="60">
        <v>23</v>
      </c>
      <c r="G91" s="60">
        <v>23</v>
      </c>
      <c r="H91" s="61">
        <v>23</v>
      </c>
      <c r="I91" s="61">
        <v>23</v>
      </c>
    </row>
    <row r="92" spans="1:9" ht="15" customHeight="1" outlineLevel="1">
      <c r="A92" s="18" t="s">
        <v>82</v>
      </c>
      <c r="B92" s="8" t="s">
        <v>83</v>
      </c>
      <c r="C92" s="8"/>
      <c r="D92" s="9">
        <f>D93</f>
        <v>4000</v>
      </c>
      <c r="E92" s="9">
        <f t="shared" ref="E92:I92" si="12">E93</f>
        <v>4609</v>
      </c>
      <c r="F92" s="9">
        <f t="shared" si="12"/>
        <v>5214</v>
      </c>
      <c r="G92" s="9">
        <f t="shared" si="12"/>
        <v>5217</v>
      </c>
      <c r="H92" s="9">
        <f t="shared" si="12"/>
        <v>5269</v>
      </c>
      <c r="I92" s="9">
        <f t="shared" si="12"/>
        <v>5322</v>
      </c>
    </row>
    <row r="93" spans="1:9" s="3" customFormat="1" ht="33" customHeight="1" outlineLevel="3" collapsed="1">
      <c r="A93" s="20" t="s">
        <v>84</v>
      </c>
      <c r="B93" s="26" t="s">
        <v>85</v>
      </c>
      <c r="C93" s="26" t="s">
        <v>5</v>
      </c>
      <c r="D93" s="27">
        <v>4000</v>
      </c>
      <c r="E93" s="27">
        <v>4609</v>
      </c>
      <c r="F93" s="27">
        <v>5214</v>
      </c>
      <c r="G93" s="27">
        <v>5217</v>
      </c>
      <c r="H93" s="27">
        <v>5269</v>
      </c>
      <c r="I93" s="27">
        <v>5322</v>
      </c>
    </row>
    <row r="94" spans="1:9" ht="48" hidden="1" outlineLevel="4" collapsed="1">
      <c r="A94" s="18" t="s">
        <v>84</v>
      </c>
      <c r="B94" s="8" t="s">
        <v>85</v>
      </c>
      <c r="C94" s="8" t="s">
        <v>5</v>
      </c>
      <c r="D94" s="9">
        <v>1100</v>
      </c>
      <c r="E94" s="9">
        <v>0</v>
      </c>
      <c r="F94" s="9">
        <v>1100</v>
      </c>
      <c r="G94" s="9">
        <v>1100</v>
      </c>
      <c r="H94" s="10"/>
      <c r="I94" s="10"/>
    </row>
    <row r="95" spans="1:9" ht="48" hidden="1" outlineLevel="7">
      <c r="A95" s="20" t="s">
        <v>84</v>
      </c>
      <c r="B95" s="11" t="s">
        <v>85</v>
      </c>
      <c r="C95" s="11" t="s">
        <v>5</v>
      </c>
      <c r="D95" s="12">
        <v>1100</v>
      </c>
      <c r="E95" s="12">
        <v>0</v>
      </c>
      <c r="F95" s="12">
        <v>1100</v>
      </c>
      <c r="G95" s="12">
        <v>1100</v>
      </c>
      <c r="H95" s="10"/>
      <c r="I95" s="10"/>
    </row>
    <row r="96" spans="1:9" ht="84" hidden="1" outlineLevel="4" collapsed="1">
      <c r="A96" s="18" t="s">
        <v>86</v>
      </c>
      <c r="B96" s="14" t="s">
        <v>87</v>
      </c>
      <c r="C96" s="8" t="s">
        <v>5</v>
      </c>
      <c r="D96" s="9">
        <v>0</v>
      </c>
      <c r="E96" s="9">
        <v>936.02</v>
      </c>
      <c r="F96" s="9">
        <v>0</v>
      </c>
      <c r="G96" s="9">
        <v>0</v>
      </c>
      <c r="H96" s="10"/>
      <c r="I96" s="10"/>
    </row>
    <row r="97" spans="1:9" ht="84" hidden="1" outlineLevel="7">
      <c r="A97" s="20" t="s">
        <v>86</v>
      </c>
      <c r="B97" s="13" t="s">
        <v>87</v>
      </c>
      <c r="C97" s="11" t="s">
        <v>5</v>
      </c>
      <c r="D97" s="12">
        <v>0</v>
      </c>
      <c r="E97" s="12">
        <v>936.02</v>
      </c>
      <c r="F97" s="12">
        <v>0</v>
      </c>
      <c r="G97" s="12">
        <v>0</v>
      </c>
      <c r="H97" s="10"/>
      <c r="I97" s="10"/>
    </row>
    <row r="98" spans="1:9" ht="36" customHeight="1" outlineLevel="1">
      <c r="A98" s="18" t="s">
        <v>88</v>
      </c>
      <c r="B98" s="8" t="s">
        <v>89</v>
      </c>
      <c r="C98" s="8"/>
      <c r="D98" s="9">
        <f t="shared" ref="D98:I98" si="13">D99+D107</f>
        <v>3600</v>
      </c>
      <c r="E98" s="9">
        <f t="shared" si="13"/>
        <v>2846.5</v>
      </c>
      <c r="F98" s="9">
        <f t="shared" si="13"/>
        <v>3743</v>
      </c>
      <c r="G98" s="9">
        <f t="shared" si="13"/>
        <v>3350</v>
      </c>
      <c r="H98" s="9">
        <f t="shared" si="13"/>
        <v>3350</v>
      </c>
      <c r="I98" s="9">
        <f t="shared" si="13"/>
        <v>3350</v>
      </c>
    </row>
    <row r="99" spans="1:9" ht="86.25" customHeight="1" outlineLevel="2">
      <c r="A99" s="18" t="s">
        <v>91</v>
      </c>
      <c r="B99" s="14" t="s">
        <v>92</v>
      </c>
      <c r="C99" s="8"/>
      <c r="D99" s="9">
        <f t="shared" ref="D99:I99" si="14">D100+D104</f>
        <v>2200</v>
      </c>
      <c r="E99" s="9">
        <f t="shared" si="14"/>
        <v>1567.8</v>
      </c>
      <c r="F99" s="9">
        <f t="shared" si="14"/>
        <v>2343</v>
      </c>
      <c r="G99" s="9">
        <f t="shared" si="14"/>
        <v>1950</v>
      </c>
      <c r="H99" s="9">
        <f t="shared" si="14"/>
        <v>1950</v>
      </c>
      <c r="I99" s="9">
        <f t="shared" si="14"/>
        <v>1950</v>
      </c>
    </row>
    <row r="100" spans="1:9" s="5" customFormat="1" ht="55.5" customHeight="1" outlineLevel="3">
      <c r="A100" s="19" t="s">
        <v>93</v>
      </c>
      <c r="B100" s="22" t="s">
        <v>94</v>
      </c>
      <c r="C100" s="22"/>
      <c r="D100" s="23">
        <f>D101</f>
        <v>1500</v>
      </c>
      <c r="E100" s="23">
        <f t="shared" ref="E100:I100" si="15">E101</f>
        <v>1032.5999999999999</v>
      </c>
      <c r="F100" s="23">
        <f t="shared" si="15"/>
        <v>1526</v>
      </c>
      <c r="G100" s="23">
        <f t="shared" si="15"/>
        <v>1500</v>
      </c>
      <c r="H100" s="23">
        <f t="shared" si="15"/>
        <v>1500</v>
      </c>
      <c r="I100" s="23">
        <f t="shared" si="15"/>
        <v>1500</v>
      </c>
    </row>
    <row r="101" spans="1:9" ht="83.25" customHeight="1" outlineLevel="4" collapsed="1">
      <c r="A101" s="20" t="s">
        <v>95</v>
      </c>
      <c r="B101" s="29" t="s">
        <v>96</v>
      </c>
      <c r="C101" s="26" t="s">
        <v>90</v>
      </c>
      <c r="D101" s="23">
        <v>1500</v>
      </c>
      <c r="E101" s="23">
        <v>1032.5999999999999</v>
      </c>
      <c r="F101" s="23">
        <v>1526</v>
      </c>
      <c r="G101" s="23">
        <v>1500</v>
      </c>
      <c r="H101" s="23">
        <v>1500</v>
      </c>
      <c r="I101" s="23">
        <v>1500</v>
      </c>
    </row>
    <row r="102" spans="1:9" ht="78.75" hidden="1" outlineLevel="7">
      <c r="A102" s="20" t="s">
        <v>95</v>
      </c>
      <c r="B102" s="29" t="s">
        <v>96</v>
      </c>
      <c r="C102" s="26" t="s">
        <v>90</v>
      </c>
      <c r="D102" s="27">
        <v>4000</v>
      </c>
      <c r="E102" s="27">
        <v>1593.29</v>
      </c>
      <c r="F102" s="27">
        <v>4000</v>
      </c>
      <c r="G102" s="27">
        <v>4000</v>
      </c>
      <c r="H102" s="28"/>
      <c r="I102" s="28"/>
    </row>
    <row r="103" spans="1:9" ht="67.5" hidden="1" outlineLevel="7">
      <c r="A103" s="20" t="s">
        <v>97</v>
      </c>
      <c r="B103" s="29" t="s">
        <v>98</v>
      </c>
      <c r="C103" s="26" t="s">
        <v>90</v>
      </c>
      <c r="D103" s="27">
        <v>0</v>
      </c>
      <c r="E103" s="27">
        <v>819.42</v>
      </c>
      <c r="F103" s="27">
        <v>0</v>
      </c>
      <c r="G103" s="27">
        <v>0</v>
      </c>
      <c r="H103" s="28"/>
      <c r="I103" s="28"/>
    </row>
    <row r="104" spans="1:9" s="5" customFormat="1" ht="66.75" customHeight="1" outlineLevel="3">
      <c r="A104" s="19" t="s">
        <v>99</v>
      </c>
      <c r="B104" s="25" t="s">
        <v>100</v>
      </c>
      <c r="C104" s="22"/>
      <c r="D104" s="23">
        <f>D105</f>
        <v>700</v>
      </c>
      <c r="E104" s="23">
        <f t="shared" ref="E104:I104" si="16">E105</f>
        <v>535.20000000000005</v>
      </c>
      <c r="F104" s="23">
        <f t="shared" si="16"/>
        <v>817</v>
      </c>
      <c r="G104" s="23">
        <f t="shared" si="16"/>
        <v>450</v>
      </c>
      <c r="H104" s="23">
        <f t="shared" si="16"/>
        <v>450</v>
      </c>
      <c r="I104" s="23">
        <f t="shared" si="16"/>
        <v>450</v>
      </c>
    </row>
    <row r="105" spans="1:9" s="3" customFormat="1" ht="57.75" customHeight="1" outlineLevel="4" collapsed="1">
      <c r="A105" s="20" t="s">
        <v>101</v>
      </c>
      <c r="B105" s="26" t="s">
        <v>102</v>
      </c>
      <c r="C105" s="26" t="s">
        <v>90</v>
      </c>
      <c r="D105" s="27">
        <v>700</v>
      </c>
      <c r="E105" s="27">
        <v>535.20000000000005</v>
      </c>
      <c r="F105" s="27">
        <v>817</v>
      </c>
      <c r="G105" s="27">
        <v>450</v>
      </c>
      <c r="H105" s="28">
        <v>450</v>
      </c>
      <c r="I105" s="28">
        <v>450</v>
      </c>
    </row>
    <row r="106" spans="1:9" ht="72" hidden="1" outlineLevel="7">
      <c r="A106" s="20" t="s">
        <v>101</v>
      </c>
      <c r="B106" s="11" t="s">
        <v>102</v>
      </c>
      <c r="C106" s="11" t="s">
        <v>90</v>
      </c>
      <c r="D106" s="12">
        <v>1052.9000000000001</v>
      </c>
      <c r="E106" s="12">
        <v>602.21</v>
      </c>
      <c r="F106" s="12">
        <v>1148</v>
      </c>
      <c r="G106" s="12">
        <v>1148</v>
      </c>
      <c r="H106" s="10"/>
      <c r="I106" s="10"/>
    </row>
    <row r="107" spans="1:9" ht="86.25" customHeight="1" outlineLevel="2">
      <c r="A107" s="18" t="s">
        <v>103</v>
      </c>
      <c r="B107" s="14" t="s">
        <v>104</v>
      </c>
      <c r="C107" s="8"/>
      <c r="D107" s="9">
        <f>D108</f>
        <v>1400</v>
      </c>
      <c r="E107" s="9">
        <f t="shared" ref="E107:I108" si="17">E108</f>
        <v>1278.7</v>
      </c>
      <c r="F107" s="9">
        <f t="shared" si="17"/>
        <v>1400</v>
      </c>
      <c r="G107" s="9">
        <f t="shared" si="17"/>
        <v>1400</v>
      </c>
      <c r="H107" s="9">
        <f t="shared" si="17"/>
        <v>1400</v>
      </c>
      <c r="I107" s="9">
        <f t="shared" si="17"/>
        <v>1400</v>
      </c>
    </row>
    <row r="108" spans="1:9" s="5" customFormat="1" ht="67.5" outlineLevel="3">
      <c r="A108" s="19" t="s">
        <v>105</v>
      </c>
      <c r="B108" s="25" t="s">
        <v>106</v>
      </c>
      <c r="C108" s="22"/>
      <c r="D108" s="23">
        <f>D109</f>
        <v>1400</v>
      </c>
      <c r="E108" s="23">
        <f t="shared" si="17"/>
        <v>1278.7</v>
      </c>
      <c r="F108" s="23">
        <f t="shared" si="17"/>
        <v>1400</v>
      </c>
      <c r="G108" s="23">
        <f t="shared" si="17"/>
        <v>1400</v>
      </c>
      <c r="H108" s="23">
        <f t="shared" si="17"/>
        <v>1400</v>
      </c>
      <c r="I108" s="23">
        <f t="shared" si="17"/>
        <v>1400</v>
      </c>
    </row>
    <row r="109" spans="1:9" s="3" customFormat="1" ht="67.5" outlineLevel="4" collapsed="1">
      <c r="A109" s="20" t="s">
        <v>107</v>
      </c>
      <c r="B109" s="26" t="s">
        <v>108</v>
      </c>
      <c r="C109" s="26" t="s">
        <v>90</v>
      </c>
      <c r="D109" s="27">
        <v>1400</v>
      </c>
      <c r="E109" s="27">
        <v>1278.7</v>
      </c>
      <c r="F109" s="27">
        <v>1400</v>
      </c>
      <c r="G109" s="27">
        <v>1400</v>
      </c>
      <c r="H109" s="28">
        <v>1400</v>
      </c>
      <c r="I109" s="28">
        <v>1400</v>
      </c>
    </row>
    <row r="110" spans="1:9" ht="84" hidden="1" outlineLevel="7">
      <c r="A110" s="20" t="s">
        <v>107</v>
      </c>
      <c r="B110" s="11" t="s">
        <v>108</v>
      </c>
      <c r="C110" s="11" t="s">
        <v>90</v>
      </c>
      <c r="D110" s="12">
        <v>0</v>
      </c>
      <c r="E110" s="12">
        <v>17.28</v>
      </c>
      <c r="F110" s="12">
        <v>0</v>
      </c>
      <c r="G110" s="12">
        <v>0</v>
      </c>
      <c r="H110" s="10"/>
      <c r="I110" s="10"/>
    </row>
    <row r="111" spans="1:9" ht="24" outlineLevel="1">
      <c r="A111" s="18" t="s">
        <v>109</v>
      </c>
      <c r="B111" s="8" t="s">
        <v>110</v>
      </c>
      <c r="C111" s="8"/>
      <c r="D111" s="9">
        <f>D112</f>
        <v>497.90000000000003</v>
      </c>
      <c r="E111" s="9">
        <f t="shared" ref="E111:I111" si="18">E112</f>
        <v>604.6</v>
      </c>
      <c r="F111" s="9">
        <f t="shared" si="18"/>
        <v>779.2</v>
      </c>
      <c r="G111" s="9">
        <f t="shared" si="18"/>
        <v>0</v>
      </c>
      <c r="H111" s="9">
        <f t="shared" si="18"/>
        <v>0</v>
      </c>
      <c r="I111" s="9">
        <f t="shared" si="18"/>
        <v>0</v>
      </c>
    </row>
    <row r="112" spans="1:9" ht="24" outlineLevel="2">
      <c r="A112" s="18" t="s">
        <v>112</v>
      </c>
      <c r="B112" s="8" t="s">
        <v>113</v>
      </c>
      <c r="C112" s="8"/>
      <c r="D112" s="9">
        <f>D113+D122+D127</f>
        <v>497.90000000000003</v>
      </c>
      <c r="E112" s="9">
        <f t="shared" ref="E112:I112" si="19">E113+E122+E127</f>
        <v>604.6</v>
      </c>
      <c r="F112" s="9">
        <f t="shared" si="19"/>
        <v>779.2</v>
      </c>
      <c r="G112" s="9">
        <f t="shared" si="19"/>
        <v>0</v>
      </c>
      <c r="H112" s="9">
        <f t="shared" si="19"/>
        <v>0</v>
      </c>
      <c r="I112" s="9">
        <f t="shared" si="19"/>
        <v>0</v>
      </c>
    </row>
    <row r="113" spans="1:9" s="5" customFormat="1" ht="22.5" customHeight="1" outlineLevel="3" collapsed="1">
      <c r="A113" s="19" t="s">
        <v>114</v>
      </c>
      <c r="B113" s="22" t="s">
        <v>115</v>
      </c>
      <c r="C113" s="22" t="s">
        <v>111</v>
      </c>
      <c r="D113" s="23">
        <v>152</v>
      </c>
      <c r="E113" s="23">
        <v>160.30000000000001</v>
      </c>
      <c r="F113" s="23">
        <v>302</v>
      </c>
      <c r="G113" s="23">
        <v>0</v>
      </c>
      <c r="H113" s="24">
        <v>0</v>
      </c>
      <c r="I113" s="24">
        <v>0</v>
      </c>
    </row>
    <row r="114" spans="1:9" s="5" customFormat="1" ht="33.75" hidden="1" outlineLevel="4" collapsed="1">
      <c r="A114" s="19" t="s">
        <v>114</v>
      </c>
      <c r="B114" s="22" t="s">
        <v>115</v>
      </c>
      <c r="C114" s="22" t="s">
        <v>111</v>
      </c>
      <c r="D114" s="23"/>
      <c r="E114" s="23"/>
      <c r="F114" s="23"/>
      <c r="G114" s="23"/>
      <c r="H114" s="24"/>
      <c r="I114" s="24"/>
    </row>
    <row r="115" spans="1:9" s="5" customFormat="1" ht="33.75" hidden="1" outlineLevel="7">
      <c r="A115" s="19" t="s">
        <v>114</v>
      </c>
      <c r="B115" s="22" t="s">
        <v>115</v>
      </c>
      <c r="C115" s="22" t="s">
        <v>111</v>
      </c>
      <c r="D115" s="23"/>
      <c r="E115" s="23"/>
      <c r="F115" s="23"/>
      <c r="G115" s="23"/>
      <c r="H115" s="24"/>
      <c r="I115" s="24"/>
    </row>
    <row r="116" spans="1:9" s="5" customFormat="1" ht="56.25" hidden="1" outlineLevel="4" collapsed="1">
      <c r="A116" s="19" t="s">
        <v>116</v>
      </c>
      <c r="B116" s="22" t="s">
        <v>117</v>
      </c>
      <c r="C116" s="22" t="s">
        <v>111</v>
      </c>
      <c r="D116" s="23"/>
      <c r="E116" s="23"/>
      <c r="F116" s="23"/>
      <c r="G116" s="23"/>
      <c r="H116" s="24"/>
      <c r="I116" s="24"/>
    </row>
    <row r="117" spans="1:9" s="5" customFormat="1" ht="56.25" hidden="1" outlineLevel="7">
      <c r="A117" s="19" t="s">
        <v>116</v>
      </c>
      <c r="B117" s="22" t="s">
        <v>117</v>
      </c>
      <c r="C117" s="22" t="s">
        <v>111</v>
      </c>
      <c r="D117" s="23"/>
      <c r="E117" s="23"/>
      <c r="F117" s="23"/>
      <c r="G117" s="23"/>
      <c r="H117" s="24"/>
      <c r="I117" s="24"/>
    </row>
    <row r="118" spans="1:9" s="5" customFormat="1" ht="33.75" hidden="1" outlineLevel="4" collapsed="1">
      <c r="A118" s="19" t="s">
        <v>118</v>
      </c>
      <c r="B118" s="22" t="s">
        <v>119</v>
      </c>
      <c r="C118" s="22" t="s">
        <v>111</v>
      </c>
      <c r="D118" s="23"/>
      <c r="E118" s="23"/>
      <c r="F118" s="23"/>
      <c r="G118" s="23"/>
      <c r="H118" s="24"/>
      <c r="I118" s="24"/>
    </row>
    <row r="119" spans="1:9" s="5" customFormat="1" ht="33.75" hidden="1" outlineLevel="7">
      <c r="A119" s="19" t="s">
        <v>118</v>
      </c>
      <c r="B119" s="22" t="s">
        <v>119</v>
      </c>
      <c r="C119" s="22" t="s">
        <v>111</v>
      </c>
      <c r="D119" s="23"/>
      <c r="E119" s="23"/>
      <c r="F119" s="23"/>
      <c r="G119" s="23"/>
      <c r="H119" s="24"/>
      <c r="I119" s="24"/>
    </row>
    <row r="120" spans="1:9" s="5" customFormat="1" ht="56.25" hidden="1" outlineLevel="4" collapsed="1">
      <c r="A120" s="19" t="s">
        <v>120</v>
      </c>
      <c r="B120" s="22" t="s">
        <v>121</v>
      </c>
      <c r="C120" s="22" t="s">
        <v>111</v>
      </c>
      <c r="D120" s="23"/>
      <c r="E120" s="23"/>
      <c r="F120" s="23"/>
      <c r="G120" s="23"/>
      <c r="H120" s="24"/>
      <c r="I120" s="24"/>
    </row>
    <row r="121" spans="1:9" s="5" customFormat="1" ht="56.25" hidden="1" outlineLevel="7">
      <c r="A121" s="19" t="s">
        <v>120</v>
      </c>
      <c r="B121" s="22" t="s">
        <v>121</v>
      </c>
      <c r="C121" s="22" t="s">
        <v>111</v>
      </c>
      <c r="D121" s="23"/>
      <c r="E121" s="23"/>
      <c r="F121" s="23"/>
      <c r="G121" s="23"/>
      <c r="H121" s="24"/>
      <c r="I121" s="24"/>
    </row>
    <row r="122" spans="1:9" s="5" customFormat="1" ht="22.5" customHeight="1" outlineLevel="3" collapsed="1">
      <c r="A122" s="19" t="s">
        <v>122</v>
      </c>
      <c r="B122" s="22" t="s">
        <v>123</v>
      </c>
      <c r="C122" s="22" t="s">
        <v>111</v>
      </c>
      <c r="D122" s="23">
        <v>336.6</v>
      </c>
      <c r="E122" s="23">
        <v>429.7</v>
      </c>
      <c r="F122" s="23">
        <v>466.6</v>
      </c>
      <c r="G122" s="23">
        <v>0</v>
      </c>
      <c r="H122" s="24">
        <v>0</v>
      </c>
      <c r="I122" s="24">
        <v>0</v>
      </c>
    </row>
    <row r="123" spans="1:9" s="5" customFormat="1" ht="33.75" hidden="1" outlineLevel="4" collapsed="1">
      <c r="A123" s="19" t="s">
        <v>122</v>
      </c>
      <c r="B123" s="22" t="s">
        <v>123</v>
      </c>
      <c r="C123" s="22" t="s">
        <v>111</v>
      </c>
      <c r="D123" s="23"/>
      <c r="E123" s="23"/>
      <c r="F123" s="23"/>
      <c r="G123" s="23"/>
      <c r="H123" s="24"/>
      <c r="I123" s="24"/>
    </row>
    <row r="124" spans="1:9" s="5" customFormat="1" ht="33.75" hidden="1" outlineLevel="7">
      <c r="A124" s="19" t="s">
        <v>122</v>
      </c>
      <c r="B124" s="22" t="s">
        <v>123</v>
      </c>
      <c r="C124" s="22" t="s">
        <v>111</v>
      </c>
      <c r="D124" s="23"/>
      <c r="E124" s="23"/>
      <c r="F124" s="23"/>
      <c r="G124" s="23"/>
      <c r="H124" s="24"/>
      <c r="I124" s="24"/>
    </row>
    <row r="125" spans="1:9" s="5" customFormat="1" ht="45" hidden="1" outlineLevel="4" collapsed="1">
      <c r="A125" s="19" t="s">
        <v>124</v>
      </c>
      <c r="B125" s="22" t="s">
        <v>125</v>
      </c>
      <c r="C125" s="22" t="s">
        <v>111</v>
      </c>
      <c r="D125" s="23"/>
      <c r="E125" s="23"/>
      <c r="F125" s="23"/>
      <c r="G125" s="23"/>
      <c r="H125" s="24"/>
      <c r="I125" s="24"/>
    </row>
    <row r="126" spans="1:9" s="5" customFormat="1" ht="45" hidden="1" outlineLevel="7">
      <c r="A126" s="19" t="s">
        <v>124</v>
      </c>
      <c r="B126" s="22" t="s">
        <v>125</v>
      </c>
      <c r="C126" s="22" t="s">
        <v>111</v>
      </c>
      <c r="D126" s="23"/>
      <c r="E126" s="23"/>
      <c r="F126" s="23"/>
      <c r="G126" s="23"/>
      <c r="H126" s="24"/>
      <c r="I126" s="24"/>
    </row>
    <row r="127" spans="1:9" s="5" customFormat="1" ht="24.75" customHeight="1" outlineLevel="3" collapsed="1">
      <c r="A127" s="19" t="s">
        <v>306</v>
      </c>
      <c r="B127" s="22" t="s">
        <v>127</v>
      </c>
      <c r="C127" s="22" t="s">
        <v>111</v>
      </c>
      <c r="D127" s="23">
        <v>9.3000000000000007</v>
      </c>
      <c r="E127" s="23">
        <v>14.6</v>
      </c>
      <c r="F127" s="23">
        <v>10.6</v>
      </c>
      <c r="G127" s="23">
        <v>0</v>
      </c>
      <c r="H127" s="24">
        <v>0</v>
      </c>
      <c r="I127" s="24">
        <v>0</v>
      </c>
    </row>
    <row r="128" spans="1:9" s="5" customFormat="1" ht="33.75" hidden="1" outlineLevel="4" collapsed="1">
      <c r="A128" s="19" t="s">
        <v>126</v>
      </c>
      <c r="B128" s="22" t="s">
        <v>127</v>
      </c>
      <c r="C128" s="22" t="s">
        <v>111</v>
      </c>
      <c r="D128" s="23"/>
      <c r="E128" s="23"/>
      <c r="F128" s="23"/>
      <c r="G128" s="23"/>
      <c r="H128" s="24"/>
      <c r="I128" s="24"/>
    </row>
    <row r="129" spans="1:9" s="5" customFormat="1" ht="33.75" hidden="1" outlineLevel="7">
      <c r="A129" s="19" t="s">
        <v>126</v>
      </c>
      <c r="B129" s="22" t="s">
        <v>127</v>
      </c>
      <c r="C129" s="22" t="s">
        <v>111</v>
      </c>
      <c r="D129" s="23"/>
      <c r="E129" s="23"/>
      <c r="F129" s="23"/>
      <c r="G129" s="23"/>
      <c r="H129" s="24"/>
      <c r="I129" s="24"/>
    </row>
    <row r="130" spans="1:9" s="5" customFormat="1" ht="56.25" hidden="1" outlineLevel="4" collapsed="1">
      <c r="A130" s="19" t="s">
        <v>128</v>
      </c>
      <c r="B130" s="22" t="s">
        <v>129</v>
      </c>
      <c r="C130" s="22" t="s">
        <v>111</v>
      </c>
      <c r="D130" s="23"/>
      <c r="E130" s="23"/>
      <c r="F130" s="23"/>
      <c r="G130" s="23"/>
      <c r="H130" s="24"/>
      <c r="I130" s="24"/>
    </row>
    <row r="131" spans="1:9" s="5" customFormat="1" ht="56.25" hidden="1" outlineLevel="7">
      <c r="A131" s="19" t="s">
        <v>128</v>
      </c>
      <c r="B131" s="22" t="s">
        <v>129</v>
      </c>
      <c r="C131" s="22" t="s">
        <v>111</v>
      </c>
      <c r="D131" s="23"/>
      <c r="E131" s="23"/>
      <c r="F131" s="23"/>
      <c r="G131" s="23"/>
      <c r="H131" s="24"/>
      <c r="I131" s="24"/>
    </row>
    <row r="132" spans="1:9" ht="48" hidden="1" outlineLevel="7">
      <c r="A132" s="20" t="s">
        <v>130</v>
      </c>
      <c r="B132" s="11" t="s">
        <v>131</v>
      </c>
      <c r="C132" s="11" t="s">
        <v>111</v>
      </c>
      <c r="D132" s="12"/>
      <c r="E132" s="12"/>
      <c r="F132" s="12"/>
      <c r="G132" s="12"/>
      <c r="H132" s="10"/>
      <c r="I132" s="10"/>
    </row>
    <row r="133" spans="1:9" ht="27" customHeight="1" outlineLevel="1">
      <c r="A133" s="18" t="s">
        <v>307</v>
      </c>
      <c r="B133" s="8" t="s">
        <v>308</v>
      </c>
      <c r="C133" s="53"/>
      <c r="D133" s="9">
        <f>D134+D141</f>
        <v>930.2</v>
      </c>
      <c r="E133" s="9">
        <f t="shared" ref="E133:I133" si="20">E134+E141</f>
        <v>813.8</v>
      </c>
      <c r="F133" s="9">
        <f t="shared" si="20"/>
        <v>936.2</v>
      </c>
      <c r="G133" s="9">
        <f t="shared" si="20"/>
        <v>982.1</v>
      </c>
      <c r="H133" s="9">
        <f t="shared" si="20"/>
        <v>992</v>
      </c>
      <c r="I133" s="9">
        <f t="shared" si="20"/>
        <v>1002.6</v>
      </c>
    </row>
    <row r="134" spans="1:9" ht="15.75" customHeight="1" outlineLevel="2">
      <c r="A134" s="18" t="s">
        <v>356</v>
      </c>
      <c r="B134" s="8" t="s">
        <v>359</v>
      </c>
      <c r="C134" s="8"/>
      <c r="D134" s="9">
        <f>D135</f>
        <v>0</v>
      </c>
      <c r="E134" s="9">
        <f t="shared" ref="E134:I134" si="21">E135</f>
        <v>6</v>
      </c>
      <c r="F134" s="9">
        <f t="shared" si="21"/>
        <v>6</v>
      </c>
      <c r="G134" s="9">
        <f t="shared" si="21"/>
        <v>10</v>
      </c>
      <c r="H134" s="9">
        <f t="shared" si="21"/>
        <v>10</v>
      </c>
      <c r="I134" s="9">
        <f t="shared" si="21"/>
        <v>10</v>
      </c>
    </row>
    <row r="135" spans="1:9" s="5" customFormat="1" ht="22.5" outlineLevel="3">
      <c r="A135" s="19" t="s">
        <v>357</v>
      </c>
      <c r="B135" s="22" t="s">
        <v>361</v>
      </c>
      <c r="C135" s="22"/>
      <c r="D135" s="23">
        <f>D136</f>
        <v>0</v>
      </c>
      <c r="E135" s="23">
        <f t="shared" ref="E135:I135" si="22">E136</f>
        <v>6</v>
      </c>
      <c r="F135" s="23">
        <f t="shared" si="22"/>
        <v>6</v>
      </c>
      <c r="G135" s="23">
        <f t="shared" si="22"/>
        <v>10</v>
      </c>
      <c r="H135" s="23">
        <f t="shared" si="22"/>
        <v>10</v>
      </c>
      <c r="I135" s="23">
        <f t="shared" si="22"/>
        <v>10</v>
      </c>
    </row>
    <row r="136" spans="1:9" ht="33.75" outlineLevel="4" collapsed="1">
      <c r="A136" s="20" t="s">
        <v>358</v>
      </c>
      <c r="B136" s="62" t="s">
        <v>360</v>
      </c>
      <c r="C136" s="22" t="s">
        <v>90</v>
      </c>
      <c r="D136" s="27">
        <v>0</v>
      </c>
      <c r="E136" s="27">
        <v>6</v>
      </c>
      <c r="F136" s="27">
        <v>6</v>
      </c>
      <c r="G136" s="27">
        <v>10</v>
      </c>
      <c r="H136" s="28">
        <v>10</v>
      </c>
      <c r="I136" s="28">
        <v>10</v>
      </c>
    </row>
    <row r="137" spans="1:9" ht="36" hidden="1" outlineLevel="7">
      <c r="A137" s="20" t="s">
        <v>136</v>
      </c>
      <c r="B137" s="63"/>
      <c r="C137" s="11" t="s">
        <v>90</v>
      </c>
      <c r="D137" s="12">
        <v>600</v>
      </c>
      <c r="E137" s="12">
        <v>660.86</v>
      </c>
      <c r="F137" s="12">
        <v>600</v>
      </c>
      <c r="G137" s="12">
        <v>600</v>
      </c>
      <c r="H137" s="10"/>
      <c r="I137" s="10"/>
    </row>
    <row r="138" spans="1:9" ht="48" hidden="1" outlineLevel="7">
      <c r="A138" s="20" t="s">
        <v>136</v>
      </c>
      <c r="B138" s="11" t="s">
        <v>137</v>
      </c>
      <c r="C138" s="11" t="s">
        <v>138</v>
      </c>
      <c r="D138" s="12">
        <v>0</v>
      </c>
      <c r="E138" s="12">
        <v>0.04</v>
      </c>
      <c r="F138" s="12">
        <v>0</v>
      </c>
      <c r="G138" s="12">
        <v>0</v>
      </c>
      <c r="H138" s="10"/>
      <c r="I138" s="10"/>
    </row>
    <row r="139" spans="1:9" ht="60" hidden="1" outlineLevel="7">
      <c r="A139" s="20" t="s">
        <v>136</v>
      </c>
      <c r="B139" s="11" t="s">
        <v>137</v>
      </c>
      <c r="C139" s="11" t="s">
        <v>139</v>
      </c>
      <c r="D139" s="12">
        <v>16</v>
      </c>
      <c r="E139" s="12">
        <v>4.4800000000000004</v>
      </c>
      <c r="F139" s="12">
        <v>18.399999999999999</v>
      </c>
      <c r="G139" s="12">
        <v>21.1</v>
      </c>
      <c r="H139" s="10"/>
      <c r="I139" s="10"/>
    </row>
    <row r="140" spans="1:9" ht="60" hidden="1" outlineLevel="7">
      <c r="A140" s="20" t="s">
        <v>136</v>
      </c>
      <c r="B140" s="11" t="s">
        <v>137</v>
      </c>
      <c r="C140" s="11" t="s">
        <v>0</v>
      </c>
      <c r="D140" s="12">
        <v>0</v>
      </c>
      <c r="E140" s="12">
        <v>0.02</v>
      </c>
      <c r="F140" s="12">
        <v>0</v>
      </c>
      <c r="G140" s="12">
        <v>0</v>
      </c>
      <c r="H140" s="10"/>
      <c r="I140" s="10"/>
    </row>
    <row r="141" spans="1:9" ht="15.75" customHeight="1" outlineLevel="2">
      <c r="A141" s="18" t="s">
        <v>132</v>
      </c>
      <c r="B141" s="8" t="s">
        <v>133</v>
      </c>
      <c r="C141" s="8"/>
      <c r="D141" s="9">
        <f>D142</f>
        <v>930.2</v>
      </c>
      <c r="E141" s="9">
        <f t="shared" ref="E141:I142" si="23">E142</f>
        <v>807.8</v>
      </c>
      <c r="F141" s="9">
        <f t="shared" si="23"/>
        <v>930.2</v>
      </c>
      <c r="G141" s="9">
        <f t="shared" si="23"/>
        <v>972.1</v>
      </c>
      <c r="H141" s="9">
        <f t="shared" si="23"/>
        <v>982</v>
      </c>
      <c r="I141" s="9">
        <f t="shared" si="23"/>
        <v>992.6</v>
      </c>
    </row>
    <row r="142" spans="1:9" s="5" customFormat="1" ht="14.25" customHeight="1" outlineLevel="3">
      <c r="A142" s="19" t="s">
        <v>134</v>
      </c>
      <c r="B142" s="22" t="s">
        <v>135</v>
      </c>
      <c r="C142" s="22"/>
      <c r="D142" s="23">
        <f>D143</f>
        <v>930.2</v>
      </c>
      <c r="E142" s="23">
        <f t="shared" si="23"/>
        <v>807.8</v>
      </c>
      <c r="F142" s="23">
        <f t="shared" si="23"/>
        <v>930.2</v>
      </c>
      <c r="G142" s="23">
        <f t="shared" si="23"/>
        <v>972.1</v>
      </c>
      <c r="H142" s="23">
        <f t="shared" si="23"/>
        <v>982</v>
      </c>
      <c r="I142" s="23">
        <f t="shared" si="23"/>
        <v>992.6</v>
      </c>
    </row>
    <row r="143" spans="1:9" ht="24" customHeight="1" outlineLevel="4" collapsed="1">
      <c r="A143" s="20" t="s">
        <v>136</v>
      </c>
      <c r="B143" s="26" t="s">
        <v>137</v>
      </c>
      <c r="C143" s="22" t="s">
        <v>90</v>
      </c>
      <c r="D143" s="27">
        <v>930.2</v>
      </c>
      <c r="E143" s="27">
        <v>807.8</v>
      </c>
      <c r="F143" s="27">
        <v>930.2</v>
      </c>
      <c r="G143" s="27">
        <v>972.1</v>
      </c>
      <c r="H143" s="28">
        <v>982</v>
      </c>
      <c r="I143" s="28">
        <v>992.6</v>
      </c>
    </row>
    <row r="144" spans="1:9" ht="25.5" customHeight="1" outlineLevel="1">
      <c r="A144" s="18" t="s">
        <v>140</v>
      </c>
      <c r="B144" s="8" t="s">
        <v>141</v>
      </c>
      <c r="C144" s="8"/>
      <c r="D144" s="9">
        <f>D145+D149</f>
        <v>1000</v>
      </c>
      <c r="E144" s="9">
        <f t="shared" ref="E144:I144" si="24">E145+E149</f>
        <v>959.7</v>
      </c>
      <c r="F144" s="9">
        <f t="shared" si="24"/>
        <v>1000</v>
      </c>
      <c r="G144" s="9">
        <f t="shared" si="24"/>
        <v>600</v>
      </c>
      <c r="H144" s="9">
        <f t="shared" si="24"/>
        <v>600</v>
      </c>
      <c r="I144" s="9">
        <f t="shared" si="24"/>
        <v>600</v>
      </c>
    </row>
    <row r="145" spans="1:9" s="2" customFormat="1" ht="86.25" customHeight="1" outlineLevel="2">
      <c r="A145" s="18" t="s">
        <v>142</v>
      </c>
      <c r="B145" s="14" t="s">
        <v>143</v>
      </c>
      <c r="C145" s="8"/>
      <c r="D145" s="9">
        <f>D146</f>
        <v>0</v>
      </c>
      <c r="E145" s="9">
        <f t="shared" ref="E145:I146" si="25">E146</f>
        <v>0</v>
      </c>
      <c r="F145" s="9">
        <f t="shared" si="25"/>
        <v>0</v>
      </c>
      <c r="G145" s="9">
        <f t="shared" si="25"/>
        <v>100</v>
      </c>
      <c r="H145" s="9">
        <f t="shared" si="25"/>
        <v>100</v>
      </c>
      <c r="I145" s="9">
        <f t="shared" si="25"/>
        <v>100</v>
      </c>
    </row>
    <row r="146" spans="1:9" s="5" customFormat="1" ht="79.5" customHeight="1" outlineLevel="3">
      <c r="A146" s="19" t="s">
        <v>144</v>
      </c>
      <c r="B146" s="25" t="s">
        <v>145</v>
      </c>
      <c r="C146" s="22"/>
      <c r="D146" s="23">
        <f>D147</f>
        <v>0</v>
      </c>
      <c r="E146" s="23">
        <f t="shared" si="25"/>
        <v>0</v>
      </c>
      <c r="F146" s="23">
        <f t="shared" si="25"/>
        <v>0</v>
      </c>
      <c r="G146" s="23">
        <f t="shared" si="25"/>
        <v>100</v>
      </c>
      <c r="H146" s="23">
        <f t="shared" si="25"/>
        <v>100</v>
      </c>
      <c r="I146" s="23">
        <f t="shared" si="25"/>
        <v>100</v>
      </c>
    </row>
    <row r="147" spans="1:9" s="3" customFormat="1" ht="78.75" customHeight="1" outlineLevel="4" collapsed="1">
      <c r="A147" s="20" t="s">
        <v>146</v>
      </c>
      <c r="B147" s="29" t="s">
        <v>147</v>
      </c>
      <c r="C147" s="26" t="s">
        <v>90</v>
      </c>
      <c r="D147" s="27">
        <v>0</v>
      </c>
      <c r="E147" s="27">
        <v>0</v>
      </c>
      <c r="F147" s="27">
        <v>0</v>
      </c>
      <c r="G147" s="27">
        <v>100</v>
      </c>
      <c r="H147" s="28">
        <v>100</v>
      </c>
      <c r="I147" s="28">
        <v>100</v>
      </c>
    </row>
    <row r="148" spans="1:9" ht="96" hidden="1" outlineLevel="7">
      <c r="A148" s="20" t="s">
        <v>146</v>
      </c>
      <c r="B148" s="13" t="s">
        <v>147</v>
      </c>
      <c r="C148" s="11" t="s">
        <v>90</v>
      </c>
      <c r="D148" s="12">
        <v>60</v>
      </c>
      <c r="E148" s="12">
        <v>60</v>
      </c>
      <c r="F148" s="12">
        <v>0</v>
      </c>
      <c r="G148" s="12">
        <v>0</v>
      </c>
      <c r="H148" s="10"/>
      <c r="I148" s="10"/>
    </row>
    <row r="149" spans="1:9" s="2" customFormat="1" ht="36.75" customHeight="1" outlineLevel="2">
      <c r="A149" s="18" t="s">
        <v>148</v>
      </c>
      <c r="B149" s="8" t="s">
        <v>149</v>
      </c>
      <c r="C149" s="8"/>
      <c r="D149" s="9">
        <f>D150</f>
        <v>1000</v>
      </c>
      <c r="E149" s="9">
        <f t="shared" ref="E149:I150" si="26">E150</f>
        <v>959.7</v>
      </c>
      <c r="F149" s="9">
        <f t="shared" si="26"/>
        <v>1000</v>
      </c>
      <c r="G149" s="9">
        <f t="shared" si="26"/>
        <v>500</v>
      </c>
      <c r="H149" s="9">
        <f t="shared" si="26"/>
        <v>500</v>
      </c>
      <c r="I149" s="9">
        <f t="shared" si="26"/>
        <v>500</v>
      </c>
    </row>
    <row r="150" spans="1:9" s="5" customFormat="1" ht="33.75" outlineLevel="3">
      <c r="A150" s="19" t="s">
        <v>150</v>
      </c>
      <c r="B150" s="22" t="s">
        <v>151</v>
      </c>
      <c r="C150" s="22"/>
      <c r="D150" s="23">
        <f>D151</f>
        <v>1000</v>
      </c>
      <c r="E150" s="23">
        <f t="shared" si="26"/>
        <v>959.7</v>
      </c>
      <c r="F150" s="23">
        <f t="shared" si="26"/>
        <v>1000</v>
      </c>
      <c r="G150" s="23">
        <f t="shared" si="26"/>
        <v>500</v>
      </c>
      <c r="H150" s="23">
        <f t="shared" si="26"/>
        <v>500</v>
      </c>
      <c r="I150" s="23">
        <f t="shared" si="26"/>
        <v>500</v>
      </c>
    </row>
    <row r="151" spans="1:9" s="3" customFormat="1" ht="45" customHeight="1" outlineLevel="4" collapsed="1">
      <c r="A151" s="20" t="s">
        <v>152</v>
      </c>
      <c r="B151" s="26" t="s">
        <v>153</v>
      </c>
      <c r="C151" s="26" t="s">
        <v>90</v>
      </c>
      <c r="D151" s="27">
        <v>1000</v>
      </c>
      <c r="E151" s="27">
        <v>959.7</v>
      </c>
      <c r="F151" s="27">
        <v>1000</v>
      </c>
      <c r="G151" s="27">
        <v>500</v>
      </c>
      <c r="H151" s="28">
        <v>500</v>
      </c>
      <c r="I151" s="28">
        <v>500</v>
      </c>
    </row>
    <row r="152" spans="1:9" s="3" customFormat="1" ht="45" hidden="1" outlineLevel="7">
      <c r="A152" s="20" t="s">
        <v>152</v>
      </c>
      <c r="B152" s="26" t="s">
        <v>153</v>
      </c>
      <c r="C152" s="26" t="s">
        <v>90</v>
      </c>
      <c r="D152" s="27">
        <v>440</v>
      </c>
      <c r="E152" s="27">
        <v>352.62</v>
      </c>
      <c r="F152" s="27">
        <v>440</v>
      </c>
      <c r="G152" s="27">
        <v>440</v>
      </c>
      <c r="H152" s="28"/>
      <c r="I152" s="28"/>
    </row>
    <row r="153" spans="1:9" ht="48" hidden="1" outlineLevel="7">
      <c r="A153" s="20" t="s">
        <v>154</v>
      </c>
      <c r="B153" s="11" t="s">
        <v>155</v>
      </c>
      <c r="C153" s="11" t="s">
        <v>90</v>
      </c>
      <c r="D153" s="12">
        <v>0</v>
      </c>
      <c r="E153" s="12">
        <v>309.5</v>
      </c>
      <c r="F153" s="12">
        <v>0</v>
      </c>
      <c r="G153" s="12">
        <v>0</v>
      </c>
      <c r="H153" s="10"/>
      <c r="I153" s="10"/>
    </row>
    <row r="154" spans="1:9" ht="15.75" customHeight="1" outlineLevel="1">
      <c r="A154" s="18" t="s">
        <v>156</v>
      </c>
      <c r="B154" s="8" t="s">
        <v>157</v>
      </c>
      <c r="C154" s="8"/>
      <c r="D154" s="9">
        <f>D155+D179+D181+D205</f>
        <v>2294.4</v>
      </c>
      <c r="E154" s="9">
        <f t="shared" ref="E154:I154" si="27">E155+E179+E181+E205</f>
        <v>2850</v>
      </c>
      <c r="F154" s="9">
        <f t="shared" si="27"/>
        <v>2917.4</v>
      </c>
      <c r="G154" s="9">
        <f t="shared" si="27"/>
        <v>1044.0999999999999</v>
      </c>
      <c r="H154" s="9">
        <f t="shared" si="27"/>
        <v>854.1</v>
      </c>
      <c r="I154" s="9">
        <f t="shared" si="27"/>
        <v>854.1</v>
      </c>
    </row>
    <row r="155" spans="1:9" s="46" customFormat="1" ht="36.75" customHeight="1" outlineLevel="3">
      <c r="A155" s="32" t="s">
        <v>235</v>
      </c>
      <c r="B155" s="31" t="s">
        <v>236</v>
      </c>
      <c r="C155" s="45"/>
      <c r="D155" s="9">
        <f>D156+D158+D160+D162+D164+D166+D168+D171+D173+D175+D177</f>
        <v>742.2</v>
      </c>
      <c r="E155" s="9">
        <f t="shared" ref="E155:I155" si="28">E156+E158+E160+E162+E164+E166+E168+E171+E173+E175+E177</f>
        <v>572.90000000000009</v>
      </c>
      <c r="F155" s="9">
        <f t="shared" si="28"/>
        <v>627.79999999999995</v>
      </c>
      <c r="G155" s="9">
        <f t="shared" si="28"/>
        <v>804.1</v>
      </c>
      <c r="H155" s="9">
        <f t="shared" si="28"/>
        <v>804.1</v>
      </c>
      <c r="I155" s="9">
        <f t="shared" si="28"/>
        <v>804.1</v>
      </c>
    </row>
    <row r="156" spans="1:9" s="5" customFormat="1" ht="56.25" outlineLevel="3">
      <c r="A156" s="33" t="s">
        <v>237</v>
      </c>
      <c r="B156" s="34" t="s">
        <v>238</v>
      </c>
      <c r="C156" s="30"/>
      <c r="D156" s="43">
        <f t="shared" ref="D156:F156" si="29">D157</f>
        <v>70</v>
      </c>
      <c r="E156" s="43">
        <f t="shared" si="29"/>
        <v>38.9</v>
      </c>
      <c r="F156" s="43">
        <f t="shared" si="29"/>
        <v>43.5</v>
      </c>
      <c r="G156" s="43">
        <f>G157</f>
        <v>66.7</v>
      </c>
      <c r="H156" s="43">
        <f t="shared" ref="H156" si="30">H157</f>
        <v>66.7</v>
      </c>
      <c r="I156" s="43">
        <f t="shared" ref="I156" si="31">I157</f>
        <v>66.7</v>
      </c>
    </row>
    <row r="157" spans="1:9" s="5" customFormat="1" ht="69" customHeight="1" outlineLevel="3">
      <c r="A157" s="35" t="s">
        <v>239</v>
      </c>
      <c r="B157" s="40" t="s">
        <v>240</v>
      </c>
      <c r="C157" s="30" t="s">
        <v>287</v>
      </c>
      <c r="D157" s="23">
        <v>70</v>
      </c>
      <c r="E157" s="23">
        <v>38.9</v>
      </c>
      <c r="F157" s="23">
        <v>43.5</v>
      </c>
      <c r="G157" s="23">
        <v>66.7</v>
      </c>
      <c r="H157" s="24">
        <v>66.7</v>
      </c>
      <c r="I157" s="24">
        <v>66.7</v>
      </c>
    </row>
    <row r="158" spans="1:9" s="5" customFormat="1" ht="78.75" outlineLevel="3">
      <c r="A158" s="33" t="s">
        <v>241</v>
      </c>
      <c r="B158" s="36" t="s">
        <v>242</v>
      </c>
      <c r="C158" s="30"/>
      <c r="D158" s="43">
        <f t="shared" ref="D158:F158" si="32">D159</f>
        <v>215</v>
      </c>
      <c r="E158" s="43">
        <f t="shared" si="32"/>
        <v>42.5</v>
      </c>
      <c r="F158" s="43">
        <f t="shared" si="32"/>
        <v>70</v>
      </c>
      <c r="G158" s="43">
        <f>G159</f>
        <v>137</v>
      </c>
      <c r="H158" s="43">
        <f t="shared" ref="H158" si="33">H159</f>
        <v>137</v>
      </c>
      <c r="I158" s="43">
        <f t="shared" ref="I158" si="34">I159</f>
        <v>137</v>
      </c>
    </row>
    <row r="159" spans="1:9" s="5" customFormat="1" ht="88.5" customHeight="1" outlineLevel="3">
      <c r="A159" s="35" t="s">
        <v>243</v>
      </c>
      <c r="B159" s="41" t="s">
        <v>244</v>
      </c>
      <c r="C159" s="30" t="s">
        <v>260</v>
      </c>
      <c r="D159" s="23">
        <v>215</v>
      </c>
      <c r="E159" s="23">
        <v>42.5</v>
      </c>
      <c r="F159" s="23">
        <v>70</v>
      </c>
      <c r="G159" s="23">
        <v>137</v>
      </c>
      <c r="H159" s="24">
        <v>137</v>
      </c>
      <c r="I159" s="24">
        <v>137</v>
      </c>
    </row>
    <row r="160" spans="1:9" s="5" customFormat="1" ht="56.25" outlineLevel="3">
      <c r="A160" s="33" t="s">
        <v>245</v>
      </c>
      <c r="B160" s="34" t="s">
        <v>246</v>
      </c>
      <c r="C160" s="30"/>
      <c r="D160" s="44">
        <f t="shared" ref="D160:F160" si="35">D161</f>
        <v>37.6</v>
      </c>
      <c r="E160" s="44">
        <f t="shared" si="35"/>
        <v>37.9</v>
      </c>
      <c r="F160" s="44">
        <f t="shared" si="35"/>
        <v>73.3</v>
      </c>
      <c r="G160" s="44">
        <f t="shared" ref="G160" si="36">G161</f>
        <v>12.4</v>
      </c>
      <c r="H160" s="44">
        <f t="shared" ref="H160" si="37">H161</f>
        <v>12.4</v>
      </c>
      <c r="I160" s="44">
        <f>I161</f>
        <v>12.4</v>
      </c>
    </row>
    <row r="161" spans="1:9" s="5" customFormat="1" ht="67.5" customHeight="1" outlineLevel="3">
      <c r="A161" s="35" t="s">
        <v>247</v>
      </c>
      <c r="B161" s="40" t="s">
        <v>248</v>
      </c>
      <c r="C161" s="30" t="s">
        <v>287</v>
      </c>
      <c r="D161" s="23">
        <v>37.6</v>
      </c>
      <c r="E161" s="23">
        <v>37.9</v>
      </c>
      <c r="F161" s="23">
        <v>73.3</v>
      </c>
      <c r="G161" s="23">
        <v>12.4</v>
      </c>
      <c r="H161" s="24">
        <v>12.4</v>
      </c>
      <c r="I161" s="24">
        <v>12.4</v>
      </c>
    </row>
    <row r="162" spans="1:9" s="5" customFormat="1" ht="67.5" outlineLevel="3">
      <c r="A162" s="33" t="s">
        <v>249</v>
      </c>
      <c r="B162" s="36" t="s">
        <v>250</v>
      </c>
      <c r="C162" s="30"/>
      <c r="D162" s="43">
        <f t="shared" ref="D162:F164" si="38">D163</f>
        <v>22</v>
      </c>
      <c r="E162" s="43">
        <f t="shared" si="38"/>
        <v>46</v>
      </c>
      <c r="F162" s="43">
        <f t="shared" si="38"/>
        <v>44</v>
      </c>
      <c r="G162" s="43">
        <f>G163</f>
        <v>29</v>
      </c>
      <c r="H162" s="43">
        <f t="shared" ref="H162:H164" si="39">H163</f>
        <v>29</v>
      </c>
      <c r="I162" s="43">
        <f t="shared" ref="I162:I164" si="40">I163</f>
        <v>29</v>
      </c>
    </row>
    <row r="163" spans="1:9" s="5" customFormat="1" ht="81.75" customHeight="1" outlineLevel="3">
      <c r="A163" s="35" t="s">
        <v>261</v>
      </c>
      <c r="B163" s="41" t="s">
        <v>262</v>
      </c>
      <c r="C163" s="30" t="s">
        <v>260</v>
      </c>
      <c r="D163" s="23">
        <v>22</v>
      </c>
      <c r="E163" s="23">
        <v>46</v>
      </c>
      <c r="F163" s="23">
        <v>44</v>
      </c>
      <c r="G163" s="23">
        <v>29</v>
      </c>
      <c r="H163" s="24">
        <v>29</v>
      </c>
      <c r="I163" s="24">
        <v>29</v>
      </c>
    </row>
    <row r="164" spans="1:9" s="5" customFormat="1" ht="56.25" outlineLevel="3">
      <c r="A164" s="33" t="s">
        <v>311</v>
      </c>
      <c r="B164" s="36" t="s">
        <v>313</v>
      </c>
      <c r="C164" s="30"/>
      <c r="D164" s="43">
        <f t="shared" si="38"/>
        <v>1</v>
      </c>
      <c r="E164" s="43">
        <f t="shared" si="38"/>
        <v>0</v>
      </c>
      <c r="F164" s="43">
        <f t="shared" si="38"/>
        <v>0</v>
      </c>
      <c r="G164" s="43">
        <f>G165</f>
        <v>1</v>
      </c>
      <c r="H164" s="43">
        <f t="shared" si="39"/>
        <v>1</v>
      </c>
      <c r="I164" s="43">
        <f t="shared" si="40"/>
        <v>1</v>
      </c>
    </row>
    <row r="165" spans="1:9" s="5" customFormat="1" ht="81.75" customHeight="1" outlineLevel="3">
      <c r="A165" s="35" t="s">
        <v>312</v>
      </c>
      <c r="B165" s="41" t="s">
        <v>314</v>
      </c>
      <c r="C165" s="30" t="s">
        <v>260</v>
      </c>
      <c r="D165" s="23">
        <v>1</v>
      </c>
      <c r="E165" s="23">
        <v>0</v>
      </c>
      <c r="F165" s="23">
        <v>0</v>
      </c>
      <c r="G165" s="23">
        <v>1</v>
      </c>
      <c r="H165" s="24">
        <v>1</v>
      </c>
      <c r="I165" s="24">
        <v>1</v>
      </c>
    </row>
    <row r="166" spans="1:9" s="5" customFormat="1" ht="66" customHeight="1" outlineLevel="3">
      <c r="A166" s="37" t="s">
        <v>251</v>
      </c>
      <c r="B166" s="39" t="s">
        <v>265</v>
      </c>
      <c r="C166" s="30"/>
      <c r="D166" s="44">
        <f t="shared" ref="D166:F166" si="41">D167</f>
        <v>0.3</v>
      </c>
      <c r="E166" s="44">
        <f t="shared" si="41"/>
        <v>0</v>
      </c>
      <c r="F166" s="44">
        <f t="shared" si="41"/>
        <v>0</v>
      </c>
      <c r="G166" s="44">
        <f t="shared" ref="G166" si="42">G167</f>
        <v>0</v>
      </c>
      <c r="H166" s="44">
        <f t="shared" ref="H166" si="43">H167</f>
        <v>0</v>
      </c>
      <c r="I166" s="44">
        <f>I167</f>
        <v>0</v>
      </c>
    </row>
    <row r="167" spans="1:9" s="5" customFormat="1" ht="90.75" customHeight="1" outlineLevel="3">
      <c r="A167" s="38" t="s">
        <v>263</v>
      </c>
      <c r="B167" s="42" t="s">
        <v>264</v>
      </c>
      <c r="C167" s="30" t="s">
        <v>260</v>
      </c>
      <c r="D167" s="23">
        <v>0.3</v>
      </c>
      <c r="E167" s="23">
        <v>0</v>
      </c>
      <c r="F167" s="23">
        <v>0</v>
      </c>
      <c r="G167" s="23">
        <v>0</v>
      </c>
      <c r="H167" s="24">
        <v>0</v>
      </c>
      <c r="I167" s="24">
        <v>0</v>
      </c>
    </row>
    <row r="168" spans="1:9" s="5" customFormat="1" ht="69.75" customHeight="1" outlineLevel="3">
      <c r="A168" s="37" t="s">
        <v>288</v>
      </c>
      <c r="B168" s="39" t="s">
        <v>291</v>
      </c>
      <c r="C168" s="30"/>
      <c r="D168" s="44">
        <f>D169+D170</f>
        <v>51</v>
      </c>
      <c r="E168" s="44">
        <f t="shared" ref="E168:I168" si="44">E169+E170</f>
        <v>51.9</v>
      </c>
      <c r="F168" s="44">
        <f t="shared" si="44"/>
        <v>89.6</v>
      </c>
      <c r="G168" s="44">
        <f t="shared" si="44"/>
        <v>13.8</v>
      </c>
      <c r="H168" s="44">
        <f t="shared" si="44"/>
        <v>13.8</v>
      </c>
      <c r="I168" s="44">
        <f t="shared" si="44"/>
        <v>13.8</v>
      </c>
    </row>
    <row r="169" spans="1:9" s="5" customFormat="1" ht="113.25" customHeight="1" outlineLevel="3">
      <c r="A169" s="38" t="s">
        <v>289</v>
      </c>
      <c r="B169" s="42" t="s">
        <v>290</v>
      </c>
      <c r="C169" s="30" t="s">
        <v>260</v>
      </c>
      <c r="D169" s="23">
        <v>41</v>
      </c>
      <c r="E169" s="23">
        <v>41.9</v>
      </c>
      <c r="F169" s="23">
        <v>79.599999999999994</v>
      </c>
      <c r="G169" s="23">
        <v>13.8</v>
      </c>
      <c r="H169" s="24">
        <v>13.8</v>
      </c>
      <c r="I169" s="24">
        <v>13.8</v>
      </c>
    </row>
    <row r="170" spans="1:9" s="5" customFormat="1" ht="124.5" customHeight="1" outlineLevel="3">
      <c r="A170" s="38" t="s">
        <v>362</v>
      </c>
      <c r="B170" s="42" t="s">
        <v>363</v>
      </c>
      <c r="C170" s="30" t="s">
        <v>364</v>
      </c>
      <c r="D170" s="23">
        <v>10</v>
      </c>
      <c r="E170" s="23">
        <v>10</v>
      </c>
      <c r="F170" s="23">
        <v>10</v>
      </c>
      <c r="G170" s="23">
        <v>0</v>
      </c>
      <c r="H170" s="24">
        <v>0</v>
      </c>
      <c r="I170" s="24">
        <v>0</v>
      </c>
    </row>
    <row r="171" spans="1:9" s="5" customFormat="1" ht="57" customHeight="1" outlineLevel="3">
      <c r="A171" s="37" t="s">
        <v>266</v>
      </c>
      <c r="B171" s="39" t="s">
        <v>267</v>
      </c>
      <c r="C171" s="30"/>
      <c r="D171" s="44">
        <f t="shared" ref="D171:F171" si="45">D172</f>
        <v>4</v>
      </c>
      <c r="E171" s="44">
        <f t="shared" si="45"/>
        <v>4</v>
      </c>
      <c r="F171" s="44">
        <f t="shared" si="45"/>
        <v>4</v>
      </c>
      <c r="G171" s="44">
        <f t="shared" ref="G171" si="46">G172</f>
        <v>8.6999999999999993</v>
      </c>
      <c r="H171" s="44">
        <f t="shared" ref="H171" si="47">H172</f>
        <v>8.6999999999999993</v>
      </c>
      <c r="I171" s="44">
        <f>I172</f>
        <v>8.6999999999999993</v>
      </c>
    </row>
    <row r="172" spans="1:9" s="5" customFormat="1" ht="81" customHeight="1" outlineLevel="3">
      <c r="A172" s="38" t="s">
        <v>268</v>
      </c>
      <c r="B172" s="42" t="s">
        <v>269</v>
      </c>
      <c r="C172" s="30" t="s">
        <v>260</v>
      </c>
      <c r="D172" s="23">
        <v>4</v>
      </c>
      <c r="E172" s="23">
        <v>4</v>
      </c>
      <c r="F172" s="23">
        <v>4</v>
      </c>
      <c r="G172" s="23">
        <v>8.6999999999999993</v>
      </c>
      <c r="H172" s="24">
        <v>8.6999999999999993</v>
      </c>
      <c r="I172" s="24">
        <v>8.6999999999999993</v>
      </c>
    </row>
    <row r="173" spans="1:9" s="5" customFormat="1" ht="56.25" outlineLevel="3">
      <c r="A173" s="37" t="s">
        <v>252</v>
      </c>
      <c r="B173" s="39" t="s">
        <v>253</v>
      </c>
      <c r="C173" s="30"/>
      <c r="D173" s="43">
        <f t="shared" ref="D173:F173" si="48">D174</f>
        <v>66.099999999999994</v>
      </c>
      <c r="E173" s="43">
        <f t="shared" si="48"/>
        <v>20.9</v>
      </c>
      <c r="F173" s="43">
        <f t="shared" si="48"/>
        <v>22.3</v>
      </c>
      <c r="G173" s="43">
        <f>G174</f>
        <v>71.400000000000006</v>
      </c>
      <c r="H173" s="43">
        <f t="shared" ref="H173" si="49">H174</f>
        <v>71.400000000000006</v>
      </c>
      <c r="I173" s="43">
        <f t="shared" ref="I173" si="50">I174</f>
        <v>71.400000000000006</v>
      </c>
    </row>
    <row r="174" spans="1:9" s="5" customFormat="1" ht="78" customHeight="1" outlineLevel="3">
      <c r="A174" s="38" t="s">
        <v>254</v>
      </c>
      <c r="B174" s="42" t="s">
        <v>255</v>
      </c>
      <c r="C174" s="30" t="s">
        <v>292</v>
      </c>
      <c r="D174" s="23">
        <v>66.099999999999994</v>
      </c>
      <c r="E174" s="23">
        <v>20.9</v>
      </c>
      <c r="F174" s="23">
        <v>22.3</v>
      </c>
      <c r="G174" s="23">
        <v>71.400000000000006</v>
      </c>
      <c r="H174" s="24">
        <v>71.400000000000006</v>
      </c>
      <c r="I174" s="24">
        <v>71.400000000000006</v>
      </c>
    </row>
    <row r="175" spans="1:9" s="5" customFormat="1" ht="67.5" outlineLevel="3">
      <c r="A175" s="37" t="s">
        <v>256</v>
      </c>
      <c r="B175" s="39" t="s">
        <v>257</v>
      </c>
      <c r="C175" s="30"/>
      <c r="D175" s="44">
        <f t="shared" ref="D175:I179" si="51">D176</f>
        <v>275.2</v>
      </c>
      <c r="E175" s="44">
        <f t="shared" si="51"/>
        <v>330.8</v>
      </c>
      <c r="F175" s="44">
        <f t="shared" si="51"/>
        <v>281.10000000000002</v>
      </c>
      <c r="G175" s="44">
        <f t="shared" si="51"/>
        <v>432.5</v>
      </c>
      <c r="H175" s="44">
        <f t="shared" ref="H175:H177" si="52">H176</f>
        <v>432.5</v>
      </c>
      <c r="I175" s="44">
        <f>I176</f>
        <v>432.5</v>
      </c>
    </row>
    <row r="176" spans="1:9" s="5" customFormat="1" ht="90" customHeight="1" outlineLevel="3">
      <c r="A176" s="38" t="s">
        <v>258</v>
      </c>
      <c r="B176" s="42" t="s">
        <v>259</v>
      </c>
      <c r="C176" s="30" t="s">
        <v>293</v>
      </c>
      <c r="D176" s="23">
        <v>275.2</v>
      </c>
      <c r="E176" s="23">
        <v>330.8</v>
      </c>
      <c r="F176" s="23">
        <v>281.10000000000002</v>
      </c>
      <c r="G176" s="23">
        <v>432.5</v>
      </c>
      <c r="H176" s="24">
        <v>432.5</v>
      </c>
      <c r="I176" s="24">
        <v>432.5</v>
      </c>
    </row>
    <row r="177" spans="1:9" s="5" customFormat="1" ht="112.5" outlineLevel="3">
      <c r="A177" s="37" t="s">
        <v>322</v>
      </c>
      <c r="B177" s="39" t="s">
        <v>325</v>
      </c>
      <c r="C177" s="30"/>
      <c r="D177" s="44">
        <f t="shared" si="51"/>
        <v>0</v>
      </c>
      <c r="E177" s="44">
        <f t="shared" si="51"/>
        <v>0</v>
      </c>
      <c r="F177" s="44">
        <f t="shared" si="51"/>
        <v>0</v>
      </c>
      <c r="G177" s="44">
        <f t="shared" si="51"/>
        <v>31.6</v>
      </c>
      <c r="H177" s="44">
        <f t="shared" si="52"/>
        <v>31.6</v>
      </c>
      <c r="I177" s="44">
        <f>I178</f>
        <v>31.6</v>
      </c>
    </row>
    <row r="178" spans="1:9" s="5" customFormat="1" ht="134.25" customHeight="1" outlineLevel="3">
      <c r="A178" s="38" t="s">
        <v>323</v>
      </c>
      <c r="B178" s="42" t="s">
        <v>324</v>
      </c>
      <c r="C178" s="30" t="s">
        <v>260</v>
      </c>
      <c r="D178" s="23">
        <v>0</v>
      </c>
      <c r="E178" s="23">
        <v>0</v>
      </c>
      <c r="F178" s="23">
        <v>0</v>
      </c>
      <c r="G178" s="23">
        <v>31.6</v>
      </c>
      <c r="H178" s="24">
        <v>31.6</v>
      </c>
      <c r="I178" s="24">
        <v>31.6</v>
      </c>
    </row>
    <row r="179" spans="1:9" s="5" customFormat="1" ht="48.75" customHeight="1" outlineLevel="3">
      <c r="A179" s="37" t="s">
        <v>295</v>
      </c>
      <c r="B179" s="39" t="s">
        <v>297</v>
      </c>
      <c r="C179" s="30"/>
      <c r="D179" s="44">
        <f t="shared" si="51"/>
        <v>1073</v>
      </c>
      <c r="E179" s="44">
        <f t="shared" si="51"/>
        <v>1764.8</v>
      </c>
      <c r="F179" s="44">
        <f t="shared" si="51"/>
        <v>1764.8</v>
      </c>
      <c r="G179" s="44">
        <f t="shared" si="51"/>
        <v>0</v>
      </c>
      <c r="H179" s="44">
        <f t="shared" si="51"/>
        <v>0</v>
      </c>
      <c r="I179" s="44">
        <f t="shared" si="51"/>
        <v>0</v>
      </c>
    </row>
    <row r="180" spans="1:9" s="5" customFormat="1" ht="69" customHeight="1" outlineLevel="3">
      <c r="A180" s="38" t="s">
        <v>294</v>
      </c>
      <c r="B180" s="42" t="s">
        <v>296</v>
      </c>
      <c r="C180" s="26" t="s">
        <v>90</v>
      </c>
      <c r="D180" s="23">
        <v>1073</v>
      </c>
      <c r="E180" s="23">
        <v>1764.8</v>
      </c>
      <c r="F180" s="23">
        <v>1764.8</v>
      </c>
      <c r="G180" s="23">
        <v>0</v>
      </c>
      <c r="H180" s="24">
        <v>0</v>
      </c>
      <c r="I180" s="24">
        <v>0</v>
      </c>
    </row>
    <row r="181" spans="1:9" s="5" customFormat="1" ht="28.5" customHeight="1" outlineLevel="3">
      <c r="A181" s="37" t="s">
        <v>276</v>
      </c>
      <c r="B181" s="48" t="s">
        <v>277</v>
      </c>
      <c r="C181" s="30"/>
      <c r="D181" s="9">
        <f>D182+D184+D186</f>
        <v>165.2</v>
      </c>
      <c r="E181" s="9">
        <f t="shared" ref="E181:H181" si="53">E182+E184+E186</f>
        <v>199.3</v>
      </c>
      <c r="F181" s="9">
        <f t="shared" si="53"/>
        <v>204.79999999999998</v>
      </c>
      <c r="G181" s="9">
        <f t="shared" si="53"/>
        <v>0</v>
      </c>
      <c r="H181" s="9">
        <f t="shared" si="53"/>
        <v>0</v>
      </c>
      <c r="I181" s="9">
        <f>I182+I184+I186</f>
        <v>0</v>
      </c>
    </row>
    <row r="182" spans="1:9" s="2" customFormat="1" ht="72" customHeight="1" outlineLevel="2">
      <c r="A182" s="18" t="s">
        <v>299</v>
      </c>
      <c r="B182" s="50" t="s">
        <v>300</v>
      </c>
      <c r="C182" s="8"/>
      <c r="D182" s="9">
        <f>D183</f>
        <v>0</v>
      </c>
      <c r="E182" s="9">
        <f t="shared" ref="E182:I184" si="54">E183</f>
        <v>39.6</v>
      </c>
      <c r="F182" s="9">
        <f t="shared" si="54"/>
        <v>39.6</v>
      </c>
      <c r="G182" s="9">
        <f t="shared" si="54"/>
        <v>0</v>
      </c>
      <c r="H182" s="9">
        <f t="shared" si="54"/>
        <v>0</v>
      </c>
      <c r="I182" s="9">
        <f t="shared" si="54"/>
        <v>0</v>
      </c>
    </row>
    <row r="183" spans="1:9" s="5" customFormat="1" ht="57.75" customHeight="1" outlineLevel="3" collapsed="1">
      <c r="A183" s="19" t="s">
        <v>298</v>
      </c>
      <c r="B183" s="42" t="s">
        <v>301</v>
      </c>
      <c r="C183" s="30" t="s">
        <v>139</v>
      </c>
      <c r="D183" s="23">
        <v>0</v>
      </c>
      <c r="E183" s="23">
        <v>39.6</v>
      </c>
      <c r="F183" s="23">
        <v>39.6</v>
      </c>
      <c r="G183" s="23">
        <v>0</v>
      </c>
      <c r="H183" s="24">
        <v>0</v>
      </c>
      <c r="I183" s="24">
        <v>0</v>
      </c>
    </row>
    <row r="184" spans="1:9" s="2" customFormat="1" ht="46.5" customHeight="1" outlineLevel="2">
      <c r="A184" s="37" t="s">
        <v>302</v>
      </c>
      <c r="B184" s="48" t="s">
        <v>305</v>
      </c>
      <c r="C184" s="8"/>
      <c r="D184" s="9">
        <f>D185</f>
        <v>200.7</v>
      </c>
      <c r="E184" s="9">
        <f t="shared" si="54"/>
        <v>192.9</v>
      </c>
      <c r="F184" s="9">
        <f t="shared" si="54"/>
        <v>200.7</v>
      </c>
      <c r="G184" s="9">
        <f t="shared" si="54"/>
        <v>0</v>
      </c>
      <c r="H184" s="9">
        <f t="shared" si="54"/>
        <v>0</v>
      </c>
      <c r="I184" s="9">
        <f t="shared" si="54"/>
        <v>0</v>
      </c>
    </row>
    <row r="185" spans="1:9" s="5" customFormat="1" ht="47.25" customHeight="1" outlineLevel="3" collapsed="1">
      <c r="A185" s="51" t="s">
        <v>303</v>
      </c>
      <c r="B185" s="51" t="s">
        <v>304</v>
      </c>
      <c r="C185" s="30" t="s">
        <v>139</v>
      </c>
      <c r="D185" s="23">
        <v>200.7</v>
      </c>
      <c r="E185" s="23">
        <v>192.9</v>
      </c>
      <c r="F185" s="23">
        <v>200.7</v>
      </c>
      <c r="G185" s="23">
        <v>0</v>
      </c>
      <c r="H185" s="24">
        <v>0</v>
      </c>
      <c r="I185" s="24">
        <v>0</v>
      </c>
    </row>
    <row r="186" spans="1:9" s="2" customFormat="1" ht="72" customHeight="1" outlineLevel="2">
      <c r="A186" s="18" t="s">
        <v>271</v>
      </c>
      <c r="B186" s="8" t="s">
        <v>346</v>
      </c>
      <c r="C186" s="8"/>
      <c r="D186" s="9">
        <f>D187+D196</f>
        <v>-35.5</v>
      </c>
      <c r="E186" s="9">
        <f t="shared" ref="E186:I186" si="55">E187+E196</f>
        <v>-33.200000000000003</v>
      </c>
      <c r="F186" s="9">
        <f t="shared" si="55"/>
        <v>-35.5</v>
      </c>
      <c r="G186" s="9">
        <f t="shared" si="55"/>
        <v>0</v>
      </c>
      <c r="H186" s="9">
        <f t="shared" si="55"/>
        <v>0</v>
      </c>
      <c r="I186" s="9">
        <f t="shared" si="55"/>
        <v>0</v>
      </c>
    </row>
    <row r="187" spans="1:9" s="5" customFormat="1" ht="56.25" outlineLevel="3" collapsed="1">
      <c r="A187" s="19" t="s">
        <v>270</v>
      </c>
      <c r="B187" s="22" t="s">
        <v>347</v>
      </c>
      <c r="C187" s="30" t="s">
        <v>214</v>
      </c>
      <c r="D187" s="23">
        <v>-35.5</v>
      </c>
      <c r="E187" s="23">
        <v>-35</v>
      </c>
      <c r="F187" s="23">
        <v>-35.5</v>
      </c>
      <c r="G187" s="23">
        <v>0</v>
      </c>
      <c r="H187" s="24">
        <v>0</v>
      </c>
      <c r="I187" s="24">
        <v>0</v>
      </c>
    </row>
    <row r="188" spans="1:9" s="5" customFormat="1" ht="67.5" hidden="1" outlineLevel="4" collapsed="1">
      <c r="A188" s="19" t="s">
        <v>158</v>
      </c>
      <c r="B188" s="22" t="s">
        <v>159</v>
      </c>
      <c r="C188" s="22" t="s">
        <v>5</v>
      </c>
      <c r="D188" s="23">
        <v>9</v>
      </c>
      <c r="E188" s="23">
        <v>0</v>
      </c>
      <c r="F188" s="23">
        <v>9</v>
      </c>
      <c r="G188" s="23"/>
      <c r="H188" s="24"/>
      <c r="I188" s="24"/>
    </row>
    <row r="189" spans="1:9" s="5" customFormat="1" ht="67.5" hidden="1" outlineLevel="7">
      <c r="A189" s="19" t="s">
        <v>158</v>
      </c>
      <c r="B189" s="22" t="s">
        <v>159</v>
      </c>
      <c r="C189" s="22" t="s">
        <v>5</v>
      </c>
      <c r="D189" s="23">
        <v>9</v>
      </c>
      <c r="E189" s="23">
        <v>0</v>
      </c>
      <c r="F189" s="23">
        <v>9</v>
      </c>
      <c r="G189" s="23"/>
      <c r="H189" s="24"/>
      <c r="I189" s="24"/>
    </row>
    <row r="190" spans="1:9" s="5" customFormat="1" ht="67.5" hidden="1" outlineLevel="4" collapsed="1">
      <c r="A190" s="19" t="s">
        <v>160</v>
      </c>
      <c r="B190" s="22" t="s">
        <v>161</v>
      </c>
      <c r="C190" s="22" t="s">
        <v>5</v>
      </c>
      <c r="D190" s="23">
        <v>0</v>
      </c>
      <c r="E190" s="23">
        <v>2.66</v>
      </c>
      <c r="F190" s="23">
        <v>0</v>
      </c>
      <c r="G190" s="23"/>
      <c r="H190" s="24"/>
      <c r="I190" s="24"/>
    </row>
    <row r="191" spans="1:9" s="5" customFormat="1" ht="67.5" hidden="1" outlineLevel="7">
      <c r="A191" s="19" t="s">
        <v>160</v>
      </c>
      <c r="B191" s="22" t="s">
        <v>161</v>
      </c>
      <c r="C191" s="22" t="s">
        <v>5</v>
      </c>
      <c r="D191" s="23">
        <v>0</v>
      </c>
      <c r="E191" s="23">
        <v>2.66</v>
      </c>
      <c r="F191" s="23">
        <v>0</v>
      </c>
      <c r="G191" s="23"/>
      <c r="H191" s="24"/>
      <c r="I191" s="24"/>
    </row>
    <row r="192" spans="1:9" ht="60" hidden="1" outlineLevel="4" collapsed="1">
      <c r="A192" s="20" t="s">
        <v>162</v>
      </c>
      <c r="B192" s="11" t="s">
        <v>163</v>
      </c>
      <c r="C192" s="11" t="s">
        <v>5</v>
      </c>
      <c r="D192" s="12">
        <v>3</v>
      </c>
      <c r="E192" s="12">
        <v>0</v>
      </c>
      <c r="F192" s="12">
        <v>3</v>
      </c>
      <c r="G192" s="12">
        <v>3</v>
      </c>
      <c r="H192" s="10"/>
      <c r="I192" s="10"/>
    </row>
    <row r="193" spans="1:9" ht="60" hidden="1" outlineLevel="7">
      <c r="A193" s="20" t="s">
        <v>162</v>
      </c>
      <c r="B193" s="11" t="s">
        <v>163</v>
      </c>
      <c r="C193" s="11" t="s">
        <v>5</v>
      </c>
      <c r="D193" s="12">
        <v>3</v>
      </c>
      <c r="E193" s="12">
        <v>0</v>
      </c>
      <c r="F193" s="12">
        <v>3</v>
      </c>
      <c r="G193" s="12">
        <v>3</v>
      </c>
      <c r="H193" s="10"/>
      <c r="I193" s="10"/>
    </row>
    <row r="194" spans="1:9" ht="96" hidden="1" outlineLevel="4" collapsed="1">
      <c r="A194" s="20" t="s">
        <v>164</v>
      </c>
      <c r="B194" s="13" t="s">
        <v>165</v>
      </c>
      <c r="C194" s="11" t="s">
        <v>5</v>
      </c>
      <c r="D194" s="12">
        <v>0</v>
      </c>
      <c r="E194" s="12">
        <v>1.53</v>
      </c>
      <c r="F194" s="12">
        <v>0</v>
      </c>
      <c r="G194" s="12">
        <v>0</v>
      </c>
      <c r="H194" s="10"/>
      <c r="I194" s="10"/>
    </row>
    <row r="195" spans="1:9" ht="96" hidden="1" outlineLevel="7">
      <c r="A195" s="20" t="s">
        <v>164</v>
      </c>
      <c r="B195" s="13" t="s">
        <v>165</v>
      </c>
      <c r="C195" s="11" t="s">
        <v>5</v>
      </c>
      <c r="D195" s="12">
        <v>0</v>
      </c>
      <c r="E195" s="12">
        <v>1.53</v>
      </c>
      <c r="F195" s="12">
        <v>0</v>
      </c>
      <c r="G195" s="12">
        <v>0</v>
      </c>
      <c r="H195" s="10"/>
      <c r="I195" s="10"/>
    </row>
    <row r="196" spans="1:9" s="5" customFormat="1" ht="70.5" customHeight="1" outlineLevel="3" collapsed="1">
      <c r="A196" s="19" t="s">
        <v>365</v>
      </c>
      <c r="B196" s="30" t="s">
        <v>366</v>
      </c>
      <c r="C196" s="22" t="s">
        <v>5</v>
      </c>
      <c r="D196" s="23">
        <v>0</v>
      </c>
      <c r="E196" s="23">
        <v>1.8</v>
      </c>
      <c r="F196" s="23">
        <v>0</v>
      </c>
      <c r="G196" s="23">
        <v>0</v>
      </c>
      <c r="H196" s="24">
        <v>0</v>
      </c>
      <c r="I196" s="24">
        <v>0</v>
      </c>
    </row>
    <row r="197" spans="1:9" s="5" customFormat="1" ht="56.25" hidden="1" outlineLevel="4" collapsed="1">
      <c r="A197" s="19" t="s">
        <v>167</v>
      </c>
      <c r="B197" s="22" t="s">
        <v>168</v>
      </c>
      <c r="C197" s="22" t="s">
        <v>166</v>
      </c>
      <c r="D197" s="23">
        <v>41.2</v>
      </c>
      <c r="E197" s="23">
        <v>0</v>
      </c>
      <c r="F197" s="23">
        <v>42.4</v>
      </c>
      <c r="G197" s="23">
        <v>43.7</v>
      </c>
      <c r="H197" s="24"/>
      <c r="I197" s="24"/>
    </row>
    <row r="198" spans="1:9" s="5" customFormat="1" ht="56.25" hidden="1" outlineLevel="7">
      <c r="A198" s="19" t="s">
        <v>167</v>
      </c>
      <c r="B198" s="22" t="s">
        <v>168</v>
      </c>
      <c r="C198" s="22" t="s">
        <v>166</v>
      </c>
      <c r="D198" s="23">
        <v>41.2</v>
      </c>
      <c r="E198" s="23">
        <v>0</v>
      </c>
      <c r="F198" s="23">
        <v>42.4</v>
      </c>
      <c r="G198" s="23">
        <v>43.7</v>
      </c>
      <c r="H198" s="24"/>
      <c r="I198" s="24"/>
    </row>
    <row r="199" spans="1:9" s="5" customFormat="1" ht="90" hidden="1" outlineLevel="4" collapsed="1">
      <c r="A199" s="19" t="s">
        <v>169</v>
      </c>
      <c r="B199" s="25" t="s">
        <v>170</v>
      </c>
      <c r="C199" s="22" t="s">
        <v>166</v>
      </c>
      <c r="D199" s="23">
        <v>0</v>
      </c>
      <c r="E199" s="23">
        <v>15</v>
      </c>
      <c r="F199" s="23">
        <v>0</v>
      </c>
      <c r="G199" s="23">
        <v>0</v>
      </c>
      <c r="H199" s="24"/>
      <c r="I199" s="24"/>
    </row>
    <row r="200" spans="1:9" s="5" customFormat="1" ht="90" hidden="1" outlineLevel="7">
      <c r="A200" s="19" t="s">
        <v>169</v>
      </c>
      <c r="B200" s="25" t="s">
        <v>170</v>
      </c>
      <c r="C200" s="22" t="s">
        <v>166</v>
      </c>
      <c r="D200" s="23">
        <v>0</v>
      </c>
      <c r="E200" s="23">
        <v>15</v>
      </c>
      <c r="F200" s="23">
        <v>0</v>
      </c>
      <c r="G200" s="23">
        <v>0</v>
      </c>
      <c r="H200" s="24"/>
      <c r="I200" s="24"/>
    </row>
    <row r="201" spans="1:9" ht="48" hidden="1" outlineLevel="4" collapsed="1">
      <c r="A201" s="20" t="s">
        <v>171</v>
      </c>
      <c r="B201" s="11" t="s">
        <v>172</v>
      </c>
      <c r="C201" s="11" t="s">
        <v>166</v>
      </c>
      <c r="D201" s="12">
        <v>3</v>
      </c>
      <c r="E201" s="12">
        <v>0</v>
      </c>
      <c r="F201" s="12">
        <v>3.1</v>
      </c>
      <c r="G201" s="12">
        <v>3.2</v>
      </c>
      <c r="H201" s="10"/>
      <c r="I201" s="10"/>
    </row>
    <row r="202" spans="1:9" ht="48" hidden="1" outlineLevel="7">
      <c r="A202" s="20" t="s">
        <v>171</v>
      </c>
      <c r="B202" s="11" t="s">
        <v>172</v>
      </c>
      <c r="C202" s="11" t="s">
        <v>166</v>
      </c>
      <c r="D202" s="12">
        <v>3</v>
      </c>
      <c r="E202" s="12">
        <v>0</v>
      </c>
      <c r="F202" s="12">
        <v>3.1</v>
      </c>
      <c r="G202" s="12">
        <v>3.2</v>
      </c>
      <c r="H202" s="10"/>
      <c r="I202" s="10"/>
    </row>
    <row r="203" spans="1:9" ht="84" hidden="1" outlineLevel="4" collapsed="1">
      <c r="A203" s="20" t="s">
        <v>173</v>
      </c>
      <c r="B203" s="13" t="s">
        <v>174</v>
      </c>
      <c r="C203" s="11" t="s">
        <v>166</v>
      </c>
      <c r="D203" s="12">
        <v>0</v>
      </c>
      <c r="E203" s="12">
        <v>5.97</v>
      </c>
      <c r="F203" s="12">
        <v>0</v>
      </c>
      <c r="G203" s="12">
        <v>0</v>
      </c>
      <c r="H203" s="10"/>
      <c r="I203" s="10"/>
    </row>
    <row r="204" spans="1:9" ht="84" hidden="1" outlineLevel="7">
      <c r="A204" s="20" t="s">
        <v>173</v>
      </c>
      <c r="B204" s="13" t="s">
        <v>174</v>
      </c>
      <c r="C204" s="11" t="s">
        <v>166</v>
      </c>
      <c r="D204" s="12">
        <v>0</v>
      </c>
      <c r="E204" s="12">
        <v>5.97</v>
      </c>
      <c r="F204" s="12">
        <v>0</v>
      </c>
      <c r="G204" s="12">
        <v>0</v>
      </c>
      <c r="H204" s="10"/>
      <c r="I204" s="10"/>
    </row>
    <row r="205" spans="1:9" s="2" customFormat="1" ht="27.75" customHeight="1" outlineLevel="2">
      <c r="A205" s="18" t="s">
        <v>272</v>
      </c>
      <c r="B205" s="8" t="s">
        <v>273</v>
      </c>
      <c r="C205" s="8"/>
      <c r="D205" s="9">
        <f>D206</f>
        <v>314</v>
      </c>
      <c r="E205" s="9">
        <f t="shared" ref="E205:I205" si="56">E206</f>
        <v>313</v>
      </c>
      <c r="F205" s="9">
        <f t="shared" si="56"/>
        <v>320</v>
      </c>
      <c r="G205" s="9">
        <f t="shared" si="56"/>
        <v>240</v>
      </c>
      <c r="H205" s="9">
        <f t="shared" si="56"/>
        <v>50</v>
      </c>
      <c r="I205" s="9">
        <f t="shared" si="56"/>
        <v>50</v>
      </c>
    </row>
    <row r="206" spans="1:9" s="5" customFormat="1" ht="81" customHeight="1" outlineLevel="3" collapsed="1">
      <c r="A206" s="19" t="s">
        <v>274</v>
      </c>
      <c r="B206" s="30" t="s">
        <v>275</v>
      </c>
      <c r="C206" s="22" t="s">
        <v>214</v>
      </c>
      <c r="D206" s="23">
        <v>314</v>
      </c>
      <c r="E206" s="23">
        <v>313</v>
      </c>
      <c r="F206" s="23">
        <v>320</v>
      </c>
      <c r="G206" s="23">
        <v>240</v>
      </c>
      <c r="H206" s="24">
        <v>50</v>
      </c>
      <c r="I206" s="24">
        <v>50</v>
      </c>
    </row>
    <row r="207" spans="1:9" ht="22.5" outlineLevel="1">
      <c r="A207" s="18" t="s">
        <v>175</v>
      </c>
      <c r="B207" s="8" t="s">
        <v>176</v>
      </c>
      <c r="C207" s="8"/>
      <c r="D207" s="9">
        <f>D208</f>
        <v>71.8</v>
      </c>
      <c r="E207" s="9">
        <f t="shared" ref="E207:I207" si="57">E208</f>
        <v>76.599999999999994</v>
      </c>
      <c r="F207" s="9">
        <f t="shared" si="57"/>
        <v>71.8</v>
      </c>
      <c r="G207" s="9">
        <f t="shared" si="57"/>
        <v>0</v>
      </c>
      <c r="H207" s="9">
        <f t="shared" si="57"/>
        <v>0</v>
      </c>
      <c r="I207" s="9">
        <f t="shared" si="57"/>
        <v>0</v>
      </c>
    </row>
    <row r="208" spans="1:9" ht="22.5" outlineLevel="2">
      <c r="A208" s="18" t="s">
        <v>177</v>
      </c>
      <c r="B208" s="8" t="s">
        <v>178</v>
      </c>
      <c r="C208" s="8"/>
      <c r="D208" s="9">
        <f>D209+D212</f>
        <v>71.8</v>
      </c>
      <c r="E208" s="9">
        <f t="shared" ref="E208:I208" si="58">E209+E212</f>
        <v>76.599999999999994</v>
      </c>
      <c r="F208" s="9">
        <f t="shared" si="58"/>
        <v>71.8</v>
      </c>
      <c r="G208" s="9">
        <f t="shared" si="58"/>
        <v>0</v>
      </c>
      <c r="H208" s="9">
        <f t="shared" si="58"/>
        <v>0</v>
      </c>
      <c r="I208" s="9">
        <f t="shared" si="58"/>
        <v>0</v>
      </c>
    </row>
    <row r="209" spans="1:9" s="5" customFormat="1" ht="33.75" outlineLevel="3" collapsed="1">
      <c r="A209" s="19" t="s">
        <v>179</v>
      </c>
      <c r="B209" s="22" t="s">
        <v>180</v>
      </c>
      <c r="C209" s="22" t="s">
        <v>90</v>
      </c>
      <c r="D209" s="23">
        <v>0</v>
      </c>
      <c r="E209" s="23">
        <v>4.8</v>
      </c>
      <c r="F209" s="23">
        <v>0</v>
      </c>
      <c r="G209" s="23">
        <v>0</v>
      </c>
      <c r="H209" s="24">
        <v>0</v>
      </c>
      <c r="I209" s="24">
        <v>0</v>
      </c>
    </row>
    <row r="210" spans="1:9" ht="36" hidden="1" outlineLevel="7">
      <c r="A210" s="20" t="s">
        <v>179</v>
      </c>
      <c r="B210" s="11" t="s">
        <v>180</v>
      </c>
      <c r="C210" s="11" t="s">
        <v>90</v>
      </c>
      <c r="D210" s="12">
        <v>0</v>
      </c>
      <c r="E210" s="12">
        <v>0.67</v>
      </c>
      <c r="F210" s="12">
        <v>0</v>
      </c>
      <c r="G210" s="12">
        <v>0</v>
      </c>
      <c r="H210" s="10"/>
      <c r="I210" s="10"/>
    </row>
    <row r="211" spans="1:9" ht="36" hidden="1" outlineLevel="7">
      <c r="A211" s="20" t="s">
        <v>181</v>
      </c>
      <c r="B211" s="11" t="s">
        <v>182</v>
      </c>
      <c r="C211" s="11" t="s">
        <v>90</v>
      </c>
      <c r="D211" s="12">
        <v>0</v>
      </c>
      <c r="E211" s="12">
        <v>3.74</v>
      </c>
      <c r="F211" s="12">
        <v>0</v>
      </c>
      <c r="G211" s="12">
        <v>0</v>
      </c>
      <c r="H211" s="10"/>
      <c r="I211" s="10"/>
    </row>
    <row r="212" spans="1:9" s="5" customFormat="1" ht="48" customHeight="1" outlineLevel="3" collapsed="1">
      <c r="A212" s="19" t="s">
        <v>367</v>
      </c>
      <c r="B212" s="22" t="s">
        <v>368</v>
      </c>
      <c r="C212" s="22" t="s">
        <v>139</v>
      </c>
      <c r="D212" s="23">
        <v>71.8</v>
      </c>
      <c r="E212" s="23">
        <v>71.8</v>
      </c>
      <c r="F212" s="23">
        <v>71.8</v>
      </c>
      <c r="G212" s="23">
        <v>0</v>
      </c>
      <c r="H212" s="24">
        <v>0</v>
      </c>
      <c r="I212" s="24">
        <v>0</v>
      </c>
    </row>
    <row r="213" spans="1:9" ht="22.5">
      <c r="A213" s="18" t="s">
        <v>183</v>
      </c>
      <c r="B213" s="8" t="s">
        <v>184</v>
      </c>
      <c r="C213" s="8"/>
      <c r="D213" s="9">
        <f>D214+D244+D248+D251</f>
        <v>1891594.7000000002</v>
      </c>
      <c r="E213" s="9">
        <f t="shared" ref="E213:I213" si="59">E214+E244+E248+E251</f>
        <v>1502415.6999999997</v>
      </c>
      <c r="F213" s="9">
        <f t="shared" si="59"/>
        <v>1889694.7000000002</v>
      </c>
      <c r="G213" s="9">
        <f t="shared" si="59"/>
        <v>1518422</v>
      </c>
      <c r="H213" s="9">
        <f t="shared" si="59"/>
        <v>1481929.7</v>
      </c>
      <c r="I213" s="9">
        <f t="shared" si="59"/>
        <v>1485301.1</v>
      </c>
    </row>
    <row r="214" spans="1:9" ht="36" outlineLevel="1">
      <c r="A214" s="18" t="s">
        <v>185</v>
      </c>
      <c r="B214" s="8" t="s">
        <v>186</v>
      </c>
      <c r="C214" s="8"/>
      <c r="D214" s="9">
        <f>D215+D219+D232+D238</f>
        <v>1891706.3000000003</v>
      </c>
      <c r="E214" s="9">
        <f t="shared" ref="E214:I214" si="60">E215+E219+E232+E238</f>
        <v>1502527.2999999998</v>
      </c>
      <c r="F214" s="9">
        <f t="shared" si="60"/>
        <v>1889806.3000000003</v>
      </c>
      <c r="G214" s="9">
        <f t="shared" si="60"/>
        <v>1518422</v>
      </c>
      <c r="H214" s="9">
        <f t="shared" si="60"/>
        <v>1481929.7</v>
      </c>
      <c r="I214" s="9">
        <f t="shared" si="60"/>
        <v>1485301.1</v>
      </c>
    </row>
    <row r="215" spans="1:9" ht="24" outlineLevel="2">
      <c r="A215" s="18" t="s">
        <v>218</v>
      </c>
      <c r="B215" s="8" t="s">
        <v>187</v>
      </c>
      <c r="C215" s="8"/>
      <c r="D215" s="9">
        <f>D216+D218+D217</f>
        <v>442201.3</v>
      </c>
      <c r="E215" s="9">
        <f t="shared" ref="E215:I215" si="61">E216+E218+E217</f>
        <v>369051.69999999995</v>
      </c>
      <c r="F215" s="9">
        <f t="shared" si="61"/>
        <v>442201.3</v>
      </c>
      <c r="G215" s="9">
        <f t="shared" si="61"/>
        <v>425035.60000000003</v>
      </c>
      <c r="H215" s="9">
        <f t="shared" si="61"/>
        <v>388799</v>
      </c>
      <c r="I215" s="9">
        <f t="shared" si="61"/>
        <v>391633.9</v>
      </c>
    </row>
    <row r="216" spans="1:9" s="5" customFormat="1" ht="45" outlineLevel="4">
      <c r="A216" s="19" t="s">
        <v>217</v>
      </c>
      <c r="B216" s="22" t="s">
        <v>188</v>
      </c>
      <c r="C216" s="22" t="s">
        <v>0</v>
      </c>
      <c r="D216" s="23">
        <v>438897.7</v>
      </c>
      <c r="E216" s="23">
        <v>365748.1</v>
      </c>
      <c r="F216" s="23">
        <v>438897.7</v>
      </c>
      <c r="G216" s="23">
        <v>424818.4</v>
      </c>
      <c r="H216" s="24">
        <v>388799</v>
      </c>
      <c r="I216" s="24">
        <v>391633.9</v>
      </c>
    </row>
    <row r="217" spans="1:9" s="5" customFormat="1" ht="45" outlineLevel="4">
      <c r="A217" s="19" t="s">
        <v>369</v>
      </c>
      <c r="B217" s="22" t="s">
        <v>370</v>
      </c>
      <c r="C217" s="22" t="s">
        <v>0</v>
      </c>
      <c r="D217" s="23">
        <v>0</v>
      </c>
      <c r="E217" s="23">
        <v>0</v>
      </c>
      <c r="F217" s="23">
        <v>0</v>
      </c>
      <c r="G217" s="23">
        <v>217.2</v>
      </c>
      <c r="H217" s="24">
        <v>0</v>
      </c>
      <c r="I217" s="24">
        <v>0</v>
      </c>
    </row>
    <row r="218" spans="1:9" s="5" customFormat="1" ht="45" outlineLevel="4">
      <c r="A218" s="19" t="s">
        <v>279</v>
      </c>
      <c r="B218" s="47" t="s">
        <v>278</v>
      </c>
      <c r="C218" s="22" t="s">
        <v>0</v>
      </c>
      <c r="D218" s="23">
        <v>3303.6</v>
      </c>
      <c r="E218" s="23">
        <v>3303.6</v>
      </c>
      <c r="F218" s="23">
        <v>3303.6</v>
      </c>
      <c r="G218" s="23">
        <v>0</v>
      </c>
      <c r="H218" s="24">
        <v>0</v>
      </c>
      <c r="I218" s="24">
        <v>0</v>
      </c>
    </row>
    <row r="219" spans="1:9" ht="36" outlineLevel="2" collapsed="1">
      <c r="A219" s="18" t="s">
        <v>219</v>
      </c>
      <c r="B219" s="8" t="s">
        <v>189</v>
      </c>
      <c r="C219" s="8"/>
      <c r="D219" s="9">
        <f t="shared" ref="D219:I219" si="62">SUM(D221:D231)</f>
        <v>433226</v>
      </c>
      <c r="E219" s="9">
        <f t="shared" si="62"/>
        <v>262583.40000000002</v>
      </c>
      <c r="F219" s="9">
        <f t="shared" si="62"/>
        <v>433226</v>
      </c>
      <c r="G219" s="9">
        <f t="shared" si="62"/>
        <v>228970.3</v>
      </c>
      <c r="H219" s="9">
        <f t="shared" si="62"/>
        <v>229305.3</v>
      </c>
      <c r="I219" s="9">
        <f t="shared" si="62"/>
        <v>229836.6</v>
      </c>
    </row>
    <row r="220" spans="1:9" s="5" customFormat="1" ht="33.75" hidden="1" outlineLevel="7">
      <c r="A220" s="19" t="s">
        <v>220</v>
      </c>
      <c r="B220" s="22" t="s">
        <v>190</v>
      </c>
      <c r="C220" s="22" t="s">
        <v>90</v>
      </c>
      <c r="D220" s="23">
        <v>78.44</v>
      </c>
      <c r="E220" s="23">
        <v>78.44</v>
      </c>
      <c r="F220" s="23">
        <v>0</v>
      </c>
      <c r="G220" s="23">
        <v>0</v>
      </c>
      <c r="H220" s="24"/>
      <c r="I220" s="24"/>
    </row>
    <row r="221" spans="1:9" s="5" customFormat="1" ht="56.25" hidden="1" outlineLevel="7">
      <c r="A221" s="19" t="s">
        <v>221</v>
      </c>
      <c r="B221" s="22" t="s">
        <v>191</v>
      </c>
      <c r="C221" s="22" t="s">
        <v>139</v>
      </c>
      <c r="D221" s="23"/>
      <c r="E221" s="23"/>
      <c r="F221" s="23"/>
      <c r="G221" s="23"/>
      <c r="H221" s="24"/>
      <c r="I221" s="24"/>
    </row>
    <row r="222" spans="1:9" s="5" customFormat="1" ht="56.25" outlineLevel="4" collapsed="1">
      <c r="A222" s="19" t="s">
        <v>280</v>
      </c>
      <c r="B222" s="22" t="s">
        <v>281</v>
      </c>
      <c r="C222" s="22" t="s">
        <v>139</v>
      </c>
      <c r="D222" s="23">
        <v>16374.5</v>
      </c>
      <c r="E222" s="23">
        <v>11720</v>
      </c>
      <c r="F222" s="23">
        <v>16374.5</v>
      </c>
      <c r="G222" s="23">
        <v>0</v>
      </c>
      <c r="H222" s="24">
        <v>0</v>
      </c>
      <c r="I222" s="24">
        <v>0</v>
      </c>
    </row>
    <row r="223" spans="1:9" s="5" customFormat="1" ht="58.5" customHeight="1" outlineLevel="4">
      <c r="A223" s="19" t="s">
        <v>333</v>
      </c>
      <c r="B223" s="22" t="s">
        <v>334</v>
      </c>
      <c r="C223" s="22" t="s">
        <v>139</v>
      </c>
      <c r="D223" s="23"/>
      <c r="E223" s="23"/>
      <c r="F223" s="23"/>
      <c r="G223" s="23"/>
      <c r="H223" s="24"/>
      <c r="I223" s="24"/>
    </row>
    <row r="224" spans="1:9" ht="46.5" customHeight="1" outlineLevel="3">
      <c r="A224" s="19" t="s">
        <v>232</v>
      </c>
      <c r="B224" s="22" t="s">
        <v>216</v>
      </c>
      <c r="C224" s="22" t="s">
        <v>138</v>
      </c>
      <c r="D224" s="23"/>
      <c r="E224" s="23"/>
      <c r="F224" s="23"/>
      <c r="G224" s="23"/>
      <c r="H224" s="23"/>
      <c r="I224" s="23"/>
    </row>
    <row r="225" spans="1:9" ht="33.75" outlineLevel="3">
      <c r="A225" s="19" t="s">
        <v>222</v>
      </c>
      <c r="B225" s="22" t="s">
        <v>215</v>
      </c>
      <c r="C225" s="22" t="s">
        <v>90</v>
      </c>
      <c r="D225" s="23">
        <v>295.89999999999998</v>
      </c>
      <c r="E225" s="23">
        <v>295.89999999999998</v>
      </c>
      <c r="F225" s="23">
        <v>295.89999999999998</v>
      </c>
      <c r="G225" s="23"/>
      <c r="H225" s="23"/>
      <c r="I225" s="23"/>
    </row>
    <row r="226" spans="1:9" ht="33.75" customHeight="1" outlineLevel="3">
      <c r="A226" s="19" t="s">
        <v>330</v>
      </c>
      <c r="B226" s="52" t="s">
        <v>331</v>
      </c>
      <c r="C226" s="22" t="s">
        <v>90</v>
      </c>
      <c r="D226" s="23"/>
      <c r="E226" s="23"/>
      <c r="F226" s="23"/>
      <c r="G226" s="23"/>
      <c r="H226" s="23"/>
      <c r="I226" s="23"/>
    </row>
    <row r="227" spans="1:9" ht="46.5" customHeight="1" outlineLevel="3">
      <c r="A227" s="19" t="s">
        <v>335</v>
      </c>
      <c r="B227" s="52" t="s">
        <v>336</v>
      </c>
      <c r="C227" s="22" t="s">
        <v>138</v>
      </c>
      <c r="D227" s="23"/>
      <c r="E227" s="23"/>
      <c r="F227" s="23"/>
      <c r="G227" s="23"/>
      <c r="H227" s="23"/>
      <c r="I227" s="23"/>
    </row>
    <row r="228" spans="1:9" ht="48" customHeight="1" outlineLevel="3">
      <c r="A228" s="19" t="s">
        <v>223</v>
      </c>
      <c r="B228" s="52" t="s">
        <v>315</v>
      </c>
      <c r="C228" s="22" t="s">
        <v>138</v>
      </c>
      <c r="D228" s="23">
        <v>127.5</v>
      </c>
      <c r="E228" s="23">
        <v>127.5</v>
      </c>
      <c r="F228" s="23">
        <v>127.5</v>
      </c>
      <c r="G228" s="23"/>
      <c r="H228" s="23"/>
      <c r="I228" s="23"/>
    </row>
    <row r="229" spans="1:9" ht="46.5" customHeight="1" outlineLevel="3">
      <c r="A229" s="19" t="s">
        <v>337</v>
      </c>
      <c r="B229" s="52" t="s">
        <v>339</v>
      </c>
      <c r="C229" s="22" t="s">
        <v>139</v>
      </c>
      <c r="D229" s="23">
        <v>39643.599999999999</v>
      </c>
      <c r="E229" s="23">
        <v>39643.599999999999</v>
      </c>
      <c r="F229" s="23">
        <v>39643.599999999999</v>
      </c>
      <c r="G229" s="23"/>
      <c r="H229" s="23"/>
      <c r="I229" s="23"/>
    </row>
    <row r="230" spans="1:9" ht="33" customHeight="1" outlineLevel="3">
      <c r="A230" s="19" t="s">
        <v>371</v>
      </c>
      <c r="B230" s="52" t="s">
        <v>338</v>
      </c>
      <c r="C230" s="22" t="s">
        <v>90</v>
      </c>
      <c r="D230" s="23">
        <v>105361.4</v>
      </c>
      <c r="E230" s="23">
        <v>6758.3</v>
      </c>
      <c r="F230" s="23">
        <v>105361.4</v>
      </c>
      <c r="G230" s="23"/>
      <c r="H230" s="23"/>
      <c r="I230" s="23"/>
    </row>
    <row r="231" spans="1:9" s="5" customFormat="1" ht="227.25" customHeight="1" outlineLevel="4">
      <c r="A231" s="19" t="s">
        <v>224</v>
      </c>
      <c r="B231" s="22" t="s">
        <v>192</v>
      </c>
      <c r="C231" s="30" t="s">
        <v>233</v>
      </c>
      <c r="D231" s="23">
        <v>271423.09999999998</v>
      </c>
      <c r="E231" s="23">
        <v>204038.1</v>
      </c>
      <c r="F231" s="23">
        <v>271423.09999999998</v>
      </c>
      <c r="G231" s="23">
        <v>228970.3</v>
      </c>
      <c r="H231" s="24">
        <v>229305.3</v>
      </c>
      <c r="I231" s="24">
        <v>229836.6</v>
      </c>
    </row>
    <row r="232" spans="1:9" ht="24" outlineLevel="2">
      <c r="A232" s="18" t="s">
        <v>225</v>
      </c>
      <c r="B232" s="8" t="s">
        <v>193</v>
      </c>
      <c r="C232" s="8"/>
      <c r="D232" s="9">
        <f t="shared" ref="D232:F232" si="63">D233+D234+D235+D236+D237</f>
        <v>937777.9</v>
      </c>
      <c r="E232" s="9">
        <f t="shared" si="63"/>
        <v>808773.2</v>
      </c>
      <c r="F232" s="9">
        <f t="shared" si="63"/>
        <v>935877.9</v>
      </c>
      <c r="G232" s="9">
        <f>G233+G234+G235+G236+G237</f>
        <v>864105.79999999993</v>
      </c>
      <c r="H232" s="9">
        <f t="shared" ref="H232:I232" si="64">H233+H234+H235+H236+H237</f>
        <v>863825.39999999991</v>
      </c>
      <c r="I232" s="9">
        <f t="shared" si="64"/>
        <v>863830.6</v>
      </c>
    </row>
    <row r="233" spans="1:9" s="5" customFormat="1" ht="125.25" customHeight="1" outlineLevel="4">
      <c r="A233" s="19" t="s">
        <v>226</v>
      </c>
      <c r="B233" s="22" t="s">
        <v>194</v>
      </c>
      <c r="C233" s="22" t="s">
        <v>234</v>
      </c>
      <c r="D233" s="23">
        <v>115043.9</v>
      </c>
      <c r="E233" s="23">
        <v>107897</v>
      </c>
      <c r="F233" s="23">
        <v>114143.9</v>
      </c>
      <c r="G233" s="23">
        <v>56194.3</v>
      </c>
      <c r="H233" s="24">
        <v>56159.5</v>
      </c>
      <c r="I233" s="24">
        <v>56163.9</v>
      </c>
    </row>
    <row r="234" spans="1:9" s="5" customFormat="1" ht="72" customHeight="1" outlineLevel="4">
      <c r="A234" s="19" t="s">
        <v>227</v>
      </c>
      <c r="B234" s="22" t="s">
        <v>195</v>
      </c>
      <c r="C234" s="22" t="s">
        <v>139</v>
      </c>
      <c r="D234" s="23">
        <v>11139.6</v>
      </c>
      <c r="E234" s="23">
        <v>7468.6</v>
      </c>
      <c r="F234" s="23">
        <v>10139.6</v>
      </c>
      <c r="G234" s="23">
        <v>10722.7</v>
      </c>
      <c r="H234" s="24">
        <v>10722.7</v>
      </c>
      <c r="I234" s="24">
        <v>10722.7</v>
      </c>
    </row>
    <row r="235" spans="1:9" s="5" customFormat="1" ht="57" customHeight="1" outlineLevel="4">
      <c r="A235" s="19" t="s">
        <v>372</v>
      </c>
      <c r="B235" s="22" t="s">
        <v>373</v>
      </c>
      <c r="C235" s="22" t="s">
        <v>139</v>
      </c>
      <c r="D235" s="23">
        <v>6628.1</v>
      </c>
      <c r="E235" s="23">
        <v>6387.7</v>
      </c>
      <c r="F235" s="23">
        <v>6628.1</v>
      </c>
      <c r="G235" s="23">
        <v>7892</v>
      </c>
      <c r="H235" s="24">
        <v>7892</v>
      </c>
      <c r="I235" s="24">
        <v>7892</v>
      </c>
    </row>
    <row r="236" spans="1:9" ht="56.25" outlineLevel="7">
      <c r="A236" s="19" t="s">
        <v>228</v>
      </c>
      <c r="B236" s="22" t="s">
        <v>213</v>
      </c>
      <c r="C236" s="22" t="s">
        <v>90</v>
      </c>
      <c r="D236" s="23">
        <v>19.899999999999999</v>
      </c>
      <c r="E236" s="23">
        <v>19.899999999999999</v>
      </c>
      <c r="F236" s="23">
        <v>19.899999999999999</v>
      </c>
      <c r="G236" s="49">
        <v>255.1</v>
      </c>
      <c r="H236" s="49">
        <v>9.5</v>
      </c>
      <c r="I236" s="49">
        <v>10.3</v>
      </c>
    </row>
    <row r="237" spans="1:9" s="5" customFormat="1" ht="30" customHeight="1" outlineLevel="4">
      <c r="A237" s="19" t="s">
        <v>229</v>
      </c>
      <c r="B237" s="22" t="s">
        <v>196</v>
      </c>
      <c r="C237" s="22" t="s">
        <v>139</v>
      </c>
      <c r="D237" s="23">
        <v>804946.4</v>
      </c>
      <c r="E237" s="23">
        <v>687000</v>
      </c>
      <c r="F237" s="23">
        <v>804946.4</v>
      </c>
      <c r="G237" s="23">
        <v>789041.7</v>
      </c>
      <c r="H237" s="24">
        <v>789041.7</v>
      </c>
      <c r="I237" s="24">
        <v>789041.7</v>
      </c>
    </row>
    <row r="238" spans="1:9" ht="22.5" outlineLevel="2">
      <c r="A238" s="18" t="s">
        <v>230</v>
      </c>
      <c r="B238" s="8" t="s">
        <v>197</v>
      </c>
      <c r="C238" s="8"/>
      <c r="D238" s="9">
        <f>SUM(D239:D243)</f>
        <v>78501.100000000006</v>
      </c>
      <c r="E238" s="9">
        <f t="shared" ref="E238:I238" si="65">SUM(E239:E243)</f>
        <v>62119</v>
      </c>
      <c r="F238" s="9">
        <f t="shared" si="65"/>
        <v>78501.100000000006</v>
      </c>
      <c r="G238" s="9">
        <f t="shared" si="65"/>
        <v>310.3</v>
      </c>
      <c r="H238" s="9">
        <f t="shared" si="65"/>
        <v>0</v>
      </c>
      <c r="I238" s="9">
        <f t="shared" si="65"/>
        <v>0</v>
      </c>
    </row>
    <row r="239" spans="1:9" s="5" customFormat="1" ht="56.25" customHeight="1" outlineLevel="4">
      <c r="A239" s="19" t="s">
        <v>231</v>
      </c>
      <c r="B239" s="22" t="s">
        <v>198</v>
      </c>
      <c r="C239" s="22" t="s">
        <v>282</v>
      </c>
      <c r="D239" s="23">
        <v>253.1</v>
      </c>
      <c r="E239" s="23">
        <v>253.1</v>
      </c>
      <c r="F239" s="23">
        <v>253.1</v>
      </c>
      <c r="G239" s="23">
        <v>310.3</v>
      </c>
      <c r="H239" s="24">
        <v>0</v>
      </c>
      <c r="I239" s="24">
        <v>0</v>
      </c>
    </row>
    <row r="240" spans="1:9" ht="89.25" customHeight="1" outlineLevel="7">
      <c r="A240" s="19" t="s">
        <v>340</v>
      </c>
      <c r="B240" s="30" t="s">
        <v>341</v>
      </c>
      <c r="C240" s="22" t="s">
        <v>139</v>
      </c>
      <c r="D240" s="12">
        <v>2625.9</v>
      </c>
      <c r="E240" s="12">
        <v>2165.9</v>
      </c>
      <c r="F240" s="12">
        <v>2625.9</v>
      </c>
      <c r="G240" s="12"/>
      <c r="H240" s="10"/>
      <c r="I240" s="10"/>
    </row>
    <row r="241" spans="1:9" ht="66.75" customHeight="1" outlineLevel="7">
      <c r="A241" s="19" t="s">
        <v>326</v>
      </c>
      <c r="B241" s="22" t="s">
        <v>327</v>
      </c>
      <c r="C241" s="22" t="s">
        <v>139</v>
      </c>
      <c r="D241" s="23">
        <v>7716.3</v>
      </c>
      <c r="E241" s="23">
        <v>6000</v>
      </c>
      <c r="F241" s="23">
        <v>7716.3</v>
      </c>
      <c r="G241" s="23"/>
      <c r="H241" s="24"/>
      <c r="I241" s="24"/>
    </row>
    <row r="242" spans="1:9" ht="56.25" outlineLevel="7">
      <c r="A242" s="19" t="s">
        <v>283</v>
      </c>
      <c r="B242" s="22" t="s">
        <v>284</v>
      </c>
      <c r="C242" s="22" t="s">
        <v>139</v>
      </c>
      <c r="D242" s="23">
        <v>66905.8</v>
      </c>
      <c r="E242" s="23">
        <v>52700</v>
      </c>
      <c r="F242" s="23">
        <v>66905.8</v>
      </c>
      <c r="G242" s="23"/>
      <c r="H242" s="24"/>
      <c r="I242" s="24"/>
    </row>
    <row r="243" spans="1:9" ht="27.75" customHeight="1" outlineLevel="7">
      <c r="A243" s="19" t="s">
        <v>328</v>
      </c>
      <c r="B243" s="22" t="s">
        <v>329</v>
      </c>
      <c r="C243" s="22" t="s">
        <v>139</v>
      </c>
      <c r="D243" s="23">
        <v>1000</v>
      </c>
      <c r="E243" s="23">
        <v>1000</v>
      </c>
      <c r="F243" s="23">
        <v>1000</v>
      </c>
      <c r="G243" s="23"/>
      <c r="H243" s="24"/>
      <c r="I243" s="24"/>
    </row>
    <row r="244" spans="1:9" ht="16.5" customHeight="1" outlineLevel="1">
      <c r="A244" s="18" t="s">
        <v>199</v>
      </c>
      <c r="B244" s="8" t="s">
        <v>200</v>
      </c>
      <c r="C244" s="8"/>
      <c r="D244" s="9">
        <f>D245</f>
        <v>3424.3</v>
      </c>
      <c r="E244" s="9">
        <f t="shared" ref="E244:I244" si="66">E245</f>
        <v>3424.3</v>
      </c>
      <c r="F244" s="9">
        <f t="shared" si="66"/>
        <v>3424.3</v>
      </c>
      <c r="G244" s="9">
        <f t="shared" si="66"/>
        <v>0</v>
      </c>
      <c r="H244" s="9">
        <f t="shared" si="66"/>
        <v>0</v>
      </c>
      <c r="I244" s="9">
        <f t="shared" si="66"/>
        <v>0</v>
      </c>
    </row>
    <row r="245" spans="1:9" ht="24" outlineLevel="2">
      <c r="A245" s="18" t="s">
        <v>201</v>
      </c>
      <c r="B245" s="8" t="s">
        <v>202</v>
      </c>
      <c r="C245" s="8"/>
      <c r="D245" s="9">
        <f>D246+D247</f>
        <v>3424.3</v>
      </c>
      <c r="E245" s="9">
        <f t="shared" ref="E245:I245" si="67">E246+E247</f>
        <v>3424.3</v>
      </c>
      <c r="F245" s="9">
        <f t="shared" si="67"/>
        <v>3424.3</v>
      </c>
      <c r="G245" s="9">
        <f t="shared" si="67"/>
        <v>0</v>
      </c>
      <c r="H245" s="9">
        <f t="shared" si="67"/>
        <v>0</v>
      </c>
      <c r="I245" s="9">
        <f t="shared" si="67"/>
        <v>0</v>
      </c>
    </row>
    <row r="246" spans="1:9" s="5" customFormat="1" ht="38.25" customHeight="1" outlineLevel="3">
      <c r="A246" s="19" t="s">
        <v>374</v>
      </c>
      <c r="B246" s="22" t="s">
        <v>375</v>
      </c>
      <c r="C246" s="22" t="s">
        <v>90</v>
      </c>
      <c r="D246" s="23">
        <v>11.3</v>
      </c>
      <c r="E246" s="23">
        <v>11.3</v>
      </c>
      <c r="F246" s="23">
        <v>11.3</v>
      </c>
      <c r="G246" s="23"/>
      <c r="H246" s="24"/>
      <c r="I246" s="24"/>
    </row>
    <row r="247" spans="1:9" s="5" customFormat="1" ht="26.25" customHeight="1" outlineLevel="3">
      <c r="A247" s="19" t="s">
        <v>203</v>
      </c>
      <c r="B247" s="22" t="s">
        <v>202</v>
      </c>
      <c r="C247" s="22" t="s">
        <v>90</v>
      </c>
      <c r="D247" s="23">
        <v>3413</v>
      </c>
      <c r="E247" s="23">
        <v>3413</v>
      </c>
      <c r="F247" s="23">
        <v>3413</v>
      </c>
      <c r="G247" s="23"/>
      <c r="H247" s="24"/>
      <c r="I247" s="24"/>
    </row>
    <row r="248" spans="1:9" ht="60" outlineLevel="1">
      <c r="A248" s="18" t="s">
        <v>376</v>
      </c>
      <c r="B248" s="8" t="s">
        <v>379</v>
      </c>
      <c r="C248" s="8"/>
      <c r="D248" s="9">
        <f>D249</f>
        <v>261.2</v>
      </c>
      <c r="E248" s="9">
        <f t="shared" ref="E248:I252" si="68">E249</f>
        <v>261.2</v>
      </c>
      <c r="F248" s="9">
        <f t="shared" si="68"/>
        <v>261.2</v>
      </c>
      <c r="G248" s="9">
        <f t="shared" si="68"/>
        <v>0</v>
      </c>
      <c r="H248" s="9">
        <f t="shared" si="68"/>
        <v>0</v>
      </c>
      <c r="I248" s="9">
        <f t="shared" si="68"/>
        <v>0</v>
      </c>
    </row>
    <row r="249" spans="1:9" ht="35.25" customHeight="1" outlineLevel="2">
      <c r="A249" s="18" t="s">
        <v>377</v>
      </c>
      <c r="B249" s="8" t="s">
        <v>380</v>
      </c>
      <c r="C249" s="8"/>
      <c r="D249" s="9">
        <f>D250</f>
        <v>261.2</v>
      </c>
      <c r="E249" s="9">
        <f t="shared" si="68"/>
        <v>261.2</v>
      </c>
      <c r="F249" s="9">
        <f t="shared" si="68"/>
        <v>261.2</v>
      </c>
      <c r="G249" s="9">
        <f t="shared" si="68"/>
        <v>0</v>
      </c>
      <c r="H249" s="9">
        <f t="shared" si="68"/>
        <v>0</v>
      </c>
      <c r="I249" s="9">
        <f>I250</f>
        <v>0</v>
      </c>
    </row>
    <row r="250" spans="1:9" s="5" customFormat="1" ht="36.75" customHeight="1" outlineLevel="3">
      <c r="A250" s="19" t="s">
        <v>378</v>
      </c>
      <c r="B250" s="22" t="s">
        <v>380</v>
      </c>
      <c r="C250" s="22" t="s">
        <v>381</v>
      </c>
      <c r="D250" s="23">
        <v>261.2</v>
      </c>
      <c r="E250" s="23">
        <v>261.2</v>
      </c>
      <c r="F250" s="23">
        <v>261.2</v>
      </c>
      <c r="G250" s="23"/>
      <c r="H250" s="24"/>
      <c r="I250" s="24"/>
    </row>
    <row r="251" spans="1:9" ht="48" outlineLevel="1">
      <c r="A251" s="18" t="s">
        <v>316</v>
      </c>
      <c r="B251" s="8" t="s">
        <v>317</v>
      </c>
      <c r="C251" s="8"/>
      <c r="D251" s="9">
        <f>D252</f>
        <v>-3797.1</v>
      </c>
      <c r="E251" s="9">
        <f t="shared" si="68"/>
        <v>-3797.1</v>
      </c>
      <c r="F251" s="9">
        <f t="shared" si="68"/>
        <v>-3797.1</v>
      </c>
      <c r="G251" s="9">
        <f t="shared" si="68"/>
        <v>0</v>
      </c>
      <c r="H251" s="9">
        <f t="shared" si="68"/>
        <v>0</v>
      </c>
      <c r="I251" s="9">
        <f t="shared" si="68"/>
        <v>0</v>
      </c>
    </row>
    <row r="252" spans="1:9" ht="51" customHeight="1" outlineLevel="2">
      <c r="A252" s="18" t="s">
        <v>318</v>
      </c>
      <c r="B252" s="8" t="s">
        <v>319</v>
      </c>
      <c r="C252" s="8"/>
      <c r="D252" s="9">
        <f>D253</f>
        <v>-3797.1</v>
      </c>
      <c r="E252" s="9">
        <f t="shared" si="68"/>
        <v>-3797.1</v>
      </c>
      <c r="F252" s="9">
        <f t="shared" si="68"/>
        <v>-3797.1</v>
      </c>
      <c r="G252" s="9">
        <f t="shared" si="68"/>
        <v>0</v>
      </c>
      <c r="H252" s="9">
        <f t="shared" si="68"/>
        <v>0</v>
      </c>
      <c r="I252" s="9">
        <f>I253</f>
        <v>0</v>
      </c>
    </row>
    <row r="253" spans="1:9" s="5" customFormat="1" ht="49.5" customHeight="1" outlineLevel="3">
      <c r="A253" s="19" t="s">
        <v>320</v>
      </c>
      <c r="B253" s="22" t="s">
        <v>204</v>
      </c>
      <c r="C253" s="22" t="s">
        <v>381</v>
      </c>
      <c r="D253" s="23">
        <v>-3797.1</v>
      </c>
      <c r="E253" s="23">
        <v>-3797.1</v>
      </c>
      <c r="F253" s="23">
        <v>-3797.1</v>
      </c>
      <c r="G253" s="23">
        <v>0</v>
      </c>
      <c r="H253" s="24">
        <v>0</v>
      </c>
      <c r="I253" s="24">
        <v>0</v>
      </c>
    </row>
    <row r="254" spans="1:9">
      <c r="A254" s="21" t="s">
        <v>210</v>
      </c>
      <c r="B254" s="15"/>
      <c r="C254" s="15"/>
      <c r="D254" s="16">
        <f t="shared" ref="D254:I254" si="69">D213+D8</f>
        <v>2111533</v>
      </c>
      <c r="E254" s="16">
        <f t="shared" si="69"/>
        <v>1684047.3999999997</v>
      </c>
      <c r="F254" s="16">
        <f t="shared" si="69"/>
        <v>2115064.3000000003</v>
      </c>
      <c r="G254" s="16">
        <f t="shared" si="69"/>
        <v>1735239.2</v>
      </c>
      <c r="H254" s="17">
        <f t="shared" si="69"/>
        <v>1711423.8</v>
      </c>
      <c r="I254" s="17">
        <f t="shared" si="69"/>
        <v>1725203.8</v>
      </c>
    </row>
    <row r="257" ht="33" customHeight="1"/>
  </sheetData>
  <mergeCells count="11">
    <mergeCell ref="B136:B137"/>
    <mergeCell ref="A1:I1"/>
    <mergeCell ref="A2:I2"/>
    <mergeCell ref="A3:I3"/>
    <mergeCell ref="A4:I4"/>
    <mergeCell ref="A6:B6"/>
    <mergeCell ref="E6:E7"/>
    <mergeCell ref="C6:C7"/>
    <mergeCell ref="G6:I6"/>
    <mergeCell ref="D6:D7"/>
    <mergeCell ref="F6:F7"/>
  </mergeCells>
  <printOptions horizontalCentered="1"/>
  <pageMargins left="0" right="0" top="0.39370078740157483" bottom="0.39370078740157483" header="0.11811023622047245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ДЧБ</vt:lpstr>
      <vt:lpstr>ДЧБ!APPT</vt:lpstr>
      <vt:lpstr>ДЧБ!FIO</vt:lpstr>
      <vt:lpstr>ДЧБ!SIGN</vt:lpstr>
      <vt:lpstr>ДЧБ!Заголовки_для_печати</vt:lpstr>
      <vt:lpstr>ДЧБ!Область_печати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Stepanec</dc:creator>
  <dc:description>POI HSSF rep:2.43.2.36</dc:description>
  <cp:lastModifiedBy>123</cp:lastModifiedBy>
  <cp:lastPrinted>2025-11-11T13:03:52Z</cp:lastPrinted>
  <dcterms:created xsi:type="dcterms:W3CDTF">2017-11-13T12:14:39Z</dcterms:created>
  <dcterms:modified xsi:type="dcterms:W3CDTF">2025-11-11T13:04:57Z</dcterms:modified>
</cp:coreProperties>
</file>